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Excel\EA_offiziell\2020\"/>
    </mc:Choice>
  </mc:AlternateContent>
  <bookViews>
    <workbookView xWindow="0" yWindow="0" windowWidth="28800" windowHeight="11970" activeTab="2"/>
  </bookViews>
  <sheets>
    <sheet name="Z" sheetId="1" r:id="rId1"/>
    <sheet name="Z1" sheetId="2" r:id="rId2"/>
    <sheet name="EA" sheetId="3" r:id="rId3"/>
  </sheets>
  <definedNames>
    <definedName name="_xlnm.Print_Titles" localSheetId="2">EA!$A:$A,EA!$1:$4</definedName>
    <definedName name="solver_adj" localSheetId="2" hidden="1">EA!#REF!</definedName>
    <definedName name="solver_lin" localSheetId="2" hidden="1">0</definedName>
    <definedName name="solver_num" localSheetId="2" hidden="1">0</definedName>
    <definedName name="solver_opt" localSheetId="2" hidden="1">EA!#REF!</definedName>
    <definedName name="solver_typ" localSheetId="2" hidden="1">2</definedName>
    <definedName name="solver_val" localSheetId="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1" i="3" l="1"/>
  <c r="E2121" i="3"/>
  <c r="S2114" i="3"/>
  <c r="T2114" i="3" s="1"/>
  <c r="R2114" i="3"/>
  <c r="O2114" i="3"/>
  <c r="L2114" i="3"/>
  <c r="N2114" i="3" s="1"/>
  <c r="K2114" i="3"/>
  <c r="G2114" i="3"/>
  <c r="B2114" i="3"/>
  <c r="S2113" i="3"/>
  <c r="R2113" i="3"/>
  <c r="T2113" i="3" s="1"/>
  <c r="O2113" i="3"/>
  <c r="L2113" i="3"/>
  <c r="N2113" i="3" s="1"/>
  <c r="K2113" i="3"/>
  <c r="G2113" i="3"/>
  <c r="B2113" i="3"/>
  <c r="S2112" i="3"/>
  <c r="R2112" i="3"/>
  <c r="O2112" i="3"/>
  <c r="L2112" i="3"/>
  <c r="N2112" i="3" s="1"/>
  <c r="K2112" i="3"/>
  <c r="G2112" i="3"/>
  <c r="B2112" i="3"/>
  <c r="T2111" i="3"/>
  <c r="S2111" i="3"/>
  <c r="R2111" i="3"/>
  <c r="O2111" i="3"/>
  <c r="L2111" i="3"/>
  <c r="N2111" i="3" s="1"/>
  <c r="K2111" i="3"/>
  <c r="G2111" i="3"/>
  <c r="B2111" i="3"/>
  <c r="S2110" i="3"/>
  <c r="R2110" i="3"/>
  <c r="O2110" i="3"/>
  <c r="L2110" i="3"/>
  <c r="N2110" i="3" s="1"/>
  <c r="K2110" i="3"/>
  <c r="G2110" i="3"/>
  <c r="B2110" i="3"/>
  <c r="S2109" i="3"/>
  <c r="R2109" i="3"/>
  <c r="O2109" i="3"/>
  <c r="L2109" i="3"/>
  <c r="N2109" i="3" s="1"/>
  <c r="K2109" i="3"/>
  <c r="G2109" i="3"/>
  <c r="B2109" i="3"/>
  <c r="S2108" i="3"/>
  <c r="R2108" i="3"/>
  <c r="O2108" i="3"/>
  <c r="L2108" i="3"/>
  <c r="N2108" i="3" s="1"/>
  <c r="K2108" i="3"/>
  <c r="G2108" i="3"/>
  <c r="B2108" i="3"/>
  <c r="S2107" i="3"/>
  <c r="R2107" i="3"/>
  <c r="O2107" i="3"/>
  <c r="L2107" i="3"/>
  <c r="N2107" i="3" s="1"/>
  <c r="K2107" i="3"/>
  <c r="G2107" i="3"/>
  <c r="B2107" i="3"/>
  <c r="S2106" i="3"/>
  <c r="R2106" i="3"/>
  <c r="O2106" i="3"/>
  <c r="L2106" i="3"/>
  <c r="N2106" i="3" s="1"/>
  <c r="K2106" i="3"/>
  <c r="G2106" i="3"/>
  <c r="B2106" i="3"/>
  <c r="S2105" i="3"/>
  <c r="R2105" i="3"/>
  <c r="O2105" i="3"/>
  <c r="L2105" i="3"/>
  <c r="N2105" i="3" s="1"/>
  <c r="K2105" i="3"/>
  <c r="G2105" i="3"/>
  <c r="B2105" i="3"/>
  <c r="S2104" i="3"/>
  <c r="R2104" i="3"/>
  <c r="O2104" i="3"/>
  <c r="L2104" i="3"/>
  <c r="N2104" i="3" s="1"/>
  <c r="K2104" i="3"/>
  <c r="G2104" i="3"/>
  <c r="B2104" i="3"/>
  <c r="S2103" i="3"/>
  <c r="T2103" i="3" s="1"/>
  <c r="R2103" i="3"/>
  <c r="O2103" i="3"/>
  <c r="L2103" i="3"/>
  <c r="N2103" i="3" s="1"/>
  <c r="K2103" i="3"/>
  <c r="G2103" i="3"/>
  <c r="B2103" i="3"/>
  <c r="S2102" i="3"/>
  <c r="R2102" i="3"/>
  <c r="O2102" i="3"/>
  <c r="L2102" i="3"/>
  <c r="N2102" i="3" s="1"/>
  <c r="K2102" i="3"/>
  <c r="G2102" i="3"/>
  <c r="B2102" i="3"/>
  <c r="S2101" i="3"/>
  <c r="R2101" i="3"/>
  <c r="O2101" i="3"/>
  <c r="L2101" i="3"/>
  <c r="N2101" i="3" s="1"/>
  <c r="K2101" i="3"/>
  <c r="G2101" i="3"/>
  <c r="B2101" i="3"/>
  <c r="S2100" i="3"/>
  <c r="R2100" i="3"/>
  <c r="O2100" i="3"/>
  <c r="L2100" i="3"/>
  <c r="N2100" i="3" s="1"/>
  <c r="K2100" i="3"/>
  <c r="G2100" i="3"/>
  <c r="B2100" i="3"/>
  <c r="S2099" i="3"/>
  <c r="R2099" i="3"/>
  <c r="O2099" i="3"/>
  <c r="L2099" i="3"/>
  <c r="N2099" i="3" s="1"/>
  <c r="K2099" i="3"/>
  <c r="G2099" i="3"/>
  <c r="B2099" i="3"/>
  <c r="S2098" i="3"/>
  <c r="R2098" i="3"/>
  <c r="O2098" i="3"/>
  <c r="L2098" i="3"/>
  <c r="N2098" i="3" s="1"/>
  <c r="K2098" i="3"/>
  <c r="G2098" i="3"/>
  <c r="B2098" i="3"/>
  <c r="S2097" i="3"/>
  <c r="T2097" i="3" s="1"/>
  <c r="R2097" i="3"/>
  <c r="O2097" i="3"/>
  <c r="L2097" i="3"/>
  <c r="N2097" i="3" s="1"/>
  <c r="K2097" i="3"/>
  <c r="G2097" i="3"/>
  <c r="B2097" i="3"/>
  <c r="S2096" i="3"/>
  <c r="R2096" i="3"/>
  <c r="O2096" i="3"/>
  <c r="L2096" i="3"/>
  <c r="N2096" i="3" s="1"/>
  <c r="K2096" i="3"/>
  <c r="G2096" i="3"/>
  <c r="B2096" i="3"/>
  <c r="S2095" i="3"/>
  <c r="R2095" i="3"/>
  <c r="T2095" i="3" s="1"/>
  <c r="O2095" i="3"/>
  <c r="L2095" i="3"/>
  <c r="N2095" i="3" s="1"/>
  <c r="K2095" i="3"/>
  <c r="G2095" i="3"/>
  <c r="B2095" i="3"/>
  <c r="S2094" i="3"/>
  <c r="R2094" i="3"/>
  <c r="O2094" i="3"/>
  <c r="L2094" i="3"/>
  <c r="N2094" i="3" s="1"/>
  <c r="K2094" i="3"/>
  <c r="G2094" i="3"/>
  <c r="B2094" i="3"/>
  <c r="S2093" i="3"/>
  <c r="T2093" i="3" s="1"/>
  <c r="R2093" i="3"/>
  <c r="O2093" i="3"/>
  <c r="L2093" i="3"/>
  <c r="N2093" i="3" s="1"/>
  <c r="K2093" i="3"/>
  <c r="G2093" i="3"/>
  <c r="B2093" i="3"/>
  <c r="S2092" i="3"/>
  <c r="R2092" i="3"/>
  <c r="O2092" i="3"/>
  <c r="L2092" i="3"/>
  <c r="N2092" i="3" s="1"/>
  <c r="K2092" i="3"/>
  <c r="G2092" i="3"/>
  <c r="B2092" i="3"/>
  <c r="S2091" i="3"/>
  <c r="R2091" i="3"/>
  <c r="T2091" i="3" s="1"/>
  <c r="O2091" i="3"/>
  <c r="L2091" i="3"/>
  <c r="N2091" i="3" s="1"/>
  <c r="K2091" i="3"/>
  <c r="G2091" i="3"/>
  <c r="B2091" i="3"/>
  <c r="S2090" i="3"/>
  <c r="R2090" i="3"/>
  <c r="O2090" i="3"/>
  <c r="L2090" i="3"/>
  <c r="N2090" i="3" s="1"/>
  <c r="K2090" i="3"/>
  <c r="G2090" i="3"/>
  <c r="B2090" i="3"/>
  <c r="S2089" i="3"/>
  <c r="T2089" i="3" s="1"/>
  <c r="R2089" i="3"/>
  <c r="O2089" i="3"/>
  <c r="L2089" i="3"/>
  <c r="N2089" i="3" s="1"/>
  <c r="K2089" i="3"/>
  <c r="G2089" i="3"/>
  <c r="B2089" i="3"/>
  <c r="S2088" i="3"/>
  <c r="T2088" i="3" s="1"/>
  <c r="R2088" i="3"/>
  <c r="O2088" i="3"/>
  <c r="L2088" i="3"/>
  <c r="N2088" i="3" s="1"/>
  <c r="K2088" i="3"/>
  <c r="G2088" i="3"/>
  <c r="B2088" i="3"/>
  <c r="S2087" i="3"/>
  <c r="T2087" i="3" s="1"/>
  <c r="R2087" i="3"/>
  <c r="O2087" i="3"/>
  <c r="L2087" i="3"/>
  <c r="K2087" i="3"/>
  <c r="G2087" i="3"/>
  <c r="B2087" i="3"/>
  <c r="S2086" i="3"/>
  <c r="R2086" i="3"/>
  <c r="O2086" i="3"/>
  <c r="L2086" i="3"/>
  <c r="N2086" i="3" s="1"/>
  <c r="K2086" i="3"/>
  <c r="G2086" i="3"/>
  <c r="B2086" i="3"/>
  <c r="S2085" i="3"/>
  <c r="R2085" i="3"/>
  <c r="O2085" i="3"/>
  <c r="L2085" i="3"/>
  <c r="N2085" i="3" s="1"/>
  <c r="K2085" i="3"/>
  <c r="G2085" i="3"/>
  <c r="B2085" i="3"/>
  <c r="S2084" i="3"/>
  <c r="R2084" i="3"/>
  <c r="O2084" i="3"/>
  <c r="L2084" i="3"/>
  <c r="N2084" i="3" s="1"/>
  <c r="K2084" i="3"/>
  <c r="G2084" i="3"/>
  <c r="B2084" i="3"/>
  <c r="S2083" i="3"/>
  <c r="R2083" i="3"/>
  <c r="O2083" i="3"/>
  <c r="L2083" i="3"/>
  <c r="N2083" i="3" s="1"/>
  <c r="K2083" i="3"/>
  <c r="G2083" i="3"/>
  <c r="B2083" i="3"/>
  <c r="S2082" i="3"/>
  <c r="R2082" i="3"/>
  <c r="O2082" i="3"/>
  <c r="L2082" i="3"/>
  <c r="N2082" i="3" s="1"/>
  <c r="K2082" i="3"/>
  <c r="G2082" i="3"/>
  <c r="B2082" i="3"/>
  <c r="S2081" i="3"/>
  <c r="R2081" i="3"/>
  <c r="O2081" i="3"/>
  <c r="L2081" i="3"/>
  <c r="N2081" i="3" s="1"/>
  <c r="K2081" i="3"/>
  <c r="G2081" i="3"/>
  <c r="B2081" i="3"/>
  <c r="S2080" i="3"/>
  <c r="R2080" i="3"/>
  <c r="T2080" i="3" s="1"/>
  <c r="O2080" i="3"/>
  <c r="L2080" i="3"/>
  <c r="N2080" i="3" s="1"/>
  <c r="K2080" i="3"/>
  <c r="G2080" i="3"/>
  <c r="B2080" i="3"/>
  <c r="S2079" i="3"/>
  <c r="R2079" i="3"/>
  <c r="T2079" i="3" s="1"/>
  <c r="O2079" i="3"/>
  <c r="N2079" i="3"/>
  <c r="L2079" i="3"/>
  <c r="K2079" i="3"/>
  <c r="G2079" i="3"/>
  <c r="B2079" i="3"/>
  <c r="S2078" i="3"/>
  <c r="R2078" i="3"/>
  <c r="O2078" i="3"/>
  <c r="L2078" i="3"/>
  <c r="N2078" i="3" s="1"/>
  <c r="K2078" i="3"/>
  <c r="G2078" i="3"/>
  <c r="B2078" i="3"/>
  <c r="S2077" i="3"/>
  <c r="R2077" i="3"/>
  <c r="O2077" i="3"/>
  <c r="L2077" i="3"/>
  <c r="N2077" i="3" s="1"/>
  <c r="K2077" i="3"/>
  <c r="G2077" i="3"/>
  <c r="B2077" i="3"/>
  <c r="S2076" i="3"/>
  <c r="R2076" i="3"/>
  <c r="O2076" i="3"/>
  <c r="L2076" i="3"/>
  <c r="N2076" i="3" s="1"/>
  <c r="K2076" i="3"/>
  <c r="G2076" i="3"/>
  <c r="B2076" i="3"/>
  <c r="S2075" i="3"/>
  <c r="R2075" i="3"/>
  <c r="T2075" i="3" s="1"/>
  <c r="O2075" i="3"/>
  <c r="L2075" i="3"/>
  <c r="N2075" i="3" s="1"/>
  <c r="K2075" i="3"/>
  <c r="G2075" i="3"/>
  <c r="B2075" i="3"/>
  <c r="S2074" i="3"/>
  <c r="R2074" i="3"/>
  <c r="O2074" i="3"/>
  <c r="L2074" i="3"/>
  <c r="N2074" i="3" s="1"/>
  <c r="K2074" i="3"/>
  <c r="G2074" i="3"/>
  <c r="B2074" i="3"/>
  <c r="S2073" i="3"/>
  <c r="R2073" i="3"/>
  <c r="O2073" i="3"/>
  <c r="L2073" i="3"/>
  <c r="N2073" i="3" s="1"/>
  <c r="K2073" i="3"/>
  <c r="G2073" i="3"/>
  <c r="B2073" i="3"/>
  <c r="S2072" i="3"/>
  <c r="R2072" i="3"/>
  <c r="O2072" i="3"/>
  <c r="L2072" i="3"/>
  <c r="N2072" i="3" s="1"/>
  <c r="K2072" i="3"/>
  <c r="G2072" i="3"/>
  <c r="B2072" i="3"/>
  <c r="S2071" i="3"/>
  <c r="R2071" i="3"/>
  <c r="O2071" i="3"/>
  <c r="L2071" i="3"/>
  <c r="N2071" i="3" s="1"/>
  <c r="K2071" i="3"/>
  <c r="G2071" i="3"/>
  <c r="B2071" i="3"/>
  <c r="S2070" i="3"/>
  <c r="T2070" i="3" s="1"/>
  <c r="R2070" i="3"/>
  <c r="O2070" i="3"/>
  <c r="L2070" i="3"/>
  <c r="N2070" i="3" s="1"/>
  <c r="K2070" i="3"/>
  <c r="G2070" i="3"/>
  <c r="B2070" i="3"/>
  <c r="S2069" i="3"/>
  <c r="R2069" i="3"/>
  <c r="O2069" i="3"/>
  <c r="L2069" i="3"/>
  <c r="N2069" i="3" s="1"/>
  <c r="K2069" i="3"/>
  <c r="G2069" i="3"/>
  <c r="B2069" i="3"/>
  <c r="S2068" i="3"/>
  <c r="R2068" i="3"/>
  <c r="O2068" i="3"/>
  <c r="L2068" i="3"/>
  <c r="N2068" i="3" s="1"/>
  <c r="K2068" i="3"/>
  <c r="G2068" i="3"/>
  <c r="B2068" i="3"/>
  <c r="S2067" i="3"/>
  <c r="R2067" i="3"/>
  <c r="O2067" i="3"/>
  <c r="L2067" i="3"/>
  <c r="N2067" i="3" s="1"/>
  <c r="K2067" i="3"/>
  <c r="G2067" i="3"/>
  <c r="B2067" i="3"/>
  <c r="S2066" i="3"/>
  <c r="R2066" i="3"/>
  <c r="O2066" i="3"/>
  <c r="N2066" i="3"/>
  <c r="L2066" i="3"/>
  <c r="K2066" i="3"/>
  <c r="G2066" i="3"/>
  <c r="B2066" i="3"/>
  <c r="S2065" i="3"/>
  <c r="R2065" i="3"/>
  <c r="O2065" i="3"/>
  <c r="L2065" i="3"/>
  <c r="N2065" i="3" s="1"/>
  <c r="K2065" i="3"/>
  <c r="G2065" i="3"/>
  <c r="B2065" i="3"/>
  <c r="T2064" i="3"/>
  <c r="S2064" i="3"/>
  <c r="R2064" i="3"/>
  <c r="O2064" i="3"/>
  <c r="L2064" i="3"/>
  <c r="N2064" i="3" s="1"/>
  <c r="K2064" i="3"/>
  <c r="G2064" i="3"/>
  <c r="B2064" i="3"/>
  <c r="S2063" i="3"/>
  <c r="R2063" i="3"/>
  <c r="O2063" i="3"/>
  <c r="L2063" i="3"/>
  <c r="N2063" i="3" s="1"/>
  <c r="K2063" i="3"/>
  <c r="G2063" i="3"/>
  <c r="B2063" i="3"/>
  <c r="S2062" i="3"/>
  <c r="R2062" i="3"/>
  <c r="T2062" i="3" s="1"/>
  <c r="O2062" i="3"/>
  <c r="L2062" i="3"/>
  <c r="N2062" i="3" s="1"/>
  <c r="K2062" i="3"/>
  <c r="G2062" i="3"/>
  <c r="B2062" i="3"/>
  <c r="S2061" i="3"/>
  <c r="T2061" i="3" s="1"/>
  <c r="R2061" i="3"/>
  <c r="O2061" i="3"/>
  <c r="L2061" i="3"/>
  <c r="N2061" i="3" s="1"/>
  <c r="K2061" i="3"/>
  <c r="G2061" i="3"/>
  <c r="B2061" i="3"/>
  <c r="S2060" i="3"/>
  <c r="R2060" i="3"/>
  <c r="O2060" i="3"/>
  <c r="L2060" i="3"/>
  <c r="N2060" i="3" s="1"/>
  <c r="K2060" i="3"/>
  <c r="G2060" i="3"/>
  <c r="B2060" i="3"/>
  <c r="S2059" i="3"/>
  <c r="R2059" i="3"/>
  <c r="O2059" i="3"/>
  <c r="L2059" i="3"/>
  <c r="N2059" i="3" s="1"/>
  <c r="K2059" i="3"/>
  <c r="G2059" i="3"/>
  <c r="B2059" i="3"/>
  <c r="S2058" i="3"/>
  <c r="R2058" i="3"/>
  <c r="O2058" i="3"/>
  <c r="L2058" i="3"/>
  <c r="N2058" i="3" s="1"/>
  <c r="K2058" i="3"/>
  <c r="G2058" i="3"/>
  <c r="B2058" i="3"/>
  <c r="S2057" i="3"/>
  <c r="R2057" i="3"/>
  <c r="O2057" i="3"/>
  <c r="L2057" i="3"/>
  <c r="N2057" i="3" s="1"/>
  <c r="K2057" i="3"/>
  <c r="G2057" i="3"/>
  <c r="B2057" i="3"/>
  <c r="S2056" i="3"/>
  <c r="R2056" i="3"/>
  <c r="O2056" i="3"/>
  <c r="L2056" i="3"/>
  <c r="N2056" i="3" s="1"/>
  <c r="K2056" i="3"/>
  <c r="G2056" i="3"/>
  <c r="B2056" i="3"/>
  <c r="S2055" i="3"/>
  <c r="R2055" i="3"/>
  <c r="O2055" i="3"/>
  <c r="L2055" i="3"/>
  <c r="N2055" i="3" s="1"/>
  <c r="K2055" i="3"/>
  <c r="G2055" i="3"/>
  <c r="B2055" i="3"/>
  <c r="S2054" i="3"/>
  <c r="R2054" i="3"/>
  <c r="O2054" i="3"/>
  <c r="L2054" i="3"/>
  <c r="N2054" i="3" s="1"/>
  <c r="K2054" i="3"/>
  <c r="G2054" i="3"/>
  <c r="B2054" i="3"/>
  <c r="S2053" i="3"/>
  <c r="T2053" i="3" s="1"/>
  <c r="R2053" i="3"/>
  <c r="O2053" i="3"/>
  <c r="L2053" i="3"/>
  <c r="N2053" i="3" s="1"/>
  <c r="K2053" i="3"/>
  <c r="G2053" i="3"/>
  <c r="B2053" i="3"/>
  <c r="S2052" i="3"/>
  <c r="R2052" i="3"/>
  <c r="T2052" i="3" s="1"/>
  <c r="O2052" i="3"/>
  <c r="L2052" i="3"/>
  <c r="N2052" i="3" s="1"/>
  <c r="K2052" i="3"/>
  <c r="G2052" i="3"/>
  <c r="B2052" i="3"/>
  <c r="S2051" i="3"/>
  <c r="R2051" i="3"/>
  <c r="O2051" i="3"/>
  <c r="L2051" i="3"/>
  <c r="N2051" i="3" s="1"/>
  <c r="K2051" i="3"/>
  <c r="G2051" i="3"/>
  <c r="B2051" i="3"/>
  <c r="S2050" i="3"/>
  <c r="R2050" i="3"/>
  <c r="O2050" i="3"/>
  <c r="L2050" i="3"/>
  <c r="N2050" i="3" s="1"/>
  <c r="K2050" i="3"/>
  <c r="G2050" i="3"/>
  <c r="B2050" i="3"/>
  <c r="S2049" i="3"/>
  <c r="R2049" i="3"/>
  <c r="O2049" i="3"/>
  <c r="L2049" i="3"/>
  <c r="N2049" i="3" s="1"/>
  <c r="K2049" i="3"/>
  <c r="G2049" i="3"/>
  <c r="B2049" i="3"/>
  <c r="S2048" i="3"/>
  <c r="R2048" i="3"/>
  <c r="O2048" i="3"/>
  <c r="L2048" i="3"/>
  <c r="N2048" i="3" s="1"/>
  <c r="K2048" i="3"/>
  <c r="G2048" i="3"/>
  <c r="B2048" i="3"/>
  <c r="S2047" i="3"/>
  <c r="R2047" i="3"/>
  <c r="O2047" i="3"/>
  <c r="L2047" i="3"/>
  <c r="N2047" i="3" s="1"/>
  <c r="K2047" i="3"/>
  <c r="G2047" i="3"/>
  <c r="B2047" i="3"/>
  <c r="S2046" i="3"/>
  <c r="R2046" i="3"/>
  <c r="O2046" i="3"/>
  <c r="L2046" i="3"/>
  <c r="N2046" i="3" s="1"/>
  <c r="K2046" i="3"/>
  <c r="G2046" i="3"/>
  <c r="B2046" i="3"/>
  <c r="S2045" i="3"/>
  <c r="R2045" i="3"/>
  <c r="O2045" i="3"/>
  <c r="L2045" i="3"/>
  <c r="N2045" i="3" s="1"/>
  <c r="K2045" i="3"/>
  <c r="G2045" i="3"/>
  <c r="B2045" i="3"/>
  <c r="S2044" i="3"/>
  <c r="R2044" i="3"/>
  <c r="O2044" i="3"/>
  <c r="L2044" i="3"/>
  <c r="N2044" i="3" s="1"/>
  <c r="K2044" i="3"/>
  <c r="G2044" i="3"/>
  <c r="B2044" i="3"/>
  <c r="S2043" i="3"/>
  <c r="R2043" i="3"/>
  <c r="O2043" i="3"/>
  <c r="L2043" i="3"/>
  <c r="N2043" i="3" s="1"/>
  <c r="K2043" i="3"/>
  <c r="G2043" i="3"/>
  <c r="B2043" i="3"/>
  <c r="S2042" i="3"/>
  <c r="R2042" i="3"/>
  <c r="O2042" i="3"/>
  <c r="L2042" i="3"/>
  <c r="N2042" i="3" s="1"/>
  <c r="K2042" i="3"/>
  <c r="G2042" i="3"/>
  <c r="B2042" i="3"/>
  <c r="S2041" i="3"/>
  <c r="R2041" i="3"/>
  <c r="O2041" i="3"/>
  <c r="L2041" i="3"/>
  <c r="N2041" i="3" s="1"/>
  <c r="K2041" i="3"/>
  <c r="G2041" i="3"/>
  <c r="B2041" i="3"/>
  <c r="S2040" i="3"/>
  <c r="R2040" i="3"/>
  <c r="O2040" i="3"/>
  <c r="L2040" i="3"/>
  <c r="N2040" i="3" s="1"/>
  <c r="K2040" i="3"/>
  <c r="G2040" i="3"/>
  <c r="B2040" i="3"/>
  <c r="S2039" i="3"/>
  <c r="R2039" i="3"/>
  <c r="O2039" i="3"/>
  <c r="L2039" i="3"/>
  <c r="N2039" i="3" s="1"/>
  <c r="K2039" i="3"/>
  <c r="G2039" i="3"/>
  <c r="B2039" i="3"/>
  <c r="S2038" i="3"/>
  <c r="R2038" i="3"/>
  <c r="T2038" i="3" s="1"/>
  <c r="O2038" i="3"/>
  <c r="L2038" i="3"/>
  <c r="N2038" i="3" s="1"/>
  <c r="K2038" i="3"/>
  <c r="G2038" i="3"/>
  <c r="B2038" i="3"/>
  <c r="S2037" i="3"/>
  <c r="R2037" i="3"/>
  <c r="O2037" i="3"/>
  <c r="L2037" i="3"/>
  <c r="N2037" i="3" s="1"/>
  <c r="K2037" i="3"/>
  <c r="G2037" i="3"/>
  <c r="B2037" i="3"/>
  <c r="S2036" i="3"/>
  <c r="R2036" i="3"/>
  <c r="O2036" i="3"/>
  <c r="L2036" i="3"/>
  <c r="N2036" i="3" s="1"/>
  <c r="K2036" i="3"/>
  <c r="G2036" i="3"/>
  <c r="B2036" i="3"/>
  <c r="S2035" i="3"/>
  <c r="R2035" i="3"/>
  <c r="O2035" i="3"/>
  <c r="L2035" i="3"/>
  <c r="N2035" i="3" s="1"/>
  <c r="K2035" i="3"/>
  <c r="G2035" i="3"/>
  <c r="B2035" i="3"/>
  <c r="S2034" i="3"/>
  <c r="T2034" i="3" s="1"/>
  <c r="R2034" i="3"/>
  <c r="O2034" i="3"/>
  <c r="L2034" i="3"/>
  <c r="N2034" i="3" s="1"/>
  <c r="K2034" i="3"/>
  <c r="G2034" i="3"/>
  <c r="B2034" i="3"/>
  <c r="S2033" i="3"/>
  <c r="R2033" i="3"/>
  <c r="O2033" i="3"/>
  <c r="L2033" i="3"/>
  <c r="N2033" i="3" s="1"/>
  <c r="K2033" i="3"/>
  <c r="G2033" i="3"/>
  <c r="B2033" i="3"/>
  <c r="S2032" i="3"/>
  <c r="R2032" i="3"/>
  <c r="O2032" i="3"/>
  <c r="L2032" i="3"/>
  <c r="N2032" i="3" s="1"/>
  <c r="K2032" i="3"/>
  <c r="G2032" i="3"/>
  <c r="B2032" i="3"/>
  <c r="S2031" i="3"/>
  <c r="R2031" i="3"/>
  <c r="O2031" i="3"/>
  <c r="L2031" i="3"/>
  <c r="N2031" i="3" s="1"/>
  <c r="K2031" i="3"/>
  <c r="G2031" i="3"/>
  <c r="B2031" i="3"/>
  <c r="S2030" i="3"/>
  <c r="R2030" i="3"/>
  <c r="O2030" i="3"/>
  <c r="L2030" i="3"/>
  <c r="N2030" i="3" s="1"/>
  <c r="K2030" i="3"/>
  <c r="G2030" i="3"/>
  <c r="B2030" i="3"/>
  <c r="S2029" i="3"/>
  <c r="R2029" i="3"/>
  <c r="O2029" i="3"/>
  <c r="L2029" i="3"/>
  <c r="N2029" i="3" s="1"/>
  <c r="K2029" i="3"/>
  <c r="G2029" i="3"/>
  <c r="B2029" i="3"/>
  <c r="S2028" i="3"/>
  <c r="R2028" i="3"/>
  <c r="O2028" i="3"/>
  <c r="L2028" i="3"/>
  <c r="N2028" i="3" s="1"/>
  <c r="K2028" i="3"/>
  <c r="G2028" i="3"/>
  <c r="B2028" i="3"/>
  <c r="S2027" i="3"/>
  <c r="R2027" i="3"/>
  <c r="O2027" i="3"/>
  <c r="L2027" i="3"/>
  <c r="N2027" i="3" s="1"/>
  <c r="K2027" i="3"/>
  <c r="G2027" i="3"/>
  <c r="B2027" i="3"/>
  <c r="S2026" i="3"/>
  <c r="R2026" i="3"/>
  <c r="O2026" i="3"/>
  <c r="L2026" i="3"/>
  <c r="N2026" i="3" s="1"/>
  <c r="K2026" i="3"/>
  <c r="G2026" i="3"/>
  <c r="B2026" i="3"/>
  <c r="S2025" i="3"/>
  <c r="R2025" i="3"/>
  <c r="O2025" i="3"/>
  <c r="L2025" i="3"/>
  <c r="N2025" i="3" s="1"/>
  <c r="K2025" i="3"/>
  <c r="G2025" i="3"/>
  <c r="B2025" i="3"/>
  <c r="S2024" i="3"/>
  <c r="R2024" i="3"/>
  <c r="O2024" i="3"/>
  <c r="L2024" i="3"/>
  <c r="N2024" i="3" s="1"/>
  <c r="K2024" i="3"/>
  <c r="G2024" i="3"/>
  <c r="B2024" i="3"/>
  <c r="S2023" i="3"/>
  <c r="R2023" i="3"/>
  <c r="O2023" i="3"/>
  <c r="L2023" i="3"/>
  <c r="N2023" i="3" s="1"/>
  <c r="K2023" i="3"/>
  <c r="G2023" i="3"/>
  <c r="B2023" i="3"/>
  <c r="S2022" i="3"/>
  <c r="R2022" i="3"/>
  <c r="O2022" i="3"/>
  <c r="L2022" i="3"/>
  <c r="N2022" i="3" s="1"/>
  <c r="K2022" i="3"/>
  <c r="G2022" i="3"/>
  <c r="B2022" i="3"/>
  <c r="S2021" i="3"/>
  <c r="R2021" i="3"/>
  <c r="O2021" i="3"/>
  <c r="L2021" i="3"/>
  <c r="N2021" i="3" s="1"/>
  <c r="K2021" i="3"/>
  <c r="G2021" i="3"/>
  <c r="B2021" i="3"/>
  <c r="S2020" i="3"/>
  <c r="T2020" i="3" s="1"/>
  <c r="R2020" i="3"/>
  <c r="O2020" i="3"/>
  <c r="L2020" i="3"/>
  <c r="N2020" i="3" s="1"/>
  <c r="K2020" i="3"/>
  <c r="G2020" i="3"/>
  <c r="B2020" i="3"/>
  <c r="S2019" i="3"/>
  <c r="R2019" i="3"/>
  <c r="O2019" i="3"/>
  <c r="L2019" i="3"/>
  <c r="N2019" i="3" s="1"/>
  <c r="K2019" i="3"/>
  <c r="G2019" i="3"/>
  <c r="B2019" i="3"/>
  <c r="S2018" i="3"/>
  <c r="R2018" i="3"/>
  <c r="O2018" i="3"/>
  <c r="L2018" i="3"/>
  <c r="N2018" i="3" s="1"/>
  <c r="K2018" i="3"/>
  <c r="G2018" i="3"/>
  <c r="B2018" i="3"/>
  <c r="S2017" i="3"/>
  <c r="T2017" i="3" s="1"/>
  <c r="R2017" i="3"/>
  <c r="O2017" i="3"/>
  <c r="L2017" i="3"/>
  <c r="N2017" i="3" s="1"/>
  <c r="K2017" i="3"/>
  <c r="G2017" i="3"/>
  <c r="B2017" i="3"/>
  <c r="S2016" i="3"/>
  <c r="R2016" i="3"/>
  <c r="O2016" i="3"/>
  <c r="L2016" i="3"/>
  <c r="N2016" i="3" s="1"/>
  <c r="K2016" i="3"/>
  <c r="G2016" i="3"/>
  <c r="B2016" i="3"/>
  <c r="S2015" i="3"/>
  <c r="R2015" i="3"/>
  <c r="O2015" i="3"/>
  <c r="L2015" i="3"/>
  <c r="N2015" i="3" s="1"/>
  <c r="K2015" i="3"/>
  <c r="G2015" i="3"/>
  <c r="B2015" i="3"/>
  <c r="S2014" i="3"/>
  <c r="R2014" i="3"/>
  <c r="O2014" i="3"/>
  <c r="L2014" i="3"/>
  <c r="N2014" i="3" s="1"/>
  <c r="K2014" i="3"/>
  <c r="G2014" i="3"/>
  <c r="B2014" i="3"/>
  <c r="S2013" i="3"/>
  <c r="R2013" i="3"/>
  <c r="O2013" i="3"/>
  <c r="L2013" i="3"/>
  <c r="N2013" i="3" s="1"/>
  <c r="K2013" i="3"/>
  <c r="G2013" i="3"/>
  <c r="B2013" i="3"/>
  <c r="S2012" i="3"/>
  <c r="R2012" i="3"/>
  <c r="O2012" i="3"/>
  <c r="L2012" i="3"/>
  <c r="N2012" i="3" s="1"/>
  <c r="K2012" i="3"/>
  <c r="G2012" i="3"/>
  <c r="B2012" i="3"/>
  <c r="S2011" i="3"/>
  <c r="R2011" i="3"/>
  <c r="O2011" i="3"/>
  <c r="L2011" i="3"/>
  <c r="N2011" i="3" s="1"/>
  <c r="K2011" i="3"/>
  <c r="G2011" i="3"/>
  <c r="B2011" i="3"/>
  <c r="S2010" i="3"/>
  <c r="R2010" i="3"/>
  <c r="O2010" i="3"/>
  <c r="L2010" i="3"/>
  <c r="N2010" i="3" s="1"/>
  <c r="K2010" i="3"/>
  <c r="G2010" i="3"/>
  <c r="B2010" i="3"/>
  <c r="S2009" i="3"/>
  <c r="R2009" i="3"/>
  <c r="O2009" i="3"/>
  <c r="L2009" i="3"/>
  <c r="N2009" i="3" s="1"/>
  <c r="K2009" i="3"/>
  <c r="G2009" i="3"/>
  <c r="B2009" i="3"/>
  <c r="S2008" i="3"/>
  <c r="T2008" i="3" s="1"/>
  <c r="R2008" i="3"/>
  <c r="O2008" i="3"/>
  <c r="L2008" i="3"/>
  <c r="N2008" i="3" s="1"/>
  <c r="K2008" i="3"/>
  <c r="G2008" i="3"/>
  <c r="B2008" i="3"/>
  <c r="S2007" i="3"/>
  <c r="R2007" i="3"/>
  <c r="O2007" i="3"/>
  <c r="L2007" i="3"/>
  <c r="N2007" i="3" s="1"/>
  <c r="K2007" i="3"/>
  <c r="G2007" i="3"/>
  <c r="B2007" i="3"/>
  <c r="S2006" i="3"/>
  <c r="R2006" i="3"/>
  <c r="O2006" i="3"/>
  <c r="L2006" i="3"/>
  <c r="N2006" i="3" s="1"/>
  <c r="K2006" i="3"/>
  <c r="G2006" i="3"/>
  <c r="B2006" i="3"/>
  <c r="S2005" i="3"/>
  <c r="R2005" i="3"/>
  <c r="O2005" i="3"/>
  <c r="L2005" i="3"/>
  <c r="N2005" i="3" s="1"/>
  <c r="K2005" i="3"/>
  <c r="G2005" i="3"/>
  <c r="B2005" i="3"/>
  <c r="S2004" i="3"/>
  <c r="R2004" i="3"/>
  <c r="O2004" i="3"/>
  <c r="L2004" i="3"/>
  <c r="N2004" i="3" s="1"/>
  <c r="K2004" i="3"/>
  <c r="G2004" i="3"/>
  <c r="B2004" i="3"/>
  <c r="S2003" i="3"/>
  <c r="R2003" i="3"/>
  <c r="O2003" i="3"/>
  <c r="L2003" i="3"/>
  <c r="N2003" i="3" s="1"/>
  <c r="K2003" i="3"/>
  <c r="G2003" i="3"/>
  <c r="B2003" i="3"/>
  <c r="S2002" i="3"/>
  <c r="T2002" i="3" s="1"/>
  <c r="R2002" i="3"/>
  <c r="O2002" i="3"/>
  <c r="L2002" i="3"/>
  <c r="N2002" i="3" s="1"/>
  <c r="K2002" i="3"/>
  <c r="G2002" i="3"/>
  <c r="B2002" i="3"/>
  <c r="S2001" i="3"/>
  <c r="R2001" i="3"/>
  <c r="O2001" i="3"/>
  <c r="L2001" i="3"/>
  <c r="N2001" i="3" s="1"/>
  <c r="K2001" i="3"/>
  <c r="G2001" i="3"/>
  <c r="B2001" i="3"/>
  <c r="S2000" i="3"/>
  <c r="R2000" i="3"/>
  <c r="O2000" i="3"/>
  <c r="L2000" i="3"/>
  <c r="N2000" i="3" s="1"/>
  <c r="K2000" i="3"/>
  <c r="G2000" i="3"/>
  <c r="B2000" i="3"/>
  <c r="S1999" i="3"/>
  <c r="R1999" i="3"/>
  <c r="O1999" i="3"/>
  <c r="L1999" i="3"/>
  <c r="N1999" i="3" s="1"/>
  <c r="K1999" i="3"/>
  <c r="G1999" i="3"/>
  <c r="B1999" i="3"/>
  <c r="S1998" i="3"/>
  <c r="R1998" i="3"/>
  <c r="O1998" i="3"/>
  <c r="L1998" i="3"/>
  <c r="N1998" i="3" s="1"/>
  <c r="K1998" i="3"/>
  <c r="G1998" i="3"/>
  <c r="B1998" i="3"/>
  <c r="S1997" i="3"/>
  <c r="R1997" i="3"/>
  <c r="O1997" i="3"/>
  <c r="L1997" i="3"/>
  <c r="N1997" i="3" s="1"/>
  <c r="K1997" i="3"/>
  <c r="G1997" i="3"/>
  <c r="B1997" i="3"/>
  <c r="S1996" i="3"/>
  <c r="R1996" i="3"/>
  <c r="O1996" i="3"/>
  <c r="L1996" i="3"/>
  <c r="N1996" i="3" s="1"/>
  <c r="K1996" i="3"/>
  <c r="G1996" i="3"/>
  <c r="B1996" i="3"/>
  <c r="S1995" i="3"/>
  <c r="R1995" i="3"/>
  <c r="O1995" i="3"/>
  <c r="L1995" i="3"/>
  <c r="N1995" i="3" s="1"/>
  <c r="K1995" i="3"/>
  <c r="G1995" i="3"/>
  <c r="B1995" i="3"/>
  <c r="S1994" i="3"/>
  <c r="R1994" i="3"/>
  <c r="O1994" i="3"/>
  <c r="L1994" i="3"/>
  <c r="N1994" i="3" s="1"/>
  <c r="K1994" i="3"/>
  <c r="G1994" i="3"/>
  <c r="B1994" i="3"/>
  <c r="S1993" i="3"/>
  <c r="R1993" i="3"/>
  <c r="O1993" i="3"/>
  <c r="L1993" i="3"/>
  <c r="N1993" i="3" s="1"/>
  <c r="K1993" i="3"/>
  <c r="G1993" i="3"/>
  <c r="B1993" i="3"/>
  <c r="S1992" i="3"/>
  <c r="R1992" i="3"/>
  <c r="O1992" i="3"/>
  <c r="L1992" i="3"/>
  <c r="N1992" i="3" s="1"/>
  <c r="K1992" i="3"/>
  <c r="G1992" i="3"/>
  <c r="B1992" i="3"/>
  <c r="S1991" i="3"/>
  <c r="R1991" i="3"/>
  <c r="O1991" i="3"/>
  <c r="L1991" i="3"/>
  <c r="N1991" i="3" s="1"/>
  <c r="K1991" i="3"/>
  <c r="G1991" i="3"/>
  <c r="B1991" i="3"/>
  <c r="S1990" i="3"/>
  <c r="R1990" i="3"/>
  <c r="T1990" i="3" s="1"/>
  <c r="O1990" i="3"/>
  <c r="L1990" i="3"/>
  <c r="N1990" i="3" s="1"/>
  <c r="K1990" i="3"/>
  <c r="G1990" i="3"/>
  <c r="B1990" i="3"/>
  <c r="S1989" i="3"/>
  <c r="R1989" i="3"/>
  <c r="O1989" i="3"/>
  <c r="L1989" i="3"/>
  <c r="N1989" i="3" s="1"/>
  <c r="K1989" i="3"/>
  <c r="G1989" i="3"/>
  <c r="B1989" i="3"/>
  <c r="S1988" i="3"/>
  <c r="R1988" i="3"/>
  <c r="O1988" i="3"/>
  <c r="L1988" i="3"/>
  <c r="N1988" i="3" s="1"/>
  <c r="K1988" i="3"/>
  <c r="G1988" i="3"/>
  <c r="B1988" i="3"/>
  <c r="S1987" i="3"/>
  <c r="R1987" i="3"/>
  <c r="O1987" i="3"/>
  <c r="L1987" i="3"/>
  <c r="N1987" i="3" s="1"/>
  <c r="K1987" i="3"/>
  <c r="G1987" i="3"/>
  <c r="B1987" i="3"/>
  <c r="S1986" i="3"/>
  <c r="R1986" i="3"/>
  <c r="O1986" i="3"/>
  <c r="L1986" i="3"/>
  <c r="N1986" i="3" s="1"/>
  <c r="K1986" i="3"/>
  <c r="G1986" i="3"/>
  <c r="B1986" i="3"/>
  <c r="S1985" i="3"/>
  <c r="R1985" i="3"/>
  <c r="O1985" i="3"/>
  <c r="L1985" i="3"/>
  <c r="N1985" i="3" s="1"/>
  <c r="K1985" i="3"/>
  <c r="G1985" i="3"/>
  <c r="B1985" i="3"/>
  <c r="S1984" i="3"/>
  <c r="R1984" i="3"/>
  <c r="O1984" i="3"/>
  <c r="L1984" i="3"/>
  <c r="N1984" i="3" s="1"/>
  <c r="K1984" i="3"/>
  <c r="G1984" i="3"/>
  <c r="B1984" i="3"/>
  <c r="S1983" i="3"/>
  <c r="R1983" i="3"/>
  <c r="O1983" i="3"/>
  <c r="L1983" i="3"/>
  <c r="N1983" i="3" s="1"/>
  <c r="K1983" i="3"/>
  <c r="G1983" i="3"/>
  <c r="B1983" i="3"/>
  <c r="S1982" i="3"/>
  <c r="R1982" i="3"/>
  <c r="O1982" i="3"/>
  <c r="L1982" i="3"/>
  <c r="N1982" i="3" s="1"/>
  <c r="K1982" i="3"/>
  <c r="G1982" i="3"/>
  <c r="B1982" i="3"/>
  <c r="S1981" i="3"/>
  <c r="R1981" i="3"/>
  <c r="O1981" i="3"/>
  <c r="L1981" i="3"/>
  <c r="N1981" i="3" s="1"/>
  <c r="K1981" i="3"/>
  <c r="G1981" i="3"/>
  <c r="B1981" i="3"/>
  <c r="S1980" i="3"/>
  <c r="R1980" i="3"/>
  <c r="O1980" i="3"/>
  <c r="L1980" i="3"/>
  <c r="N1980" i="3" s="1"/>
  <c r="K1980" i="3"/>
  <c r="G1980" i="3"/>
  <c r="B1980" i="3"/>
  <c r="S1979" i="3"/>
  <c r="T1979" i="3" s="1"/>
  <c r="R1979" i="3"/>
  <c r="O1979" i="3"/>
  <c r="L1979" i="3"/>
  <c r="N1979" i="3" s="1"/>
  <c r="K1979" i="3"/>
  <c r="G1979" i="3"/>
  <c r="B1979" i="3"/>
  <c r="S1978" i="3"/>
  <c r="R1978" i="3"/>
  <c r="O1978" i="3"/>
  <c r="L1978" i="3"/>
  <c r="N1978" i="3" s="1"/>
  <c r="K1978" i="3"/>
  <c r="G1978" i="3"/>
  <c r="B1978" i="3"/>
  <c r="S1977" i="3"/>
  <c r="R1977" i="3"/>
  <c r="O1977" i="3"/>
  <c r="L1977" i="3"/>
  <c r="N1977" i="3" s="1"/>
  <c r="K1977" i="3"/>
  <c r="G1977" i="3"/>
  <c r="B1977" i="3"/>
  <c r="S1976" i="3"/>
  <c r="R1976" i="3"/>
  <c r="O1976" i="3"/>
  <c r="L1976" i="3"/>
  <c r="N1976" i="3" s="1"/>
  <c r="K1976" i="3"/>
  <c r="G1976" i="3"/>
  <c r="B1976" i="3"/>
  <c r="S1975" i="3"/>
  <c r="T1975" i="3" s="1"/>
  <c r="R1975" i="3"/>
  <c r="O1975" i="3"/>
  <c r="L1975" i="3"/>
  <c r="N1975" i="3" s="1"/>
  <c r="K1975" i="3"/>
  <c r="G1975" i="3"/>
  <c r="B1975" i="3"/>
  <c r="S1974" i="3"/>
  <c r="R1974" i="3"/>
  <c r="O1974" i="3"/>
  <c r="L1974" i="3"/>
  <c r="N1974" i="3" s="1"/>
  <c r="K1974" i="3"/>
  <c r="G1974" i="3"/>
  <c r="B1974" i="3"/>
  <c r="S1973" i="3"/>
  <c r="R1973" i="3"/>
  <c r="O1973" i="3"/>
  <c r="L1973" i="3"/>
  <c r="N1973" i="3" s="1"/>
  <c r="K1973" i="3"/>
  <c r="G1973" i="3"/>
  <c r="B1973" i="3"/>
  <c r="S1972" i="3"/>
  <c r="R1972" i="3"/>
  <c r="O1972" i="3"/>
  <c r="L1972" i="3"/>
  <c r="N1972" i="3" s="1"/>
  <c r="K1972" i="3"/>
  <c r="G1972" i="3"/>
  <c r="B1972" i="3"/>
  <c r="S1971" i="3"/>
  <c r="R1971" i="3"/>
  <c r="O1971" i="3"/>
  <c r="L1971" i="3"/>
  <c r="N1971" i="3" s="1"/>
  <c r="K1971" i="3"/>
  <c r="G1971" i="3"/>
  <c r="B1971" i="3"/>
  <c r="S1970" i="3"/>
  <c r="R1970" i="3"/>
  <c r="O1970" i="3"/>
  <c r="L1970" i="3"/>
  <c r="N1970" i="3" s="1"/>
  <c r="K1970" i="3"/>
  <c r="G1970" i="3"/>
  <c r="B1970" i="3"/>
  <c r="S1969" i="3"/>
  <c r="R1969" i="3"/>
  <c r="O1969" i="3"/>
  <c r="L1969" i="3"/>
  <c r="N1969" i="3" s="1"/>
  <c r="K1969" i="3"/>
  <c r="G1969" i="3"/>
  <c r="B1969" i="3"/>
  <c r="S1968" i="3"/>
  <c r="R1968" i="3"/>
  <c r="O1968" i="3"/>
  <c r="L1968" i="3"/>
  <c r="N1968" i="3" s="1"/>
  <c r="K1968" i="3"/>
  <c r="G1968" i="3"/>
  <c r="B1968" i="3"/>
  <c r="S1967" i="3"/>
  <c r="R1967" i="3"/>
  <c r="O1967" i="3"/>
  <c r="L1967" i="3"/>
  <c r="N1967" i="3" s="1"/>
  <c r="K1967" i="3"/>
  <c r="G1967" i="3"/>
  <c r="B1967" i="3"/>
  <c r="S1966" i="3"/>
  <c r="R1966" i="3"/>
  <c r="O1966" i="3"/>
  <c r="L1966" i="3"/>
  <c r="N1966" i="3" s="1"/>
  <c r="K1966" i="3"/>
  <c r="G1966" i="3"/>
  <c r="B1966" i="3"/>
  <c r="S1965" i="3"/>
  <c r="R1965" i="3"/>
  <c r="O1965" i="3"/>
  <c r="L1965" i="3"/>
  <c r="N1965" i="3" s="1"/>
  <c r="K1965" i="3"/>
  <c r="G1965" i="3"/>
  <c r="B1965" i="3"/>
  <c r="S1964" i="3"/>
  <c r="T1964" i="3" s="1"/>
  <c r="R1964" i="3"/>
  <c r="O1964" i="3"/>
  <c r="L1964" i="3"/>
  <c r="N1964" i="3" s="1"/>
  <c r="K1964" i="3"/>
  <c r="G1964" i="3"/>
  <c r="B1964" i="3"/>
  <c r="S1963" i="3"/>
  <c r="R1963" i="3"/>
  <c r="O1963" i="3"/>
  <c r="L1963" i="3"/>
  <c r="N1963" i="3" s="1"/>
  <c r="K1963" i="3"/>
  <c r="G1963" i="3"/>
  <c r="B1963" i="3"/>
  <c r="S1962" i="3"/>
  <c r="R1962" i="3"/>
  <c r="T1962" i="3" s="1"/>
  <c r="O1962" i="3"/>
  <c r="L1962" i="3"/>
  <c r="N1962" i="3" s="1"/>
  <c r="K1962" i="3"/>
  <c r="G1962" i="3"/>
  <c r="B1962" i="3"/>
  <c r="S1961" i="3"/>
  <c r="R1961" i="3"/>
  <c r="O1961" i="3"/>
  <c r="L1961" i="3"/>
  <c r="N1961" i="3" s="1"/>
  <c r="K1961" i="3"/>
  <c r="G1961" i="3"/>
  <c r="B1961" i="3"/>
  <c r="S1960" i="3"/>
  <c r="T1960" i="3" s="1"/>
  <c r="R1960" i="3"/>
  <c r="O1960" i="3"/>
  <c r="L1960" i="3"/>
  <c r="N1960" i="3" s="1"/>
  <c r="K1960" i="3"/>
  <c r="G1960" i="3"/>
  <c r="B1960" i="3"/>
  <c r="S1959" i="3"/>
  <c r="R1959" i="3"/>
  <c r="O1959" i="3"/>
  <c r="L1959" i="3"/>
  <c r="N1959" i="3" s="1"/>
  <c r="K1959" i="3"/>
  <c r="G1959" i="3"/>
  <c r="B1959" i="3"/>
  <c r="S1958" i="3"/>
  <c r="R1958" i="3"/>
  <c r="O1958" i="3"/>
  <c r="L1958" i="3"/>
  <c r="N1958" i="3" s="1"/>
  <c r="K1958" i="3"/>
  <c r="G1958" i="3"/>
  <c r="B1958" i="3"/>
  <c r="S1957" i="3"/>
  <c r="R1957" i="3"/>
  <c r="O1957" i="3"/>
  <c r="L1957" i="3"/>
  <c r="N1957" i="3" s="1"/>
  <c r="K1957" i="3"/>
  <c r="G1957" i="3"/>
  <c r="B1957" i="3"/>
  <c r="S1956" i="3"/>
  <c r="R1956" i="3"/>
  <c r="O1956" i="3"/>
  <c r="L1956" i="3"/>
  <c r="N1956" i="3" s="1"/>
  <c r="K1956" i="3"/>
  <c r="G1956" i="3"/>
  <c r="B1956" i="3"/>
  <c r="S1955" i="3"/>
  <c r="R1955" i="3"/>
  <c r="O1955" i="3"/>
  <c r="L1955" i="3"/>
  <c r="N1955" i="3" s="1"/>
  <c r="K1955" i="3"/>
  <c r="G1955" i="3"/>
  <c r="B1955" i="3"/>
  <c r="S1954" i="3"/>
  <c r="R1954" i="3"/>
  <c r="O1954" i="3"/>
  <c r="L1954" i="3"/>
  <c r="N1954" i="3" s="1"/>
  <c r="K1954" i="3"/>
  <c r="G1954" i="3"/>
  <c r="B1954" i="3"/>
  <c r="S1953" i="3"/>
  <c r="R1953" i="3"/>
  <c r="O1953" i="3"/>
  <c r="L1953" i="3"/>
  <c r="N1953" i="3" s="1"/>
  <c r="K1953" i="3"/>
  <c r="G1953" i="3"/>
  <c r="B1953" i="3"/>
  <c r="S1952" i="3"/>
  <c r="R1952" i="3"/>
  <c r="O1952" i="3"/>
  <c r="N1952" i="3"/>
  <c r="L1952" i="3"/>
  <c r="K1952" i="3"/>
  <c r="G1952" i="3"/>
  <c r="B1952" i="3"/>
  <c r="S1951" i="3"/>
  <c r="R1951" i="3"/>
  <c r="O1951" i="3"/>
  <c r="L1951" i="3"/>
  <c r="N1951" i="3" s="1"/>
  <c r="K1951" i="3"/>
  <c r="G1951" i="3"/>
  <c r="B1951" i="3"/>
  <c r="S1950" i="3"/>
  <c r="R1950" i="3"/>
  <c r="O1950" i="3"/>
  <c r="L1950" i="3"/>
  <c r="N1950" i="3" s="1"/>
  <c r="K1950" i="3"/>
  <c r="G1950" i="3"/>
  <c r="B1950" i="3"/>
  <c r="S1949" i="3"/>
  <c r="R1949" i="3"/>
  <c r="O1949" i="3"/>
  <c r="L1949" i="3"/>
  <c r="N1949" i="3" s="1"/>
  <c r="K1949" i="3"/>
  <c r="G1949" i="3"/>
  <c r="B1949" i="3"/>
  <c r="S1948" i="3"/>
  <c r="R1948" i="3"/>
  <c r="O1948" i="3"/>
  <c r="L1948" i="3"/>
  <c r="N1948" i="3" s="1"/>
  <c r="K1948" i="3"/>
  <c r="G1948" i="3"/>
  <c r="B1948" i="3"/>
  <c r="S1947" i="3"/>
  <c r="R1947" i="3"/>
  <c r="O1947" i="3"/>
  <c r="L1947" i="3"/>
  <c r="N1947" i="3" s="1"/>
  <c r="K1947" i="3"/>
  <c r="G1947" i="3"/>
  <c r="B1947" i="3"/>
  <c r="S1946" i="3"/>
  <c r="R1946" i="3"/>
  <c r="O1946" i="3"/>
  <c r="L1946" i="3"/>
  <c r="N1946" i="3" s="1"/>
  <c r="K1946" i="3"/>
  <c r="G1946" i="3"/>
  <c r="B1946" i="3"/>
  <c r="S1945" i="3"/>
  <c r="T1945" i="3" s="1"/>
  <c r="R1945" i="3"/>
  <c r="O1945" i="3"/>
  <c r="L1945" i="3"/>
  <c r="N1945" i="3" s="1"/>
  <c r="K1945" i="3"/>
  <c r="G1945" i="3"/>
  <c r="B1945" i="3"/>
  <c r="S1944" i="3"/>
  <c r="R1944" i="3"/>
  <c r="O1944" i="3"/>
  <c r="L1944" i="3"/>
  <c r="N1944" i="3" s="1"/>
  <c r="K1944" i="3"/>
  <c r="G1944" i="3"/>
  <c r="B1944" i="3"/>
  <c r="S1943" i="3"/>
  <c r="R1943" i="3"/>
  <c r="O1943" i="3"/>
  <c r="L1943" i="3"/>
  <c r="N1943" i="3" s="1"/>
  <c r="K1943" i="3"/>
  <c r="G1943" i="3"/>
  <c r="B1943" i="3"/>
  <c r="S1942" i="3"/>
  <c r="R1942" i="3"/>
  <c r="O1942" i="3"/>
  <c r="L1942" i="3"/>
  <c r="N1942" i="3" s="1"/>
  <c r="K1942" i="3"/>
  <c r="G1942" i="3"/>
  <c r="B1942" i="3"/>
  <c r="S1941" i="3"/>
  <c r="T1941" i="3" s="1"/>
  <c r="R1941" i="3"/>
  <c r="O1941" i="3"/>
  <c r="L1941" i="3"/>
  <c r="N1941" i="3" s="1"/>
  <c r="K1941" i="3"/>
  <c r="G1941" i="3"/>
  <c r="B1941" i="3"/>
  <c r="S1940" i="3"/>
  <c r="R1940" i="3"/>
  <c r="O1940" i="3"/>
  <c r="L1940" i="3"/>
  <c r="N1940" i="3" s="1"/>
  <c r="K1940" i="3"/>
  <c r="G1940" i="3"/>
  <c r="B1940" i="3"/>
  <c r="S1939" i="3"/>
  <c r="R1939" i="3"/>
  <c r="O1939" i="3"/>
  <c r="L1939" i="3"/>
  <c r="N1939" i="3" s="1"/>
  <c r="K1939" i="3"/>
  <c r="G1939" i="3"/>
  <c r="B1939" i="3"/>
  <c r="S1938" i="3"/>
  <c r="R1938" i="3"/>
  <c r="O1938" i="3"/>
  <c r="L1938" i="3"/>
  <c r="N1938" i="3" s="1"/>
  <c r="K1938" i="3"/>
  <c r="G1938" i="3"/>
  <c r="B1938" i="3"/>
  <c r="S1937" i="3"/>
  <c r="T1937" i="3" s="1"/>
  <c r="R1937" i="3"/>
  <c r="O1937" i="3"/>
  <c r="L1937" i="3"/>
  <c r="N1937" i="3" s="1"/>
  <c r="K1937" i="3"/>
  <c r="G1937" i="3"/>
  <c r="B1937" i="3"/>
  <c r="S1936" i="3"/>
  <c r="R1936" i="3"/>
  <c r="O1936" i="3"/>
  <c r="L1936" i="3"/>
  <c r="N1936" i="3" s="1"/>
  <c r="K1936" i="3"/>
  <c r="G1936" i="3"/>
  <c r="B1936" i="3"/>
  <c r="S1935" i="3"/>
  <c r="R1935" i="3"/>
  <c r="O1935" i="3"/>
  <c r="L1935" i="3"/>
  <c r="N1935" i="3" s="1"/>
  <c r="K1935" i="3"/>
  <c r="G1935" i="3"/>
  <c r="B1935" i="3"/>
  <c r="S1934" i="3"/>
  <c r="R1934" i="3"/>
  <c r="O1934" i="3"/>
  <c r="L1934" i="3"/>
  <c r="N1934" i="3" s="1"/>
  <c r="K1934" i="3"/>
  <c r="G1934" i="3"/>
  <c r="B1934" i="3"/>
  <c r="S1933" i="3"/>
  <c r="R1933" i="3"/>
  <c r="O1933" i="3"/>
  <c r="L1933" i="3"/>
  <c r="N1933" i="3" s="1"/>
  <c r="K1933" i="3"/>
  <c r="G1933" i="3"/>
  <c r="B1933" i="3"/>
  <c r="S1932" i="3"/>
  <c r="R1932" i="3"/>
  <c r="O1932" i="3"/>
  <c r="L1932" i="3"/>
  <c r="N1932" i="3" s="1"/>
  <c r="K1932" i="3"/>
  <c r="G1932" i="3"/>
  <c r="B1932" i="3"/>
  <c r="S1931" i="3"/>
  <c r="R1931" i="3"/>
  <c r="O1931" i="3"/>
  <c r="L1931" i="3"/>
  <c r="N1931" i="3" s="1"/>
  <c r="K1931" i="3"/>
  <c r="G1931" i="3"/>
  <c r="B1931" i="3"/>
  <c r="S1930" i="3"/>
  <c r="R1930" i="3"/>
  <c r="O1930" i="3"/>
  <c r="L1930" i="3"/>
  <c r="N1930" i="3" s="1"/>
  <c r="K1930" i="3"/>
  <c r="G1930" i="3"/>
  <c r="B1930" i="3"/>
  <c r="S1929" i="3"/>
  <c r="R1929" i="3"/>
  <c r="O1929" i="3"/>
  <c r="L1929" i="3"/>
  <c r="N1929" i="3" s="1"/>
  <c r="K1929" i="3"/>
  <c r="G1929" i="3"/>
  <c r="B1929" i="3"/>
  <c r="S1928" i="3"/>
  <c r="T1928" i="3" s="1"/>
  <c r="R1928" i="3"/>
  <c r="O1928" i="3"/>
  <c r="L1928" i="3"/>
  <c r="N1928" i="3" s="1"/>
  <c r="K1928" i="3"/>
  <c r="G1928" i="3"/>
  <c r="B1928" i="3"/>
  <c r="S1927" i="3"/>
  <c r="R1927" i="3"/>
  <c r="O1927" i="3"/>
  <c r="L1927" i="3"/>
  <c r="N1927" i="3" s="1"/>
  <c r="K1927" i="3"/>
  <c r="G1927" i="3"/>
  <c r="B1927" i="3"/>
  <c r="S1926" i="3"/>
  <c r="R1926" i="3"/>
  <c r="T1926" i="3" s="1"/>
  <c r="O1926" i="3"/>
  <c r="L1926" i="3"/>
  <c r="N1926" i="3" s="1"/>
  <c r="K1926" i="3"/>
  <c r="G1926" i="3"/>
  <c r="B1926" i="3"/>
  <c r="S1925" i="3"/>
  <c r="R1925" i="3"/>
  <c r="O1925" i="3"/>
  <c r="L1925" i="3"/>
  <c r="N1925" i="3" s="1"/>
  <c r="K1925" i="3"/>
  <c r="G1925" i="3"/>
  <c r="B1925" i="3"/>
  <c r="S1924" i="3"/>
  <c r="T1924" i="3" s="1"/>
  <c r="R1924" i="3"/>
  <c r="O1924" i="3"/>
  <c r="L1924" i="3"/>
  <c r="N1924" i="3" s="1"/>
  <c r="K1924" i="3"/>
  <c r="G1924" i="3"/>
  <c r="B1924" i="3"/>
  <c r="S1923" i="3"/>
  <c r="R1923" i="3"/>
  <c r="O1923" i="3"/>
  <c r="L1923" i="3"/>
  <c r="N1923" i="3" s="1"/>
  <c r="K1923" i="3"/>
  <c r="G1923" i="3"/>
  <c r="B1923" i="3"/>
  <c r="S1922" i="3"/>
  <c r="R1922" i="3"/>
  <c r="O1922" i="3"/>
  <c r="L1922" i="3"/>
  <c r="N1922" i="3" s="1"/>
  <c r="K1922" i="3"/>
  <c r="G1922" i="3"/>
  <c r="B1922" i="3"/>
  <c r="S1921" i="3"/>
  <c r="R1921" i="3"/>
  <c r="O1921" i="3"/>
  <c r="N1921" i="3"/>
  <c r="L1921" i="3"/>
  <c r="K1921" i="3"/>
  <c r="G1921" i="3"/>
  <c r="B1921" i="3"/>
  <c r="S1920" i="3"/>
  <c r="R1920" i="3"/>
  <c r="O1920" i="3"/>
  <c r="L1920" i="3"/>
  <c r="N1920" i="3" s="1"/>
  <c r="K1920" i="3"/>
  <c r="G1920" i="3"/>
  <c r="B1920" i="3"/>
  <c r="S1919" i="3"/>
  <c r="R1919" i="3"/>
  <c r="O1919" i="3"/>
  <c r="L1919" i="3"/>
  <c r="N1919" i="3" s="1"/>
  <c r="K1919" i="3"/>
  <c r="G1919" i="3"/>
  <c r="B1919" i="3"/>
  <c r="S1918" i="3"/>
  <c r="R1918" i="3"/>
  <c r="O1918" i="3"/>
  <c r="L1918" i="3"/>
  <c r="N1918" i="3" s="1"/>
  <c r="K1918" i="3"/>
  <c r="G1918" i="3"/>
  <c r="B1918" i="3"/>
  <c r="S1917" i="3"/>
  <c r="R1917" i="3"/>
  <c r="O1917" i="3"/>
  <c r="L1917" i="3"/>
  <c r="N1917" i="3" s="1"/>
  <c r="K1917" i="3"/>
  <c r="G1917" i="3"/>
  <c r="B1917" i="3"/>
  <c r="S1916" i="3"/>
  <c r="R1916" i="3"/>
  <c r="O1916" i="3"/>
  <c r="L1916" i="3"/>
  <c r="N1916" i="3" s="1"/>
  <c r="K1916" i="3"/>
  <c r="G1916" i="3"/>
  <c r="B1916" i="3"/>
  <c r="S1915" i="3"/>
  <c r="R1915" i="3"/>
  <c r="O1915" i="3"/>
  <c r="L1915" i="3"/>
  <c r="N1915" i="3" s="1"/>
  <c r="K1915" i="3"/>
  <c r="G1915" i="3"/>
  <c r="B1915" i="3"/>
  <c r="S1914" i="3"/>
  <c r="R1914" i="3"/>
  <c r="O1914" i="3"/>
  <c r="L1914" i="3"/>
  <c r="N1914" i="3" s="1"/>
  <c r="K1914" i="3"/>
  <c r="G1914" i="3"/>
  <c r="B1914" i="3"/>
  <c r="S1913" i="3"/>
  <c r="R1913" i="3"/>
  <c r="O1913" i="3"/>
  <c r="L1913" i="3"/>
  <c r="N1913" i="3" s="1"/>
  <c r="K1913" i="3"/>
  <c r="G1913" i="3"/>
  <c r="B1913" i="3"/>
  <c r="S1912" i="3"/>
  <c r="R1912" i="3"/>
  <c r="O1912" i="3"/>
  <c r="L1912" i="3"/>
  <c r="N1912" i="3" s="1"/>
  <c r="K1912" i="3"/>
  <c r="G1912" i="3"/>
  <c r="B1912" i="3"/>
  <c r="S1911" i="3"/>
  <c r="R1911" i="3"/>
  <c r="O1911" i="3"/>
  <c r="L1911" i="3"/>
  <c r="N1911" i="3" s="1"/>
  <c r="K1911" i="3"/>
  <c r="G1911" i="3"/>
  <c r="B1911" i="3"/>
  <c r="S1910" i="3"/>
  <c r="R1910" i="3"/>
  <c r="O1910" i="3"/>
  <c r="L1910" i="3"/>
  <c r="N1910" i="3" s="1"/>
  <c r="K1910" i="3"/>
  <c r="G1910" i="3"/>
  <c r="B1910" i="3"/>
  <c r="S1909" i="3"/>
  <c r="R1909" i="3"/>
  <c r="O1909" i="3"/>
  <c r="L1909" i="3"/>
  <c r="N1909" i="3" s="1"/>
  <c r="K1909" i="3"/>
  <c r="G1909" i="3"/>
  <c r="B1909" i="3"/>
  <c r="S1908" i="3"/>
  <c r="R1908" i="3"/>
  <c r="O1908" i="3"/>
  <c r="L1908" i="3"/>
  <c r="N1908" i="3" s="1"/>
  <c r="K1908" i="3"/>
  <c r="G1908" i="3"/>
  <c r="B1908" i="3"/>
  <c r="S1907" i="3"/>
  <c r="R1907" i="3"/>
  <c r="O1907" i="3"/>
  <c r="L1907" i="3"/>
  <c r="N1907" i="3" s="1"/>
  <c r="K1907" i="3"/>
  <c r="G1907" i="3"/>
  <c r="B1907" i="3"/>
  <c r="S1906" i="3"/>
  <c r="R1906" i="3"/>
  <c r="O1906" i="3"/>
  <c r="L1906" i="3"/>
  <c r="N1906" i="3" s="1"/>
  <c r="K1906" i="3"/>
  <c r="G1906" i="3"/>
  <c r="B1906" i="3"/>
  <c r="S1905" i="3"/>
  <c r="R1905" i="3"/>
  <c r="O1905" i="3"/>
  <c r="L1905" i="3"/>
  <c r="N1905" i="3" s="1"/>
  <c r="K1905" i="3"/>
  <c r="G1905" i="3"/>
  <c r="B1905" i="3"/>
  <c r="S1904" i="3"/>
  <c r="T1904" i="3" s="1"/>
  <c r="R1904" i="3"/>
  <c r="O1904" i="3"/>
  <c r="L1904" i="3"/>
  <c r="N1904" i="3" s="1"/>
  <c r="K1904" i="3"/>
  <c r="G1904" i="3"/>
  <c r="B1904" i="3"/>
  <c r="S1903" i="3"/>
  <c r="R1903" i="3"/>
  <c r="O1903" i="3"/>
  <c r="L1903" i="3"/>
  <c r="N1903" i="3" s="1"/>
  <c r="K1903" i="3"/>
  <c r="G1903" i="3"/>
  <c r="B1903" i="3"/>
  <c r="S1902" i="3"/>
  <c r="R1902" i="3"/>
  <c r="O1902" i="3"/>
  <c r="L1902" i="3"/>
  <c r="N1902" i="3" s="1"/>
  <c r="K1902" i="3"/>
  <c r="G1902" i="3"/>
  <c r="B1902" i="3"/>
  <c r="S1901" i="3"/>
  <c r="R1901" i="3"/>
  <c r="O1901" i="3"/>
  <c r="N1901" i="3"/>
  <c r="L1901" i="3"/>
  <c r="K1901" i="3"/>
  <c r="G1901" i="3"/>
  <c r="B1901" i="3"/>
  <c r="S1900" i="3"/>
  <c r="T1900" i="3" s="1"/>
  <c r="R1900" i="3"/>
  <c r="O1900" i="3"/>
  <c r="L1900" i="3"/>
  <c r="N1900" i="3" s="1"/>
  <c r="K1900" i="3"/>
  <c r="G1900" i="3"/>
  <c r="B1900" i="3"/>
  <c r="S1899" i="3"/>
  <c r="R1899" i="3"/>
  <c r="O1899" i="3"/>
  <c r="L1899" i="3"/>
  <c r="N1899" i="3" s="1"/>
  <c r="K1899" i="3"/>
  <c r="G1899" i="3"/>
  <c r="B1899" i="3"/>
  <c r="S1898" i="3"/>
  <c r="R1898" i="3"/>
  <c r="O1898" i="3"/>
  <c r="L1898" i="3"/>
  <c r="N1898" i="3" s="1"/>
  <c r="K1898" i="3"/>
  <c r="G1898" i="3"/>
  <c r="B1898" i="3"/>
  <c r="S1897" i="3"/>
  <c r="R1897" i="3"/>
  <c r="O1897" i="3"/>
  <c r="L1897" i="3"/>
  <c r="N1897" i="3" s="1"/>
  <c r="K1897" i="3"/>
  <c r="G1897" i="3"/>
  <c r="B1897" i="3"/>
  <c r="S1896" i="3"/>
  <c r="R1896" i="3"/>
  <c r="O1896" i="3"/>
  <c r="L1896" i="3"/>
  <c r="N1896" i="3" s="1"/>
  <c r="K1896" i="3"/>
  <c r="G1896" i="3"/>
  <c r="B1896" i="3"/>
  <c r="S1895" i="3"/>
  <c r="R1895" i="3"/>
  <c r="O1895" i="3"/>
  <c r="L1895" i="3"/>
  <c r="N1895" i="3" s="1"/>
  <c r="K1895" i="3"/>
  <c r="G1895" i="3"/>
  <c r="B1895" i="3"/>
  <c r="S1894" i="3"/>
  <c r="R1894" i="3"/>
  <c r="T1894" i="3" s="1"/>
  <c r="O1894" i="3"/>
  <c r="L1894" i="3"/>
  <c r="N1894" i="3" s="1"/>
  <c r="K1894" i="3"/>
  <c r="G1894" i="3"/>
  <c r="B1894" i="3"/>
  <c r="S1893" i="3"/>
  <c r="R1893" i="3"/>
  <c r="O1893" i="3"/>
  <c r="L1893" i="3"/>
  <c r="N1893" i="3" s="1"/>
  <c r="K1893" i="3"/>
  <c r="G1893" i="3"/>
  <c r="B1893" i="3"/>
  <c r="S1892" i="3"/>
  <c r="T1892" i="3" s="1"/>
  <c r="R1892" i="3"/>
  <c r="O1892" i="3"/>
  <c r="L1892" i="3"/>
  <c r="N1892" i="3" s="1"/>
  <c r="K1892" i="3"/>
  <c r="G1892" i="3"/>
  <c r="B1892" i="3"/>
  <c r="S1891" i="3"/>
  <c r="R1891" i="3"/>
  <c r="O1891" i="3"/>
  <c r="L1891" i="3"/>
  <c r="N1891" i="3" s="1"/>
  <c r="K1891" i="3"/>
  <c r="G1891" i="3"/>
  <c r="B1891" i="3"/>
  <c r="S1890" i="3"/>
  <c r="R1890" i="3"/>
  <c r="O1890" i="3"/>
  <c r="L1890" i="3"/>
  <c r="N1890" i="3" s="1"/>
  <c r="K1890" i="3"/>
  <c r="G1890" i="3"/>
  <c r="B1890" i="3"/>
  <c r="S1889" i="3"/>
  <c r="R1889" i="3"/>
  <c r="O1889" i="3"/>
  <c r="N1889" i="3"/>
  <c r="L1889" i="3"/>
  <c r="K1889" i="3"/>
  <c r="G1889" i="3"/>
  <c r="B1889" i="3"/>
  <c r="S1888" i="3"/>
  <c r="R1888" i="3"/>
  <c r="T1888" i="3" s="1"/>
  <c r="O1888" i="3"/>
  <c r="N1888" i="3"/>
  <c r="L1888" i="3"/>
  <c r="K1888" i="3"/>
  <c r="G1888" i="3"/>
  <c r="B1888" i="3"/>
  <c r="S1887" i="3"/>
  <c r="R1887" i="3"/>
  <c r="O1887" i="3"/>
  <c r="L1887" i="3"/>
  <c r="N1887" i="3" s="1"/>
  <c r="K1887" i="3"/>
  <c r="G1887" i="3"/>
  <c r="B1887" i="3"/>
  <c r="S1886" i="3"/>
  <c r="R1886" i="3"/>
  <c r="O1886" i="3"/>
  <c r="L1886" i="3"/>
  <c r="N1886" i="3" s="1"/>
  <c r="K1886" i="3"/>
  <c r="G1886" i="3"/>
  <c r="B1886" i="3"/>
  <c r="S1885" i="3"/>
  <c r="R1885" i="3"/>
  <c r="O1885" i="3"/>
  <c r="L1885" i="3"/>
  <c r="N1885" i="3" s="1"/>
  <c r="K1885" i="3"/>
  <c r="G1885" i="3"/>
  <c r="B1885" i="3"/>
  <c r="S1884" i="3"/>
  <c r="R1884" i="3"/>
  <c r="O1884" i="3"/>
  <c r="L1884" i="3"/>
  <c r="N1884" i="3" s="1"/>
  <c r="K1884" i="3"/>
  <c r="G1884" i="3"/>
  <c r="B1884" i="3"/>
  <c r="S1883" i="3"/>
  <c r="R1883" i="3"/>
  <c r="O1883" i="3"/>
  <c r="L1883" i="3"/>
  <c r="N1883" i="3" s="1"/>
  <c r="K1883" i="3"/>
  <c r="G1883" i="3"/>
  <c r="B1883" i="3"/>
  <c r="S1882" i="3"/>
  <c r="R1882" i="3"/>
  <c r="O1882" i="3"/>
  <c r="L1882" i="3"/>
  <c r="N1882" i="3" s="1"/>
  <c r="K1882" i="3"/>
  <c r="G1882" i="3"/>
  <c r="B1882" i="3"/>
  <c r="S1881" i="3"/>
  <c r="R1881" i="3"/>
  <c r="O1881" i="3"/>
  <c r="L1881" i="3"/>
  <c r="N1881" i="3" s="1"/>
  <c r="K1881" i="3"/>
  <c r="G1881" i="3"/>
  <c r="B1881" i="3"/>
  <c r="S1880" i="3"/>
  <c r="R1880" i="3"/>
  <c r="T1880" i="3" s="1"/>
  <c r="O1880" i="3"/>
  <c r="L1880" i="3"/>
  <c r="N1880" i="3" s="1"/>
  <c r="K1880" i="3"/>
  <c r="G1880" i="3"/>
  <c r="B1880" i="3"/>
  <c r="S1879" i="3"/>
  <c r="R1879" i="3"/>
  <c r="O1879" i="3"/>
  <c r="L1879" i="3"/>
  <c r="N1879" i="3" s="1"/>
  <c r="K1879" i="3"/>
  <c r="G1879" i="3"/>
  <c r="B1879" i="3"/>
  <c r="S1878" i="3"/>
  <c r="T1878" i="3" s="1"/>
  <c r="R1878" i="3"/>
  <c r="O1878" i="3"/>
  <c r="L1878" i="3"/>
  <c r="N1878" i="3" s="1"/>
  <c r="K1878" i="3"/>
  <c r="G1878" i="3"/>
  <c r="B1878" i="3"/>
  <c r="S1877" i="3"/>
  <c r="R1877" i="3"/>
  <c r="O1877" i="3"/>
  <c r="L1877" i="3"/>
  <c r="N1877" i="3" s="1"/>
  <c r="K1877" i="3"/>
  <c r="G1877" i="3"/>
  <c r="B1877" i="3"/>
  <c r="S1876" i="3"/>
  <c r="R1876" i="3"/>
  <c r="O1876" i="3"/>
  <c r="L1876" i="3"/>
  <c r="N1876" i="3" s="1"/>
  <c r="K1876" i="3"/>
  <c r="G1876" i="3"/>
  <c r="B1876" i="3"/>
  <c r="S1875" i="3"/>
  <c r="R1875" i="3"/>
  <c r="O1875" i="3"/>
  <c r="L1875" i="3"/>
  <c r="N1875" i="3" s="1"/>
  <c r="K1875" i="3"/>
  <c r="G1875" i="3"/>
  <c r="B1875" i="3"/>
  <c r="S1874" i="3"/>
  <c r="R1874" i="3"/>
  <c r="O1874" i="3"/>
  <c r="L1874" i="3"/>
  <c r="N1874" i="3" s="1"/>
  <c r="K1874" i="3"/>
  <c r="G1874" i="3"/>
  <c r="B1874" i="3"/>
  <c r="S1873" i="3"/>
  <c r="R1873" i="3"/>
  <c r="O1873" i="3"/>
  <c r="L1873" i="3"/>
  <c r="N1873" i="3" s="1"/>
  <c r="K1873" i="3"/>
  <c r="G1873" i="3"/>
  <c r="B1873" i="3"/>
  <c r="S1872" i="3"/>
  <c r="R1872" i="3"/>
  <c r="O1872" i="3"/>
  <c r="L1872" i="3"/>
  <c r="N1872" i="3" s="1"/>
  <c r="K1872" i="3"/>
  <c r="G1872" i="3"/>
  <c r="B1872" i="3"/>
  <c r="S1871" i="3"/>
  <c r="R1871" i="3"/>
  <c r="O1871" i="3"/>
  <c r="L1871" i="3"/>
  <c r="N1871" i="3" s="1"/>
  <c r="K1871" i="3"/>
  <c r="G1871" i="3"/>
  <c r="B1871" i="3"/>
  <c r="S1870" i="3"/>
  <c r="R1870" i="3"/>
  <c r="O1870" i="3"/>
  <c r="L1870" i="3"/>
  <c r="N1870" i="3" s="1"/>
  <c r="K1870" i="3"/>
  <c r="G1870" i="3"/>
  <c r="B1870" i="3"/>
  <c r="S1869" i="3"/>
  <c r="R1869" i="3"/>
  <c r="O1869" i="3"/>
  <c r="L1869" i="3"/>
  <c r="N1869" i="3" s="1"/>
  <c r="K1869" i="3"/>
  <c r="G1869" i="3"/>
  <c r="B1869" i="3"/>
  <c r="S1868" i="3"/>
  <c r="R1868" i="3"/>
  <c r="O1868" i="3"/>
  <c r="L1868" i="3"/>
  <c r="N1868" i="3" s="1"/>
  <c r="K1868" i="3"/>
  <c r="G1868" i="3"/>
  <c r="B1868" i="3"/>
  <c r="S1867" i="3"/>
  <c r="T1867" i="3" s="1"/>
  <c r="R1867" i="3"/>
  <c r="O1867" i="3"/>
  <c r="L1867" i="3"/>
  <c r="N1867" i="3" s="1"/>
  <c r="K1867" i="3"/>
  <c r="G1867" i="3"/>
  <c r="B1867" i="3"/>
  <c r="S1866" i="3"/>
  <c r="R1866" i="3"/>
  <c r="O1866" i="3"/>
  <c r="L1866" i="3"/>
  <c r="N1866" i="3" s="1"/>
  <c r="K1866" i="3"/>
  <c r="G1866" i="3"/>
  <c r="B1866" i="3"/>
  <c r="S1865" i="3"/>
  <c r="R1865" i="3"/>
  <c r="O1865" i="3"/>
  <c r="L1865" i="3"/>
  <c r="N1865" i="3" s="1"/>
  <c r="K1865" i="3"/>
  <c r="G1865" i="3"/>
  <c r="B1865" i="3"/>
  <c r="S1864" i="3"/>
  <c r="R1864" i="3"/>
  <c r="O1864" i="3"/>
  <c r="L1864" i="3"/>
  <c r="N1864" i="3" s="1"/>
  <c r="K1864" i="3"/>
  <c r="G1864" i="3"/>
  <c r="B1864" i="3"/>
  <c r="S1863" i="3"/>
  <c r="R1863" i="3"/>
  <c r="O1863" i="3"/>
  <c r="L1863" i="3"/>
  <c r="N1863" i="3" s="1"/>
  <c r="K1863" i="3"/>
  <c r="G1863" i="3"/>
  <c r="B1863" i="3"/>
  <c r="S1862" i="3"/>
  <c r="R1862" i="3"/>
  <c r="O1862" i="3"/>
  <c r="L1862" i="3"/>
  <c r="N1862" i="3" s="1"/>
  <c r="K1862" i="3"/>
  <c r="G1862" i="3"/>
  <c r="B1862" i="3"/>
  <c r="S1861" i="3"/>
  <c r="R1861" i="3"/>
  <c r="O1861" i="3"/>
  <c r="L1861" i="3"/>
  <c r="N1861" i="3" s="1"/>
  <c r="K1861" i="3"/>
  <c r="G1861" i="3"/>
  <c r="B1861" i="3"/>
  <c r="S1860" i="3"/>
  <c r="T1860" i="3" s="1"/>
  <c r="R1860" i="3"/>
  <c r="O1860" i="3"/>
  <c r="L1860" i="3"/>
  <c r="K1860" i="3"/>
  <c r="G1860" i="3"/>
  <c r="B1860" i="3"/>
  <c r="S1859" i="3"/>
  <c r="R1859" i="3"/>
  <c r="O1859" i="3"/>
  <c r="L1859" i="3"/>
  <c r="N1859" i="3" s="1"/>
  <c r="K1859" i="3"/>
  <c r="G1859" i="3"/>
  <c r="B1859" i="3"/>
  <c r="S1858" i="3"/>
  <c r="R1858" i="3"/>
  <c r="O1858" i="3"/>
  <c r="L1858" i="3"/>
  <c r="N1858" i="3" s="1"/>
  <c r="K1858" i="3"/>
  <c r="G1858" i="3"/>
  <c r="B1858" i="3"/>
  <c r="S1857" i="3"/>
  <c r="R1857" i="3"/>
  <c r="O1857" i="3"/>
  <c r="L1857" i="3"/>
  <c r="N1857" i="3" s="1"/>
  <c r="K1857" i="3"/>
  <c r="G1857" i="3"/>
  <c r="B1857" i="3"/>
  <c r="S1856" i="3"/>
  <c r="R1856" i="3"/>
  <c r="O1856" i="3"/>
  <c r="N1856" i="3"/>
  <c r="L1856" i="3"/>
  <c r="K1856" i="3"/>
  <c r="G1856" i="3"/>
  <c r="B1856" i="3"/>
  <c r="S1855" i="3"/>
  <c r="R1855" i="3"/>
  <c r="O1855" i="3"/>
  <c r="L1855" i="3"/>
  <c r="N1855" i="3" s="1"/>
  <c r="K1855" i="3"/>
  <c r="G1855" i="3"/>
  <c r="B1855" i="3"/>
  <c r="T1854" i="3"/>
  <c r="S1854" i="3"/>
  <c r="R1854" i="3"/>
  <c r="O1854" i="3"/>
  <c r="N1854" i="3"/>
  <c r="L1854" i="3"/>
  <c r="K1854" i="3"/>
  <c r="G1854" i="3"/>
  <c r="B1854" i="3"/>
  <c r="S1853" i="3"/>
  <c r="R1853" i="3"/>
  <c r="O1853" i="3"/>
  <c r="L1853" i="3"/>
  <c r="N1853" i="3" s="1"/>
  <c r="K1853" i="3"/>
  <c r="G1853" i="3"/>
  <c r="B1853" i="3"/>
  <c r="S1852" i="3"/>
  <c r="R1852" i="3"/>
  <c r="O1852" i="3"/>
  <c r="L1852" i="3"/>
  <c r="N1852" i="3" s="1"/>
  <c r="K1852" i="3"/>
  <c r="G1852" i="3"/>
  <c r="B1852" i="3"/>
  <c r="S1851" i="3"/>
  <c r="T1851" i="3" s="1"/>
  <c r="R1851" i="3"/>
  <c r="O1851" i="3"/>
  <c r="L1851" i="3"/>
  <c r="N1851" i="3" s="1"/>
  <c r="K1851" i="3"/>
  <c r="G1851" i="3"/>
  <c r="B1851" i="3"/>
  <c r="S1850" i="3"/>
  <c r="T1850" i="3" s="1"/>
  <c r="R1850" i="3"/>
  <c r="O1850" i="3"/>
  <c r="L1850" i="3"/>
  <c r="N1850" i="3" s="1"/>
  <c r="K1850" i="3"/>
  <c r="G1850" i="3"/>
  <c r="B1850" i="3"/>
  <c r="S1849" i="3"/>
  <c r="T1849" i="3" s="1"/>
  <c r="R1849" i="3"/>
  <c r="O1849" i="3"/>
  <c r="L1849" i="3"/>
  <c r="N1849" i="3" s="1"/>
  <c r="K1849" i="3"/>
  <c r="G1849" i="3"/>
  <c r="B1849" i="3"/>
  <c r="S1848" i="3"/>
  <c r="R1848" i="3"/>
  <c r="O1848" i="3"/>
  <c r="L1848" i="3"/>
  <c r="N1848" i="3" s="1"/>
  <c r="K1848" i="3"/>
  <c r="G1848" i="3"/>
  <c r="B1848" i="3"/>
  <c r="S1847" i="3"/>
  <c r="R1847" i="3"/>
  <c r="O1847" i="3"/>
  <c r="L1847" i="3"/>
  <c r="N1847" i="3" s="1"/>
  <c r="K1847" i="3"/>
  <c r="G1847" i="3"/>
  <c r="B1847" i="3"/>
  <c r="S1846" i="3"/>
  <c r="R1846" i="3"/>
  <c r="O1846" i="3"/>
  <c r="L1846" i="3"/>
  <c r="N1846" i="3" s="1"/>
  <c r="K1846" i="3"/>
  <c r="G1846" i="3"/>
  <c r="B1846" i="3"/>
  <c r="S1845" i="3"/>
  <c r="R1845" i="3"/>
  <c r="O1845" i="3"/>
  <c r="L1845" i="3"/>
  <c r="N1845" i="3" s="1"/>
  <c r="K1845" i="3"/>
  <c r="G1845" i="3"/>
  <c r="B1845" i="3"/>
  <c r="S1844" i="3"/>
  <c r="R1844" i="3"/>
  <c r="T1844" i="3" s="1"/>
  <c r="O1844" i="3"/>
  <c r="L1844" i="3"/>
  <c r="K1844" i="3"/>
  <c r="G1844" i="3"/>
  <c r="B1844" i="3"/>
  <c r="S1843" i="3"/>
  <c r="R1843" i="3"/>
  <c r="O1843" i="3"/>
  <c r="L1843" i="3"/>
  <c r="N1843" i="3" s="1"/>
  <c r="K1843" i="3"/>
  <c r="G1843" i="3"/>
  <c r="B1843" i="3"/>
  <c r="S1842" i="3"/>
  <c r="R1842" i="3"/>
  <c r="O1842" i="3"/>
  <c r="L1842" i="3"/>
  <c r="N1842" i="3" s="1"/>
  <c r="K1842" i="3"/>
  <c r="G1842" i="3"/>
  <c r="B1842" i="3"/>
  <c r="S1841" i="3"/>
  <c r="R1841" i="3"/>
  <c r="O1841" i="3"/>
  <c r="L1841" i="3"/>
  <c r="N1841" i="3" s="1"/>
  <c r="K1841" i="3"/>
  <c r="G1841" i="3"/>
  <c r="B1841" i="3"/>
  <c r="S1840" i="3"/>
  <c r="R1840" i="3"/>
  <c r="T1840" i="3" s="1"/>
  <c r="O1840" i="3"/>
  <c r="L1840" i="3"/>
  <c r="N1840" i="3" s="1"/>
  <c r="K1840" i="3"/>
  <c r="G1840" i="3"/>
  <c r="B1840" i="3"/>
  <c r="S1839" i="3"/>
  <c r="R1839" i="3"/>
  <c r="O1839" i="3"/>
  <c r="L1839" i="3"/>
  <c r="N1839" i="3" s="1"/>
  <c r="K1839" i="3"/>
  <c r="G1839" i="3"/>
  <c r="B1839" i="3"/>
  <c r="S1838" i="3"/>
  <c r="R1838" i="3"/>
  <c r="O1838" i="3"/>
  <c r="L1838" i="3"/>
  <c r="N1838" i="3" s="1"/>
  <c r="K1838" i="3"/>
  <c r="G1838" i="3"/>
  <c r="B1838" i="3"/>
  <c r="S1837" i="3"/>
  <c r="R1837" i="3"/>
  <c r="O1837" i="3"/>
  <c r="L1837" i="3"/>
  <c r="N1837" i="3" s="1"/>
  <c r="K1837" i="3"/>
  <c r="G1837" i="3"/>
  <c r="B1837" i="3"/>
  <c r="S1836" i="3"/>
  <c r="R1836" i="3"/>
  <c r="O1836" i="3"/>
  <c r="L1836" i="3"/>
  <c r="N1836" i="3" s="1"/>
  <c r="K1836" i="3"/>
  <c r="G1836" i="3"/>
  <c r="B1836" i="3"/>
  <c r="S1835" i="3"/>
  <c r="R1835" i="3"/>
  <c r="O1835" i="3"/>
  <c r="L1835" i="3"/>
  <c r="N1835" i="3" s="1"/>
  <c r="K1835" i="3"/>
  <c r="G1835" i="3"/>
  <c r="B1835" i="3"/>
  <c r="S1834" i="3"/>
  <c r="R1834" i="3"/>
  <c r="T1834" i="3" s="1"/>
  <c r="O1834" i="3"/>
  <c r="L1834" i="3"/>
  <c r="N1834" i="3" s="1"/>
  <c r="K1834" i="3"/>
  <c r="G1834" i="3"/>
  <c r="B1834" i="3"/>
  <c r="S1833" i="3"/>
  <c r="R1833" i="3"/>
  <c r="O1833" i="3"/>
  <c r="L1833" i="3"/>
  <c r="N1833" i="3" s="1"/>
  <c r="K1833" i="3"/>
  <c r="G1833" i="3"/>
  <c r="B1833" i="3"/>
  <c r="S1832" i="3"/>
  <c r="R1832" i="3"/>
  <c r="O1832" i="3"/>
  <c r="L1832" i="3"/>
  <c r="N1832" i="3" s="1"/>
  <c r="K1832" i="3"/>
  <c r="G1832" i="3"/>
  <c r="B1832" i="3"/>
  <c r="S1831" i="3"/>
  <c r="R1831" i="3"/>
  <c r="O1831" i="3"/>
  <c r="L1831" i="3"/>
  <c r="N1831" i="3" s="1"/>
  <c r="K1831" i="3"/>
  <c r="G1831" i="3"/>
  <c r="B1831" i="3"/>
  <c r="S1830" i="3"/>
  <c r="R1830" i="3"/>
  <c r="O1830" i="3"/>
  <c r="L1830" i="3"/>
  <c r="N1830" i="3" s="1"/>
  <c r="K1830" i="3"/>
  <c r="G1830" i="3"/>
  <c r="B1830" i="3"/>
  <c r="S1829" i="3"/>
  <c r="R1829" i="3"/>
  <c r="O1829" i="3"/>
  <c r="L1829" i="3"/>
  <c r="N1829" i="3" s="1"/>
  <c r="K1829" i="3"/>
  <c r="G1829" i="3"/>
  <c r="B1829" i="3"/>
  <c r="S1828" i="3"/>
  <c r="R1828" i="3"/>
  <c r="O1828" i="3"/>
  <c r="L1828" i="3"/>
  <c r="N1828" i="3" s="1"/>
  <c r="K1828" i="3"/>
  <c r="G1828" i="3"/>
  <c r="B1828" i="3"/>
  <c r="S1827" i="3"/>
  <c r="R1827" i="3"/>
  <c r="O1827" i="3"/>
  <c r="L1827" i="3"/>
  <c r="N1827" i="3" s="1"/>
  <c r="K1827" i="3"/>
  <c r="G1827" i="3"/>
  <c r="B1827" i="3"/>
  <c r="S1826" i="3"/>
  <c r="R1826" i="3"/>
  <c r="O1826" i="3"/>
  <c r="L1826" i="3"/>
  <c r="N1826" i="3" s="1"/>
  <c r="K1826" i="3"/>
  <c r="G1826" i="3"/>
  <c r="B1826" i="3"/>
  <c r="S1825" i="3"/>
  <c r="R1825" i="3"/>
  <c r="O1825" i="3"/>
  <c r="L1825" i="3"/>
  <c r="N1825" i="3" s="1"/>
  <c r="K1825" i="3"/>
  <c r="G1825" i="3"/>
  <c r="B1825" i="3"/>
  <c r="S1824" i="3"/>
  <c r="R1824" i="3"/>
  <c r="O1824" i="3"/>
  <c r="L1824" i="3"/>
  <c r="N1824" i="3" s="1"/>
  <c r="K1824" i="3"/>
  <c r="G1824" i="3"/>
  <c r="B1824" i="3"/>
  <c r="S1823" i="3"/>
  <c r="R1823" i="3"/>
  <c r="O1823" i="3"/>
  <c r="L1823" i="3"/>
  <c r="N1823" i="3" s="1"/>
  <c r="K1823" i="3"/>
  <c r="G1823" i="3"/>
  <c r="B1823" i="3"/>
  <c r="S1822" i="3"/>
  <c r="R1822" i="3"/>
  <c r="O1822" i="3"/>
  <c r="L1822" i="3"/>
  <c r="N1822" i="3" s="1"/>
  <c r="K1822" i="3"/>
  <c r="G1822" i="3"/>
  <c r="B1822" i="3"/>
  <c r="S1821" i="3"/>
  <c r="R1821" i="3"/>
  <c r="O1821" i="3"/>
  <c r="L1821" i="3"/>
  <c r="N1821" i="3" s="1"/>
  <c r="K1821" i="3"/>
  <c r="G1821" i="3"/>
  <c r="B1821" i="3"/>
  <c r="S1820" i="3"/>
  <c r="R1820" i="3"/>
  <c r="O1820" i="3"/>
  <c r="L1820" i="3"/>
  <c r="N1820" i="3" s="1"/>
  <c r="K1820" i="3"/>
  <c r="G1820" i="3"/>
  <c r="B1820" i="3"/>
  <c r="S1819" i="3"/>
  <c r="R1819" i="3"/>
  <c r="O1819" i="3"/>
  <c r="L1819" i="3"/>
  <c r="N1819" i="3" s="1"/>
  <c r="K1819" i="3"/>
  <c r="G1819" i="3"/>
  <c r="B1819" i="3"/>
  <c r="S1818" i="3"/>
  <c r="R1818" i="3"/>
  <c r="T1818" i="3" s="1"/>
  <c r="O1818" i="3"/>
  <c r="L1818" i="3"/>
  <c r="N1818" i="3" s="1"/>
  <c r="K1818" i="3"/>
  <c r="G1818" i="3"/>
  <c r="B1818" i="3"/>
  <c r="S1817" i="3"/>
  <c r="T1817" i="3" s="1"/>
  <c r="R1817" i="3"/>
  <c r="O1817" i="3"/>
  <c r="L1817" i="3"/>
  <c r="N1817" i="3" s="1"/>
  <c r="K1817" i="3"/>
  <c r="G1817" i="3"/>
  <c r="B1817" i="3"/>
  <c r="S1816" i="3"/>
  <c r="R1816" i="3"/>
  <c r="O1816" i="3"/>
  <c r="L1816" i="3"/>
  <c r="N1816" i="3" s="1"/>
  <c r="K1816" i="3"/>
  <c r="G1816" i="3"/>
  <c r="B1816" i="3"/>
  <c r="S1815" i="3"/>
  <c r="R1815" i="3"/>
  <c r="O1815" i="3"/>
  <c r="L1815" i="3"/>
  <c r="N1815" i="3" s="1"/>
  <c r="K1815" i="3"/>
  <c r="G1815" i="3"/>
  <c r="B1815" i="3"/>
  <c r="S1814" i="3"/>
  <c r="T1814" i="3" s="1"/>
  <c r="R1814" i="3"/>
  <c r="O1814" i="3"/>
  <c r="L1814" i="3"/>
  <c r="N1814" i="3" s="1"/>
  <c r="K1814" i="3"/>
  <c r="G1814" i="3"/>
  <c r="B1814" i="3"/>
  <c r="S1813" i="3"/>
  <c r="R1813" i="3"/>
  <c r="O1813" i="3"/>
  <c r="L1813" i="3"/>
  <c r="N1813" i="3" s="1"/>
  <c r="K1813" i="3"/>
  <c r="G1813" i="3"/>
  <c r="B1813" i="3"/>
  <c r="S1812" i="3"/>
  <c r="R1812" i="3"/>
  <c r="O1812" i="3"/>
  <c r="L1812" i="3"/>
  <c r="N1812" i="3" s="1"/>
  <c r="K1812" i="3"/>
  <c r="G1812" i="3"/>
  <c r="B1812" i="3"/>
  <c r="S1811" i="3"/>
  <c r="T1811" i="3" s="1"/>
  <c r="R1811" i="3"/>
  <c r="O1811" i="3"/>
  <c r="L1811" i="3"/>
  <c r="N1811" i="3" s="1"/>
  <c r="K1811" i="3"/>
  <c r="G1811" i="3"/>
  <c r="B1811" i="3"/>
  <c r="S1810" i="3"/>
  <c r="R1810" i="3"/>
  <c r="T1810" i="3" s="1"/>
  <c r="O1810" i="3"/>
  <c r="L1810" i="3"/>
  <c r="N1810" i="3" s="1"/>
  <c r="K1810" i="3"/>
  <c r="G1810" i="3"/>
  <c r="B1810" i="3"/>
  <c r="S1809" i="3"/>
  <c r="R1809" i="3"/>
  <c r="O1809" i="3"/>
  <c r="L1809" i="3"/>
  <c r="N1809" i="3" s="1"/>
  <c r="K1809" i="3"/>
  <c r="G1809" i="3"/>
  <c r="B1809" i="3"/>
  <c r="S1808" i="3"/>
  <c r="R1808" i="3"/>
  <c r="O1808" i="3"/>
  <c r="L1808" i="3"/>
  <c r="N1808" i="3" s="1"/>
  <c r="K1808" i="3"/>
  <c r="G1808" i="3"/>
  <c r="B1808" i="3"/>
  <c r="S1807" i="3"/>
  <c r="R1807" i="3"/>
  <c r="O1807" i="3"/>
  <c r="L1807" i="3"/>
  <c r="N1807" i="3" s="1"/>
  <c r="K1807" i="3"/>
  <c r="G1807" i="3"/>
  <c r="B1807" i="3"/>
  <c r="S1806" i="3"/>
  <c r="R1806" i="3"/>
  <c r="O1806" i="3"/>
  <c r="L1806" i="3"/>
  <c r="N1806" i="3" s="1"/>
  <c r="K1806" i="3"/>
  <c r="G1806" i="3"/>
  <c r="B1806" i="3"/>
  <c r="S1805" i="3"/>
  <c r="R1805" i="3"/>
  <c r="O1805" i="3"/>
  <c r="L1805" i="3"/>
  <c r="N1805" i="3" s="1"/>
  <c r="K1805" i="3"/>
  <c r="G1805" i="3"/>
  <c r="B1805" i="3"/>
  <c r="S1804" i="3"/>
  <c r="R1804" i="3"/>
  <c r="O1804" i="3"/>
  <c r="L1804" i="3"/>
  <c r="N1804" i="3" s="1"/>
  <c r="K1804" i="3"/>
  <c r="G1804" i="3"/>
  <c r="B1804" i="3"/>
  <c r="S1803" i="3"/>
  <c r="R1803" i="3"/>
  <c r="O1803" i="3"/>
  <c r="L1803" i="3"/>
  <c r="N1803" i="3" s="1"/>
  <c r="K1803" i="3"/>
  <c r="G1803" i="3"/>
  <c r="B1803" i="3"/>
  <c r="S1802" i="3"/>
  <c r="R1802" i="3"/>
  <c r="O1802" i="3"/>
  <c r="L1802" i="3"/>
  <c r="N1802" i="3" s="1"/>
  <c r="K1802" i="3"/>
  <c r="G1802" i="3"/>
  <c r="B1802" i="3"/>
  <c r="S1801" i="3"/>
  <c r="R1801" i="3"/>
  <c r="O1801" i="3"/>
  <c r="L1801" i="3"/>
  <c r="N1801" i="3" s="1"/>
  <c r="K1801" i="3"/>
  <c r="G1801" i="3"/>
  <c r="B1801" i="3"/>
  <c r="S1800" i="3"/>
  <c r="R1800" i="3"/>
  <c r="O1800" i="3"/>
  <c r="L1800" i="3"/>
  <c r="N1800" i="3" s="1"/>
  <c r="K1800" i="3"/>
  <c r="G1800" i="3"/>
  <c r="B1800" i="3"/>
  <c r="S1799" i="3"/>
  <c r="R1799" i="3"/>
  <c r="T1799" i="3" s="1"/>
  <c r="O1799" i="3"/>
  <c r="L1799" i="3"/>
  <c r="N1799" i="3" s="1"/>
  <c r="K1799" i="3"/>
  <c r="G1799" i="3"/>
  <c r="B1799" i="3"/>
  <c r="S1798" i="3"/>
  <c r="R1798" i="3"/>
  <c r="O1798" i="3"/>
  <c r="L1798" i="3"/>
  <c r="N1798" i="3" s="1"/>
  <c r="K1798" i="3"/>
  <c r="G1798" i="3"/>
  <c r="B1798" i="3"/>
  <c r="S1797" i="3"/>
  <c r="R1797" i="3"/>
  <c r="O1797" i="3"/>
  <c r="L1797" i="3"/>
  <c r="N1797" i="3" s="1"/>
  <c r="K1797" i="3"/>
  <c r="G1797" i="3"/>
  <c r="B1797" i="3"/>
  <c r="S1796" i="3"/>
  <c r="R1796" i="3"/>
  <c r="O1796" i="3"/>
  <c r="L1796" i="3"/>
  <c r="N1796" i="3" s="1"/>
  <c r="K1796" i="3"/>
  <c r="G1796" i="3"/>
  <c r="B1796" i="3"/>
  <c r="S1795" i="3"/>
  <c r="R1795" i="3"/>
  <c r="O1795" i="3"/>
  <c r="L1795" i="3"/>
  <c r="N1795" i="3" s="1"/>
  <c r="K1795" i="3"/>
  <c r="G1795" i="3"/>
  <c r="B1795" i="3"/>
  <c r="S1794" i="3"/>
  <c r="R1794" i="3"/>
  <c r="T1794" i="3" s="1"/>
  <c r="O1794" i="3"/>
  <c r="L1794" i="3"/>
  <c r="N1794" i="3" s="1"/>
  <c r="K1794" i="3"/>
  <c r="G1794" i="3"/>
  <c r="B1794" i="3"/>
  <c r="S1793" i="3"/>
  <c r="R1793" i="3"/>
  <c r="O1793" i="3"/>
  <c r="L1793" i="3"/>
  <c r="N1793" i="3" s="1"/>
  <c r="K1793" i="3"/>
  <c r="G1793" i="3"/>
  <c r="B1793" i="3"/>
  <c r="S1792" i="3"/>
  <c r="R1792" i="3"/>
  <c r="O1792" i="3"/>
  <c r="L1792" i="3"/>
  <c r="N1792" i="3" s="1"/>
  <c r="K1792" i="3"/>
  <c r="G1792" i="3"/>
  <c r="B1792" i="3"/>
  <c r="S1791" i="3"/>
  <c r="R1791" i="3"/>
  <c r="O1791" i="3"/>
  <c r="L1791" i="3"/>
  <c r="N1791" i="3" s="1"/>
  <c r="K1791" i="3"/>
  <c r="G1791" i="3"/>
  <c r="B1791" i="3"/>
  <c r="S1790" i="3"/>
  <c r="R1790" i="3"/>
  <c r="T1790" i="3" s="1"/>
  <c r="O1790" i="3"/>
  <c r="L1790" i="3"/>
  <c r="N1790" i="3" s="1"/>
  <c r="K1790" i="3"/>
  <c r="G1790" i="3"/>
  <c r="B1790" i="3"/>
  <c r="S1789" i="3"/>
  <c r="R1789" i="3"/>
  <c r="O1789" i="3"/>
  <c r="N1789" i="3"/>
  <c r="L1789" i="3"/>
  <c r="K1789" i="3"/>
  <c r="G1789" i="3"/>
  <c r="B1789" i="3"/>
  <c r="S1788" i="3"/>
  <c r="R1788" i="3"/>
  <c r="O1788" i="3"/>
  <c r="L1788" i="3"/>
  <c r="N1788" i="3" s="1"/>
  <c r="K1788" i="3"/>
  <c r="G1788" i="3"/>
  <c r="B1788" i="3"/>
  <c r="S1787" i="3"/>
  <c r="T1787" i="3" s="1"/>
  <c r="R1787" i="3"/>
  <c r="O1787" i="3"/>
  <c r="L1787" i="3"/>
  <c r="N1787" i="3" s="1"/>
  <c r="K1787" i="3"/>
  <c r="G1787" i="3"/>
  <c r="B1787" i="3"/>
  <c r="S1786" i="3"/>
  <c r="R1786" i="3"/>
  <c r="O1786" i="3"/>
  <c r="L1786" i="3"/>
  <c r="N1786" i="3" s="1"/>
  <c r="K1786" i="3"/>
  <c r="G1786" i="3"/>
  <c r="B1786" i="3"/>
  <c r="S1785" i="3"/>
  <c r="R1785" i="3"/>
  <c r="O1785" i="3"/>
  <c r="L1785" i="3"/>
  <c r="N1785" i="3" s="1"/>
  <c r="K1785" i="3"/>
  <c r="G1785" i="3"/>
  <c r="B1785" i="3"/>
  <c r="S1784" i="3"/>
  <c r="R1784" i="3"/>
  <c r="O1784" i="3"/>
  <c r="N1784" i="3"/>
  <c r="L1784" i="3"/>
  <c r="K1784" i="3"/>
  <c r="G1784" i="3"/>
  <c r="B1784" i="3"/>
  <c r="S1783" i="3"/>
  <c r="R1783" i="3"/>
  <c r="O1783" i="3"/>
  <c r="L1783" i="3"/>
  <c r="N1783" i="3" s="1"/>
  <c r="K1783" i="3"/>
  <c r="G1783" i="3"/>
  <c r="B1783" i="3"/>
  <c r="S1782" i="3"/>
  <c r="R1782" i="3"/>
  <c r="O1782" i="3"/>
  <c r="L1782" i="3"/>
  <c r="N1782" i="3" s="1"/>
  <c r="K1782" i="3"/>
  <c r="G1782" i="3"/>
  <c r="B1782" i="3"/>
  <c r="S1781" i="3"/>
  <c r="R1781" i="3"/>
  <c r="O1781" i="3"/>
  <c r="L1781" i="3"/>
  <c r="N1781" i="3" s="1"/>
  <c r="K1781" i="3"/>
  <c r="G1781" i="3"/>
  <c r="B1781" i="3"/>
  <c r="S1780" i="3"/>
  <c r="R1780" i="3"/>
  <c r="O1780" i="3"/>
  <c r="L1780" i="3"/>
  <c r="N1780" i="3" s="1"/>
  <c r="K1780" i="3"/>
  <c r="G1780" i="3"/>
  <c r="B1780" i="3"/>
  <c r="S1779" i="3"/>
  <c r="T1779" i="3" s="1"/>
  <c r="R1779" i="3"/>
  <c r="O1779" i="3"/>
  <c r="L1779" i="3"/>
  <c r="N1779" i="3" s="1"/>
  <c r="K1779" i="3"/>
  <c r="G1779" i="3"/>
  <c r="B1779" i="3"/>
  <c r="S1778" i="3"/>
  <c r="R1778" i="3"/>
  <c r="O1778" i="3"/>
  <c r="L1778" i="3"/>
  <c r="N1778" i="3" s="1"/>
  <c r="K1778" i="3"/>
  <c r="G1778" i="3"/>
  <c r="B1778" i="3"/>
  <c r="S1777" i="3"/>
  <c r="R1777" i="3"/>
  <c r="O1777" i="3"/>
  <c r="L1777" i="3"/>
  <c r="N1777" i="3" s="1"/>
  <c r="K1777" i="3"/>
  <c r="G1777" i="3"/>
  <c r="B1777" i="3"/>
  <c r="S1776" i="3"/>
  <c r="R1776" i="3"/>
  <c r="O1776" i="3"/>
  <c r="L1776" i="3"/>
  <c r="N1776" i="3" s="1"/>
  <c r="K1776" i="3"/>
  <c r="G1776" i="3"/>
  <c r="B1776" i="3"/>
  <c r="S1775" i="3"/>
  <c r="R1775" i="3"/>
  <c r="O1775" i="3"/>
  <c r="L1775" i="3"/>
  <c r="N1775" i="3" s="1"/>
  <c r="K1775" i="3"/>
  <c r="G1775" i="3"/>
  <c r="B1775" i="3"/>
  <c r="S1774" i="3"/>
  <c r="R1774" i="3"/>
  <c r="O1774" i="3"/>
  <c r="L1774" i="3"/>
  <c r="N1774" i="3" s="1"/>
  <c r="K1774" i="3"/>
  <c r="G1774" i="3"/>
  <c r="B1774" i="3"/>
  <c r="S1773" i="3"/>
  <c r="R1773" i="3"/>
  <c r="O1773" i="3"/>
  <c r="L1773" i="3"/>
  <c r="N1773" i="3" s="1"/>
  <c r="K1773" i="3"/>
  <c r="G1773" i="3"/>
  <c r="B1773" i="3"/>
  <c r="S1772" i="3"/>
  <c r="R1772" i="3"/>
  <c r="O1772" i="3"/>
  <c r="L1772" i="3"/>
  <c r="N1772" i="3" s="1"/>
  <c r="K1772" i="3"/>
  <c r="G1772" i="3"/>
  <c r="B1772" i="3"/>
  <c r="S1771" i="3"/>
  <c r="R1771" i="3"/>
  <c r="O1771" i="3"/>
  <c r="L1771" i="3"/>
  <c r="N1771" i="3" s="1"/>
  <c r="K1771" i="3"/>
  <c r="G1771" i="3"/>
  <c r="B1771" i="3"/>
  <c r="S1770" i="3"/>
  <c r="R1770" i="3"/>
  <c r="O1770" i="3"/>
  <c r="L1770" i="3"/>
  <c r="N1770" i="3" s="1"/>
  <c r="K1770" i="3"/>
  <c r="G1770" i="3"/>
  <c r="B1770" i="3"/>
  <c r="S1769" i="3"/>
  <c r="R1769" i="3"/>
  <c r="T1769" i="3" s="1"/>
  <c r="O1769" i="3"/>
  <c r="L1769" i="3"/>
  <c r="N1769" i="3" s="1"/>
  <c r="K1769" i="3"/>
  <c r="G1769" i="3"/>
  <c r="B1769" i="3"/>
  <c r="S1768" i="3"/>
  <c r="T1768" i="3" s="1"/>
  <c r="R1768" i="3"/>
  <c r="O1768" i="3"/>
  <c r="L1768" i="3"/>
  <c r="N1768" i="3" s="1"/>
  <c r="K1768" i="3"/>
  <c r="G1768" i="3"/>
  <c r="B1768" i="3"/>
  <c r="S1767" i="3"/>
  <c r="T1767" i="3" s="1"/>
  <c r="R1767" i="3"/>
  <c r="O1767" i="3"/>
  <c r="L1767" i="3"/>
  <c r="N1767" i="3" s="1"/>
  <c r="K1767" i="3"/>
  <c r="G1767" i="3"/>
  <c r="B1767" i="3"/>
  <c r="S1766" i="3"/>
  <c r="R1766" i="3"/>
  <c r="O1766" i="3"/>
  <c r="L1766" i="3"/>
  <c r="N1766" i="3" s="1"/>
  <c r="K1766" i="3"/>
  <c r="G1766" i="3"/>
  <c r="B1766" i="3"/>
  <c r="S1765" i="3"/>
  <c r="R1765" i="3"/>
  <c r="O1765" i="3"/>
  <c r="L1765" i="3"/>
  <c r="N1765" i="3" s="1"/>
  <c r="K1765" i="3"/>
  <c r="G1765" i="3"/>
  <c r="B1765" i="3"/>
  <c r="S1764" i="3"/>
  <c r="R1764" i="3"/>
  <c r="O1764" i="3"/>
  <c r="N1764" i="3"/>
  <c r="L1764" i="3"/>
  <c r="K1764" i="3"/>
  <c r="G1764" i="3"/>
  <c r="B1764" i="3"/>
  <c r="S1763" i="3"/>
  <c r="T1763" i="3" s="1"/>
  <c r="R1763" i="3"/>
  <c r="O1763" i="3"/>
  <c r="L1763" i="3"/>
  <c r="N1763" i="3" s="1"/>
  <c r="K1763" i="3"/>
  <c r="G1763" i="3"/>
  <c r="B1763" i="3"/>
  <c r="S1762" i="3"/>
  <c r="R1762" i="3"/>
  <c r="O1762" i="3"/>
  <c r="L1762" i="3"/>
  <c r="N1762" i="3" s="1"/>
  <c r="K1762" i="3"/>
  <c r="G1762" i="3"/>
  <c r="B1762" i="3"/>
  <c r="S1761" i="3"/>
  <c r="R1761" i="3"/>
  <c r="O1761" i="3"/>
  <c r="L1761" i="3"/>
  <c r="N1761" i="3" s="1"/>
  <c r="K1761" i="3"/>
  <c r="G1761" i="3"/>
  <c r="B1761" i="3"/>
  <c r="S1760" i="3"/>
  <c r="R1760" i="3"/>
  <c r="O1760" i="3"/>
  <c r="L1760" i="3"/>
  <c r="N1760" i="3" s="1"/>
  <c r="K1760" i="3"/>
  <c r="G1760" i="3"/>
  <c r="B1760" i="3"/>
  <c r="S1759" i="3"/>
  <c r="R1759" i="3"/>
  <c r="O1759" i="3"/>
  <c r="L1759" i="3"/>
  <c r="N1759" i="3" s="1"/>
  <c r="K1759" i="3"/>
  <c r="G1759" i="3"/>
  <c r="B1759" i="3"/>
  <c r="S1758" i="3"/>
  <c r="R1758" i="3"/>
  <c r="O1758" i="3"/>
  <c r="L1758" i="3"/>
  <c r="N1758" i="3" s="1"/>
  <c r="K1758" i="3"/>
  <c r="G1758" i="3"/>
  <c r="B1758" i="3"/>
  <c r="S1757" i="3"/>
  <c r="R1757" i="3"/>
  <c r="O1757" i="3"/>
  <c r="L1757" i="3"/>
  <c r="N1757" i="3" s="1"/>
  <c r="K1757" i="3"/>
  <c r="G1757" i="3"/>
  <c r="B1757" i="3"/>
  <c r="S1756" i="3"/>
  <c r="R1756" i="3"/>
  <c r="O1756" i="3"/>
  <c r="L1756" i="3"/>
  <c r="N1756" i="3" s="1"/>
  <c r="K1756" i="3"/>
  <c r="G1756" i="3"/>
  <c r="B1756" i="3"/>
  <c r="S1755" i="3"/>
  <c r="R1755" i="3"/>
  <c r="O1755" i="3"/>
  <c r="L1755" i="3"/>
  <c r="N1755" i="3" s="1"/>
  <c r="K1755" i="3"/>
  <c r="G1755" i="3"/>
  <c r="B1755" i="3"/>
  <c r="S1754" i="3"/>
  <c r="T1754" i="3" s="1"/>
  <c r="R1754" i="3"/>
  <c r="O1754" i="3"/>
  <c r="L1754" i="3"/>
  <c r="N1754" i="3" s="1"/>
  <c r="K1754" i="3"/>
  <c r="G1754" i="3"/>
  <c r="B1754" i="3"/>
  <c r="S1753" i="3"/>
  <c r="R1753" i="3"/>
  <c r="O1753" i="3"/>
  <c r="L1753" i="3"/>
  <c r="N1753" i="3" s="1"/>
  <c r="K1753" i="3"/>
  <c r="G1753" i="3"/>
  <c r="B1753" i="3"/>
  <c r="S1752" i="3"/>
  <c r="R1752" i="3"/>
  <c r="O1752" i="3"/>
  <c r="L1752" i="3"/>
  <c r="N1752" i="3" s="1"/>
  <c r="K1752" i="3"/>
  <c r="G1752" i="3"/>
  <c r="B1752" i="3"/>
  <c r="S1751" i="3"/>
  <c r="R1751" i="3"/>
  <c r="O1751" i="3"/>
  <c r="L1751" i="3"/>
  <c r="N1751" i="3" s="1"/>
  <c r="K1751" i="3"/>
  <c r="G1751" i="3"/>
  <c r="B1751" i="3"/>
  <c r="S1750" i="3"/>
  <c r="R1750" i="3"/>
  <c r="O1750" i="3"/>
  <c r="L1750" i="3"/>
  <c r="N1750" i="3" s="1"/>
  <c r="K1750" i="3"/>
  <c r="G1750" i="3"/>
  <c r="B1750" i="3"/>
  <c r="S1749" i="3"/>
  <c r="R1749" i="3"/>
  <c r="O1749" i="3"/>
  <c r="L1749" i="3"/>
  <c r="N1749" i="3" s="1"/>
  <c r="K1749" i="3"/>
  <c r="G1749" i="3"/>
  <c r="B1749" i="3"/>
  <c r="S1748" i="3"/>
  <c r="R1748" i="3"/>
  <c r="O1748" i="3"/>
  <c r="L1748" i="3"/>
  <c r="N1748" i="3" s="1"/>
  <c r="K1748" i="3"/>
  <c r="G1748" i="3"/>
  <c r="B1748" i="3"/>
  <c r="S1747" i="3"/>
  <c r="R1747" i="3"/>
  <c r="O1747" i="3"/>
  <c r="L1747" i="3"/>
  <c r="N1747" i="3" s="1"/>
  <c r="K1747" i="3"/>
  <c r="G1747" i="3"/>
  <c r="B1747" i="3"/>
  <c r="S1746" i="3"/>
  <c r="R1746" i="3"/>
  <c r="O1746" i="3"/>
  <c r="L1746" i="3"/>
  <c r="N1746" i="3" s="1"/>
  <c r="K1746" i="3"/>
  <c r="G1746" i="3"/>
  <c r="B1746" i="3"/>
  <c r="S1745" i="3"/>
  <c r="R1745" i="3"/>
  <c r="O1745" i="3"/>
  <c r="L1745" i="3"/>
  <c r="N1745" i="3" s="1"/>
  <c r="K1745" i="3"/>
  <c r="G1745" i="3"/>
  <c r="B1745" i="3"/>
  <c r="S1744" i="3"/>
  <c r="R1744" i="3"/>
  <c r="O1744" i="3"/>
  <c r="L1744" i="3"/>
  <c r="N1744" i="3" s="1"/>
  <c r="K1744" i="3"/>
  <c r="G1744" i="3"/>
  <c r="B1744" i="3"/>
  <c r="S1743" i="3"/>
  <c r="R1743" i="3"/>
  <c r="O1743" i="3"/>
  <c r="L1743" i="3"/>
  <c r="N1743" i="3" s="1"/>
  <c r="K1743" i="3"/>
  <c r="G1743" i="3"/>
  <c r="B1743" i="3"/>
  <c r="S1742" i="3"/>
  <c r="T1742" i="3" s="1"/>
  <c r="R1742" i="3"/>
  <c r="O1742" i="3"/>
  <c r="L1742" i="3"/>
  <c r="N1742" i="3" s="1"/>
  <c r="K1742" i="3"/>
  <c r="G1742" i="3"/>
  <c r="B1742" i="3"/>
  <c r="S1741" i="3"/>
  <c r="R1741" i="3"/>
  <c r="O1741" i="3"/>
  <c r="L1741" i="3"/>
  <c r="N1741" i="3" s="1"/>
  <c r="K1741" i="3"/>
  <c r="G1741" i="3"/>
  <c r="B1741" i="3"/>
  <c r="S1740" i="3"/>
  <c r="R1740" i="3"/>
  <c r="O1740" i="3"/>
  <c r="L1740" i="3"/>
  <c r="N1740" i="3" s="1"/>
  <c r="K1740" i="3"/>
  <c r="G1740" i="3"/>
  <c r="B1740" i="3"/>
  <c r="S1739" i="3"/>
  <c r="T1739" i="3" s="1"/>
  <c r="R1739" i="3"/>
  <c r="O1739" i="3"/>
  <c r="L1739" i="3"/>
  <c r="N1739" i="3" s="1"/>
  <c r="K1739" i="3"/>
  <c r="G1739" i="3"/>
  <c r="B1739" i="3"/>
  <c r="S1738" i="3"/>
  <c r="R1738" i="3"/>
  <c r="O1738" i="3"/>
  <c r="L1738" i="3"/>
  <c r="N1738" i="3" s="1"/>
  <c r="K1738" i="3"/>
  <c r="G1738" i="3"/>
  <c r="B1738" i="3"/>
  <c r="S1737" i="3"/>
  <c r="R1737" i="3"/>
  <c r="O1737" i="3"/>
  <c r="L1737" i="3"/>
  <c r="N1737" i="3" s="1"/>
  <c r="K1737" i="3"/>
  <c r="G1737" i="3"/>
  <c r="B1737" i="3"/>
  <c r="S1736" i="3"/>
  <c r="R1736" i="3"/>
  <c r="O1736" i="3"/>
  <c r="L1736" i="3"/>
  <c r="N1736" i="3" s="1"/>
  <c r="K1736" i="3"/>
  <c r="G1736" i="3"/>
  <c r="B1736" i="3"/>
  <c r="S1735" i="3"/>
  <c r="R1735" i="3"/>
  <c r="O1735" i="3"/>
  <c r="L1735" i="3"/>
  <c r="N1735" i="3" s="1"/>
  <c r="K1735" i="3"/>
  <c r="G1735" i="3"/>
  <c r="B1735" i="3"/>
  <c r="S1734" i="3"/>
  <c r="R1734" i="3"/>
  <c r="O1734" i="3"/>
  <c r="L1734" i="3"/>
  <c r="N1734" i="3" s="1"/>
  <c r="K1734" i="3"/>
  <c r="G1734" i="3"/>
  <c r="B1734" i="3"/>
  <c r="S1733" i="3"/>
  <c r="R1733" i="3"/>
  <c r="T1733" i="3" s="1"/>
  <c r="O1733" i="3"/>
  <c r="L1733" i="3"/>
  <c r="N1733" i="3" s="1"/>
  <c r="K1733" i="3"/>
  <c r="G1733" i="3"/>
  <c r="B1733" i="3"/>
  <c r="S1732" i="3"/>
  <c r="R1732" i="3"/>
  <c r="O1732" i="3"/>
  <c r="L1732" i="3"/>
  <c r="N1732" i="3" s="1"/>
  <c r="K1732" i="3"/>
  <c r="G1732" i="3"/>
  <c r="B1732" i="3"/>
  <c r="S1731" i="3"/>
  <c r="R1731" i="3"/>
  <c r="O1731" i="3"/>
  <c r="L1731" i="3"/>
  <c r="N1731" i="3" s="1"/>
  <c r="K1731" i="3"/>
  <c r="G1731" i="3"/>
  <c r="B1731" i="3"/>
  <c r="S1730" i="3"/>
  <c r="R1730" i="3"/>
  <c r="O1730" i="3"/>
  <c r="L1730" i="3"/>
  <c r="N1730" i="3" s="1"/>
  <c r="K1730" i="3"/>
  <c r="G1730" i="3"/>
  <c r="B1730" i="3"/>
  <c r="S1729" i="3"/>
  <c r="R1729" i="3"/>
  <c r="T1729" i="3" s="1"/>
  <c r="O1729" i="3"/>
  <c r="L1729" i="3"/>
  <c r="N1729" i="3" s="1"/>
  <c r="K1729" i="3"/>
  <c r="G1729" i="3"/>
  <c r="B1729" i="3"/>
  <c r="S1728" i="3"/>
  <c r="R1728" i="3"/>
  <c r="O1728" i="3"/>
  <c r="L1728" i="3"/>
  <c r="N1728" i="3" s="1"/>
  <c r="K1728" i="3"/>
  <c r="G1728" i="3"/>
  <c r="B1728" i="3"/>
  <c r="S1727" i="3"/>
  <c r="T1727" i="3" s="1"/>
  <c r="R1727" i="3"/>
  <c r="O1727" i="3"/>
  <c r="L1727" i="3"/>
  <c r="N1727" i="3" s="1"/>
  <c r="K1727" i="3"/>
  <c r="G1727" i="3"/>
  <c r="B1727" i="3"/>
  <c r="S1726" i="3"/>
  <c r="R1726" i="3"/>
  <c r="O1726" i="3"/>
  <c r="L1726" i="3"/>
  <c r="N1726" i="3" s="1"/>
  <c r="K1726" i="3"/>
  <c r="G1726" i="3"/>
  <c r="B1726" i="3"/>
  <c r="S1725" i="3"/>
  <c r="R1725" i="3"/>
  <c r="T1725" i="3" s="1"/>
  <c r="O1725" i="3"/>
  <c r="L1725" i="3"/>
  <c r="N1725" i="3" s="1"/>
  <c r="K1725" i="3"/>
  <c r="G1725" i="3"/>
  <c r="B1725" i="3"/>
  <c r="S1724" i="3"/>
  <c r="R1724" i="3"/>
  <c r="O1724" i="3"/>
  <c r="N1724" i="3"/>
  <c r="L1724" i="3"/>
  <c r="K1724" i="3"/>
  <c r="G1724" i="3"/>
  <c r="B1724" i="3"/>
  <c r="S1723" i="3"/>
  <c r="R1723" i="3"/>
  <c r="O1723" i="3"/>
  <c r="L1723" i="3"/>
  <c r="N1723" i="3" s="1"/>
  <c r="K1723" i="3"/>
  <c r="G1723" i="3"/>
  <c r="B1723" i="3"/>
  <c r="S1722" i="3"/>
  <c r="R1722" i="3"/>
  <c r="O1722" i="3"/>
  <c r="L1722" i="3"/>
  <c r="N1722" i="3" s="1"/>
  <c r="K1722" i="3"/>
  <c r="G1722" i="3"/>
  <c r="B1722" i="3"/>
  <c r="S1721" i="3"/>
  <c r="R1721" i="3"/>
  <c r="O1721" i="3"/>
  <c r="L1721" i="3"/>
  <c r="N1721" i="3" s="1"/>
  <c r="K1721" i="3"/>
  <c r="G1721" i="3"/>
  <c r="B1721" i="3"/>
  <c r="S1720" i="3"/>
  <c r="R1720" i="3"/>
  <c r="O1720" i="3"/>
  <c r="L1720" i="3"/>
  <c r="N1720" i="3" s="1"/>
  <c r="K1720" i="3"/>
  <c r="G1720" i="3"/>
  <c r="B1720" i="3"/>
  <c r="S1719" i="3"/>
  <c r="R1719" i="3"/>
  <c r="O1719" i="3"/>
  <c r="L1719" i="3"/>
  <c r="N1719" i="3" s="1"/>
  <c r="K1719" i="3"/>
  <c r="G1719" i="3"/>
  <c r="B1719" i="3"/>
  <c r="S1718" i="3"/>
  <c r="R1718" i="3"/>
  <c r="O1718" i="3"/>
  <c r="L1718" i="3"/>
  <c r="N1718" i="3" s="1"/>
  <c r="K1718" i="3"/>
  <c r="G1718" i="3"/>
  <c r="B1718" i="3"/>
  <c r="S1717" i="3"/>
  <c r="R1717" i="3"/>
  <c r="O1717" i="3"/>
  <c r="L1717" i="3"/>
  <c r="N1717" i="3" s="1"/>
  <c r="K1717" i="3"/>
  <c r="G1717" i="3"/>
  <c r="B1717" i="3"/>
  <c r="S1716" i="3"/>
  <c r="R1716" i="3"/>
  <c r="O1716" i="3"/>
  <c r="L1716" i="3"/>
  <c r="N1716" i="3" s="1"/>
  <c r="K1716" i="3"/>
  <c r="G1716" i="3"/>
  <c r="B1716" i="3"/>
  <c r="S1715" i="3"/>
  <c r="R1715" i="3"/>
  <c r="O1715" i="3"/>
  <c r="L1715" i="3"/>
  <c r="N1715" i="3" s="1"/>
  <c r="K1715" i="3"/>
  <c r="G1715" i="3"/>
  <c r="B1715" i="3"/>
  <c r="S1714" i="3"/>
  <c r="R1714" i="3"/>
  <c r="O1714" i="3"/>
  <c r="L1714" i="3"/>
  <c r="N1714" i="3" s="1"/>
  <c r="K1714" i="3"/>
  <c r="G1714" i="3"/>
  <c r="B1714" i="3"/>
  <c r="S1713" i="3"/>
  <c r="R1713" i="3"/>
  <c r="T1713" i="3" s="1"/>
  <c r="O1713" i="3"/>
  <c r="L1713" i="3"/>
  <c r="N1713" i="3" s="1"/>
  <c r="K1713" i="3"/>
  <c r="G1713" i="3"/>
  <c r="B1713" i="3"/>
  <c r="S1712" i="3"/>
  <c r="R1712" i="3"/>
  <c r="O1712" i="3"/>
  <c r="L1712" i="3"/>
  <c r="N1712" i="3" s="1"/>
  <c r="K1712" i="3"/>
  <c r="G1712" i="3"/>
  <c r="B1712" i="3"/>
  <c r="S1711" i="3"/>
  <c r="R1711" i="3"/>
  <c r="O1711" i="3"/>
  <c r="L1711" i="3"/>
  <c r="N1711" i="3" s="1"/>
  <c r="K1711" i="3"/>
  <c r="G1711" i="3"/>
  <c r="B1711" i="3"/>
  <c r="S1710" i="3"/>
  <c r="R1710" i="3"/>
  <c r="O1710" i="3"/>
  <c r="L1710" i="3"/>
  <c r="N1710" i="3" s="1"/>
  <c r="K1710" i="3"/>
  <c r="G1710" i="3"/>
  <c r="B1710" i="3"/>
  <c r="S1709" i="3"/>
  <c r="R1709" i="3"/>
  <c r="O1709" i="3"/>
  <c r="L1709" i="3"/>
  <c r="N1709" i="3" s="1"/>
  <c r="K1709" i="3"/>
  <c r="G1709" i="3"/>
  <c r="B1709" i="3"/>
  <c r="S1708" i="3"/>
  <c r="R1708" i="3"/>
  <c r="O1708" i="3"/>
  <c r="L1708" i="3"/>
  <c r="N1708" i="3" s="1"/>
  <c r="K1708" i="3"/>
  <c r="G1708" i="3"/>
  <c r="B1708" i="3"/>
  <c r="S1707" i="3"/>
  <c r="R1707" i="3"/>
  <c r="O1707" i="3"/>
  <c r="L1707" i="3"/>
  <c r="N1707" i="3" s="1"/>
  <c r="K1707" i="3"/>
  <c r="G1707" i="3"/>
  <c r="B1707" i="3"/>
  <c r="S1706" i="3"/>
  <c r="R1706" i="3"/>
  <c r="O1706" i="3"/>
  <c r="L1706" i="3"/>
  <c r="N1706" i="3" s="1"/>
  <c r="K1706" i="3"/>
  <c r="G1706" i="3"/>
  <c r="B1706" i="3"/>
  <c r="S1705" i="3"/>
  <c r="R1705" i="3"/>
  <c r="O1705" i="3"/>
  <c r="L1705" i="3"/>
  <c r="N1705" i="3" s="1"/>
  <c r="K1705" i="3"/>
  <c r="G1705" i="3"/>
  <c r="B1705" i="3"/>
  <c r="S1704" i="3"/>
  <c r="R1704" i="3"/>
  <c r="O1704" i="3"/>
  <c r="L1704" i="3"/>
  <c r="N1704" i="3" s="1"/>
  <c r="K1704" i="3"/>
  <c r="G1704" i="3"/>
  <c r="B1704" i="3"/>
  <c r="S1703" i="3"/>
  <c r="R1703" i="3"/>
  <c r="O1703" i="3"/>
  <c r="L1703" i="3"/>
  <c r="N1703" i="3" s="1"/>
  <c r="K1703" i="3"/>
  <c r="G1703" i="3"/>
  <c r="B1703" i="3"/>
  <c r="S1702" i="3"/>
  <c r="R1702" i="3"/>
  <c r="O1702" i="3"/>
  <c r="L1702" i="3"/>
  <c r="N1702" i="3" s="1"/>
  <c r="K1702" i="3"/>
  <c r="G1702" i="3"/>
  <c r="B1702" i="3"/>
  <c r="S1701" i="3"/>
  <c r="R1701" i="3"/>
  <c r="O1701" i="3"/>
  <c r="L1701" i="3"/>
  <c r="N1701" i="3" s="1"/>
  <c r="K1701" i="3"/>
  <c r="G1701" i="3"/>
  <c r="B1701" i="3"/>
  <c r="S1700" i="3"/>
  <c r="R1700" i="3"/>
  <c r="O1700" i="3"/>
  <c r="L1700" i="3"/>
  <c r="N1700" i="3" s="1"/>
  <c r="K1700" i="3"/>
  <c r="G1700" i="3"/>
  <c r="B1700" i="3"/>
  <c r="S1699" i="3"/>
  <c r="R1699" i="3"/>
  <c r="O1699" i="3"/>
  <c r="L1699" i="3"/>
  <c r="N1699" i="3" s="1"/>
  <c r="K1699" i="3"/>
  <c r="G1699" i="3"/>
  <c r="B1699" i="3"/>
  <c r="S1698" i="3"/>
  <c r="R1698" i="3"/>
  <c r="O1698" i="3"/>
  <c r="L1698" i="3"/>
  <c r="N1698" i="3" s="1"/>
  <c r="K1698" i="3"/>
  <c r="G1698" i="3"/>
  <c r="B1698" i="3"/>
  <c r="S1697" i="3"/>
  <c r="R1697" i="3"/>
  <c r="O1697" i="3"/>
  <c r="L1697" i="3"/>
  <c r="N1697" i="3" s="1"/>
  <c r="K1697" i="3"/>
  <c r="G1697" i="3"/>
  <c r="B1697" i="3"/>
  <c r="S1696" i="3"/>
  <c r="R1696" i="3"/>
  <c r="O1696" i="3"/>
  <c r="L1696" i="3"/>
  <c r="N1696" i="3" s="1"/>
  <c r="K1696" i="3"/>
  <c r="G1696" i="3"/>
  <c r="B1696" i="3"/>
  <c r="S1695" i="3"/>
  <c r="R1695" i="3"/>
  <c r="O1695" i="3"/>
  <c r="L1695" i="3"/>
  <c r="N1695" i="3" s="1"/>
  <c r="K1695" i="3"/>
  <c r="G1695" i="3"/>
  <c r="B1695" i="3"/>
  <c r="S1694" i="3"/>
  <c r="R1694" i="3"/>
  <c r="O1694" i="3"/>
  <c r="L1694" i="3"/>
  <c r="N1694" i="3" s="1"/>
  <c r="K1694" i="3"/>
  <c r="G1694" i="3"/>
  <c r="B1694" i="3"/>
  <c r="S1693" i="3"/>
  <c r="R1693" i="3"/>
  <c r="O1693" i="3"/>
  <c r="L1693" i="3"/>
  <c r="N1693" i="3" s="1"/>
  <c r="K1693" i="3"/>
  <c r="G1693" i="3"/>
  <c r="B1693" i="3"/>
  <c r="S1692" i="3"/>
  <c r="R1692" i="3"/>
  <c r="O1692" i="3"/>
  <c r="L1692" i="3"/>
  <c r="N1692" i="3" s="1"/>
  <c r="K1692" i="3"/>
  <c r="G1692" i="3"/>
  <c r="B1692" i="3"/>
  <c r="S1691" i="3"/>
  <c r="R1691" i="3"/>
  <c r="O1691" i="3"/>
  <c r="L1691" i="3"/>
  <c r="N1691" i="3" s="1"/>
  <c r="K1691" i="3"/>
  <c r="G1691" i="3"/>
  <c r="B1691" i="3"/>
  <c r="S1690" i="3"/>
  <c r="R1690" i="3"/>
  <c r="O1690" i="3"/>
  <c r="L1690" i="3"/>
  <c r="N1690" i="3" s="1"/>
  <c r="K1690" i="3"/>
  <c r="G1690" i="3"/>
  <c r="B1690" i="3"/>
  <c r="S1689" i="3"/>
  <c r="R1689" i="3"/>
  <c r="O1689" i="3"/>
  <c r="L1689" i="3"/>
  <c r="N1689" i="3" s="1"/>
  <c r="K1689" i="3"/>
  <c r="G1689" i="3"/>
  <c r="B1689" i="3"/>
  <c r="S1688" i="3"/>
  <c r="R1688" i="3"/>
  <c r="O1688" i="3"/>
  <c r="L1688" i="3"/>
  <c r="N1688" i="3" s="1"/>
  <c r="K1688" i="3"/>
  <c r="G1688" i="3"/>
  <c r="B1688" i="3"/>
  <c r="S1687" i="3"/>
  <c r="R1687" i="3"/>
  <c r="O1687" i="3"/>
  <c r="L1687" i="3"/>
  <c r="N1687" i="3" s="1"/>
  <c r="K1687" i="3"/>
  <c r="G1687" i="3"/>
  <c r="B1687" i="3"/>
  <c r="S1686" i="3"/>
  <c r="R1686" i="3"/>
  <c r="O1686" i="3"/>
  <c r="L1686" i="3"/>
  <c r="N1686" i="3" s="1"/>
  <c r="K1686" i="3"/>
  <c r="G1686" i="3"/>
  <c r="B1686" i="3"/>
  <c r="S1685" i="3"/>
  <c r="R1685" i="3"/>
  <c r="O1685" i="3"/>
  <c r="L1685" i="3"/>
  <c r="N1685" i="3" s="1"/>
  <c r="K1685" i="3"/>
  <c r="G1685" i="3"/>
  <c r="B1685" i="3"/>
  <c r="S1684" i="3"/>
  <c r="R1684" i="3"/>
  <c r="O1684" i="3"/>
  <c r="N1684" i="3"/>
  <c r="L1684" i="3"/>
  <c r="K1684" i="3"/>
  <c r="G1684" i="3"/>
  <c r="B1684" i="3"/>
  <c r="S1683" i="3"/>
  <c r="T1683" i="3" s="1"/>
  <c r="R1683" i="3"/>
  <c r="O1683" i="3"/>
  <c r="L1683" i="3"/>
  <c r="N1683" i="3" s="1"/>
  <c r="K1683" i="3"/>
  <c r="G1683" i="3"/>
  <c r="B1683" i="3"/>
  <c r="S1682" i="3"/>
  <c r="R1682" i="3"/>
  <c r="O1682" i="3"/>
  <c r="L1682" i="3"/>
  <c r="N1682" i="3" s="1"/>
  <c r="K1682" i="3"/>
  <c r="G1682" i="3"/>
  <c r="B1682" i="3"/>
  <c r="S1681" i="3"/>
  <c r="R1681" i="3"/>
  <c r="O1681" i="3"/>
  <c r="L1681" i="3"/>
  <c r="N1681" i="3" s="1"/>
  <c r="K1681" i="3"/>
  <c r="G1681" i="3"/>
  <c r="B1681" i="3"/>
  <c r="S1680" i="3"/>
  <c r="R1680" i="3"/>
  <c r="O1680" i="3"/>
  <c r="L1680" i="3"/>
  <c r="N1680" i="3" s="1"/>
  <c r="K1680" i="3"/>
  <c r="G1680" i="3"/>
  <c r="B1680" i="3"/>
  <c r="S1679" i="3"/>
  <c r="T1679" i="3" s="1"/>
  <c r="R1679" i="3"/>
  <c r="O1679" i="3"/>
  <c r="L1679" i="3"/>
  <c r="N1679" i="3" s="1"/>
  <c r="K1679" i="3"/>
  <c r="G1679" i="3"/>
  <c r="B1679" i="3"/>
  <c r="S1678" i="3"/>
  <c r="R1678" i="3"/>
  <c r="O1678" i="3"/>
  <c r="L1678" i="3"/>
  <c r="N1678" i="3" s="1"/>
  <c r="K1678" i="3"/>
  <c r="G1678" i="3"/>
  <c r="B1678" i="3"/>
  <c r="S1677" i="3"/>
  <c r="R1677" i="3"/>
  <c r="O1677" i="3"/>
  <c r="L1677" i="3"/>
  <c r="N1677" i="3" s="1"/>
  <c r="K1677" i="3"/>
  <c r="G1677" i="3"/>
  <c r="B1677" i="3"/>
  <c r="S1676" i="3"/>
  <c r="R1676" i="3"/>
  <c r="O1676" i="3"/>
  <c r="N1676" i="3"/>
  <c r="L1676" i="3"/>
  <c r="K1676" i="3"/>
  <c r="G1676" i="3"/>
  <c r="B1676" i="3"/>
  <c r="S1675" i="3"/>
  <c r="R1675" i="3"/>
  <c r="T1675" i="3" s="1"/>
  <c r="O1675" i="3"/>
  <c r="L1675" i="3"/>
  <c r="N1675" i="3" s="1"/>
  <c r="K1675" i="3"/>
  <c r="G1675" i="3"/>
  <c r="B1675" i="3"/>
  <c r="S1674" i="3"/>
  <c r="R1674" i="3"/>
  <c r="O1674" i="3"/>
  <c r="L1674" i="3"/>
  <c r="N1674" i="3" s="1"/>
  <c r="K1674" i="3"/>
  <c r="G1674" i="3"/>
  <c r="B1674" i="3"/>
  <c r="S1673" i="3"/>
  <c r="R1673" i="3"/>
  <c r="O1673" i="3"/>
  <c r="L1673" i="3"/>
  <c r="N1673" i="3" s="1"/>
  <c r="K1673" i="3"/>
  <c r="G1673" i="3"/>
  <c r="B1673" i="3"/>
  <c r="S1672" i="3"/>
  <c r="R1672" i="3"/>
  <c r="O1672" i="3"/>
  <c r="L1672" i="3"/>
  <c r="N1672" i="3" s="1"/>
  <c r="K1672" i="3"/>
  <c r="G1672" i="3"/>
  <c r="B1672" i="3"/>
  <c r="S1671" i="3"/>
  <c r="R1671" i="3"/>
  <c r="O1671" i="3"/>
  <c r="L1671" i="3"/>
  <c r="N1671" i="3" s="1"/>
  <c r="K1671" i="3"/>
  <c r="G1671" i="3"/>
  <c r="B1671" i="3"/>
  <c r="S1670" i="3"/>
  <c r="R1670" i="3"/>
  <c r="O1670" i="3"/>
  <c r="L1670" i="3"/>
  <c r="N1670" i="3" s="1"/>
  <c r="K1670" i="3"/>
  <c r="G1670" i="3"/>
  <c r="B1670" i="3"/>
  <c r="S1669" i="3"/>
  <c r="T1669" i="3" s="1"/>
  <c r="R1669" i="3"/>
  <c r="O1669" i="3"/>
  <c r="L1669" i="3"/>
  <c r="N1669" i="3" s="1"/>
  <c r="K1669" i="3"/>
  <c r="G1669" i="3"/>
  <c r="B1669" i="3"/>
  <c r="S1668" i="3"/>
  <c r="T1668" i="3" s="1"/>
  <c r="R1668" i="3"/>
  <c r="O1668" i="3"/>
  <c r="L1668" i="3"/>
  <c r="N1668" i="3" s="1"/>
  <c r="K1668" i="3"/>
  <c r="G1668" i="3"/>
  <c r="B1668" i="3"/>
  <c r="S1667" i="3"/>
  <c r="R1667" i="3"/>
  <c r="O1667" i="3"/>
  <c r="L1667" i="3"/>
  <c r="N1667" i="3" s="1"/>
  <c r="K1667" i="3"/>
  <c r="G1667" i="3"/>
  <c r="B1667" i="3"/>
  <c r="S1666" i="3"/>
  <c r="R1666" i="3"/>
  <c r="O1666" i="3"/>
  <c r="L1666" i="3"/>
  <c r="N1666" i="3" s="1"/>
  <c r="K1666" i="3"/>
  <c r="G1666" i="3"/>
  <c r="B1666" i="3"/>
  <c r="S1665" i="3"/>
  <c r="R1665" i="3"/>
  <c r="O1665" i="3"/>
  <c r="L1665" i="3"/>
  <c r="N1665" i="3" s="1"/>
  <c r="K1665" i="3"/>
  <c r="G1665" i="3"/>
  <c r="B1665" i="3"/>
  <c r="S1664" i="3"/>
  <c r="T1664" i="3" s="1"/>
  <c r="R1664" i="3"/>
  <c r="O1664" i="3"/>
  <c r="L1664" i="3"/>
  <c r="N1664" i="3" s="1"/>
  <c r="K1664" i="3"/>
  <c r="G1664" i="3"/>
  <c r="B1664" i="3"/>
  <c r="S1663" i="3"/>
  <c r="R1663" i="3"/>
  <c r="O1663" i="3"/>
  <c r="L1663" i="3"/>
  <c r="N1663" i="3" s="1"/>
  <c r="K1663" i="3"/>
  <c r="G1663" i="3"/>
  <c r="B1663" i="3"/>
  <c r="S1662" i="3"/>
  <c r="R1662" i="3"/>
  <c r="O1662" i="3"/>
  <c r="L1662" i="3"/>
  <c r="N1662" i="3" s="1"/>
  <c r="K1662" i="3"/>
  <c r="G1662" i="3"/>
  <c r="B1662" i="3"/>
  <c r="S1661" i="3"/>
  <c r="R1661" i="3"/>
  <c r="O1661" i="3"/>
  <c r="L1661" i="3"/>
  <c r="N1661" i="3" s="1"/>
  <c r="K1661" i="3"/>
  <c r="G1661" i="3"/>
  <c r="B1661" i="3"/>
  <c r="S1660" i="3"/>
  <c r="R1660" i="3"/>
  <c r="O1660" i="3"/>
  <c r="L1660" i="3"/>
  <c r="N1660" i="3" s="1"/>
  <c r="K1660" i="3"/>
  <c r="G1660" i="3"/>
  <c r="B1660" i="3"/>
  <c r="S1659" i="3"/>
  <c r="R1659" i="3"/>
  <c r="T1659" i="3" s="1"/>
  <c r="O1659" i="3"/>
  <c r="L1659" i="3"/>
  <c r="N1659" i="3" s="1"/>
  <c r="K1659" i="3"/>
  <c r="G1659" i="3"/>
  <c r="B1659" i="3"/>
  <c r="S1658" i="3"/>
  <c r="R1658" i="3"/>
  <c r="O1658" i="3"/>
  <c r="L1658" i="3"/>
  <c r="N1658" i="3" s="1"/>
  <c r="K1658" i="3"/>
  <c r="G1658" i="3"/>
  <c r="B1658" i="3"/>
  <c r="S1657" i="3"/>
  <c r="R1657" i="3"/>
  <c r="O1657" i="3"/>
  <c r="L1657" i="3"/>
  <c r="N1657" i="3" s="1"/>
  <c r="K1657" i="3"/>
  <c r="G1657" i="3"/>
  <c r="B1657" i="3"/>
  <c r="S1656" i="3"/>
  <c r="R1656" i="3"/>
  <c r="O1656" i="3"/>
  <c r="L1656" i="3"/>
  <c r="N1656" i="3" s="1"/>
  <c r="K1656" i="3"/>
  <c r="G1656" i="3"/>
  <c r="B1656" i="3"/>
  <c r="S1655" i="3"/>
  <c r="R1655" i="3"/>
  <c r="O1655" i="3"/>
  <c r="L1655" i="3"/>
  <c r="N1655" i="3" s="1"/>
  <c r="K1655" i="3"/>
  <c r="G1655" i="3"/>
  <c r="B1655" i="3"/>
  <c r="S1654" i="3"/>
  <c r="R1654" i="3"/>
  <c r="O1654" i="3"/>
  <c r="L1654" i="3"/>
  <c r="N1654" i="3" s="1"/>
  <c r="K1654" i="3"/>
  <c r="G1654" i="3"/>
  <c r="B1654" i="3"/>
  <c r="S1653" i="3"/>
  <c r="R1653" i="3"/>
  <c r="O1653" i="3"/>
  <c r="L1653" i="3"/>
  <c r="N1653" i="3" s="1"/>
  <c r="K1653" i="3"/>
  <c r="G1653" i="3"/>
  <c r="B1653" i="3"/>
  <c r="S1652" i="3"/>
  <c r="R1652" i="3"/>
  <c r="O1652" i="3"/>
  <c r="L1652" i="3"/>
  <c r="N1652" i="3" s="1"/>
  <c r="K1652" i="3"/>
  <c r="G1652" i="3"/>
  <c r="B1652" i="3"/>
  <c r="S1651" i="3"/>
  <c r="T1651" i="3" s="1"/>
  <c r="R1651" i="3"/>
  <c r="O1651" i="3"/>
  <c r="L1651" i="3"/>
  <c r="N1651" i="3" s="1"/>
  <c r="K1651" i="3"/>
  <c r="G1651" i="3"/>
  <c r="B1651" i="3"/>
  <c r="S1650" i="3"/>
  <c r="R1650" i="3"/>
  <c r="T1650" i="3" s="1"/>
  <c r="O1650" i="3"/>
  <c r="L1650" i="3"/>
  <c r="K1650" i="3"/>
  <c r="G1650" i="3"/>
  <c r="B1650" i="3"/>
  <c r="S1649" i="3"/>
  <c r="R1649" i="3"/>
  <c r="O1649" i="3"/>
  <c r="L1649" i="3"/>
  <c r="N1649" i="3" s="1"/>
  <c r="K1649" i="3"/>
  <c r="G1649" i="3"/>
  <c r="B1649" i="3"/>
  <c r="S1648" i="3"/>
  <c r="R1648" i="3"/>
  <c r="O1648" i="3"/>
  <c r="L1648" i="3"/>
  <c r="N1648" i="3" s="1"/>
  <c r="K1648" i="3"/>
  <c r="G1648" i="3"/>
  <c r="B1648" i="3"/>
  <c r="S1647" i="3"/>
  <c r="R1647" i="3"/>
  <c r="O1647" i="3"/>
  <c r="L1647" i="3"/>
  <c r="N1647" i="3" s="1"/>
  <c r="K1647" i="3"/>
  <c r="G1647" i="3"/>
  <c r="B1647" i="3"/>
  <c r="S1646" i="3"/>
  <c r="T1646" i="3" s="1"/>
  <c r="R1646" i="3"/>
  <c r="O1646" i="3"/>
  <c r="L1646" i="3"/>
  <c r="N1646" i="3" s="1"/>
  <c r="K1646" i="3"/>
  <c r="G1646" i="3"/>
  <c r="B1646" i="3"/>
  <c r="S1645" i="3"/>
  <c r="R1645" i="3"/>
  <c r="O1645" i="3"/>
  <c r="L1645" i="3"/>
  <c r="N1645" i="3" s="1"/>
  <c r="K1645" i="3"/>
  <c r="G1645" i="3"/>
  <c r="B1645" i="3"/>
  <c r="S1644" i="3"/>
  <c r="R1644" i="3"/>
  <c r="O1644" i="3"/>
  <c r="L1644" i="3"/>
  <c r="N1644" i="3" s="1"/>
  <c r="K1644" i="3"/>
  <c r="G1644" i="3"/>
  <c r="B1644" i="3"/>
  <c r="S1643" i="3"/>
  <c r="R1643" i="3"/>
  <c r="O1643" i="3"/>
  <c r="L1643" i="3"/>
  <c r="N1643" i="3" s="1"/>
  <c r="K1643" i="3"/>
  <c r="G1643" i="3"/>
  <c r="B1643" i="3"/>
  <c r="S1642" i="3"/>
  <c r="R1642" i="3"/>
  <c r="O1642" i="3"/>
  <c r="L1642" i="3"/>
  <c r="N1642" i="3" s="1"/>
  <c r="K1642" i="3"/>
  <c r="G1642" i="3"/>
  <c r="B1642" i="3"/>
  <c r="S1641" i="3"/>
  <c r="R1641" i="3"/>
  <c r="O1641" i="3"/>
  <c r="L1641" i="3"/>
  <c r="N1641" i="3" s="1"/>
  <c r="K1641" i="3"/>
  <c r="G1641" i="3"/>
  <c r="B1641" i="3"/>
  <c r="S1640" i="3"/>
  <c r="R1640" i="3"/>
  <c r="O1640" i="3"/>
  <c r="L1640" i="3"/>
  <c r="N1640" i="3" s="1"/>
  <c r="K1640" i="3"/>
  <c r="G1640" i="3"/>
  <c r="B1640" i="3"/>
  <c r="S1639" i="3"/>
  <c r="R1639" i="3"/>
  <c r="O1639" i="3"/>
  <c r="L1639" i="3"/>
  <c r="N1639" i="3" s="1"/>
  <c r="K1639" i="3"/>
  <c r="G1639" i="3"/>
  <c r="B1639" i="3"/>
  <c r="S1638" i="3"/>
  <c r="T1638" i="3" s="1"/>
  <c r="R1638" i="3"/>
  <c r="O1638" i="3"/>
  <c r="L1638" i="3"/>
  <c r="N1638" i="3" s="1"/>
  <c r="K1638" i="3"/>
  <c r="G1638" i="3"/>
  <c r="B1638" i="3"/>
  <c r="S1637" i="3"/>
  <c r="R1637" i="3"/>
  <c r="O1637" i="3"/>
  <c r="L1637" i="3"/>
  <c r="N1637" i="3" s="1"/>
  <c r="K1637" i="3"/>
  <c r="G1637" i="3"/>
  <c r="B1637" i="3"/>
  <c r="S1636" i="3"/>
  <c r="R1636" i="3"/>
  <c r="O1636" i="3"/>
  <c r="L1636" i="3"/>
  <c r="N1636" i="3" s="1"/>
  <c r="K1636" i="3"/>
  <c r="G1636" i="3"/>
  <c r="B1636" i="3"/>
  <c r="S1635" i="3"/>
  <c r="R1635" i="3"/>
  <c r="O1635" i="3"/>
  <c r="L1635" i="3"/>
  <c r="N1635" i="3" s="1"/>
  <c r="K1635" i="3"/>
  <c r="G1635" i="3"/>
  <c r="B1635" i="3"/>
  <c r="S1634" i="3"/>
  <c r="R1634" i="3"/>
  <c r="T1634" i="3" s="1"/>
  <c r="O1634" i="3"/>
  <c r="L1634" i="3"/>
  <c r="N1634" i="3" s="1"/>
  <c r="K1634" i="3"/>
  <c r="G1634" i="3"/>
  <c r="B1634" i="3"/>
  <c r="S1633" i="3"/>
  <c r="R1633" i="3"/>
  <c r="O1633" i="3"/>
  <c r="N1633" i="3"/>
  <c r="L1633" i="3"/>
  <c r="K1633" i="3"/>
  <c r="G1633" i="3"/>
  <c r="B1633" i="3"/>
  <c r="S1632" i="3"/>
  <c r="T1632" i="3" s="1"/>
  <c r="R1632" i="3"/>
  <c r="O1632" i="3"/>
  <c r="L1632" i="3"/>
  <c r="N1632" i="3" s="1"/>
  <c r="K1632" i="3"/>
  <c r="G1632" i="3"/>
  <c r="B1632" i="3"/>
  <c r="S1631" i="3"/>
  <c r="R1631" i="3"/>
  <c r="O1631" i="3"/>
  <c r="L1631" i="3"/>
  <c r="N1631" i="3" s="1"/>
  <c r="K1631" i="3"/>
  <c r="G1631" i="3"/>
  <c r="B1631" i="3"/>
  <c r="S1630" i="3"/>
  <c r="R1630" i="3"/>
  <c r="O1630" i="3"/>
  <c r="L1630" i="3"/>
  <c r="N1630" i="3" s="1"/>
  <c r="K1630" i="3"/>
  <c r="G1630" i="3"/>
  <c r="B1630" i="3"/>
  <c r="S1629" i="3"/>
  <c r="R1629" i="3"/>
  <c r="O1629" i="3"/>
  <c r="L1629" i="3"/>
  <c r="N1629" i="3" s="1"/>
  <c r="K1629" i="3"/>
  <c r="G1629" i="3"/>
  <c r="B1629" i="3"/>
  <c r="S1628" i="3"/>
  <c r="R1628" i="3"/>
  <c r="O1628" i="3"/>
  <c r="L1628" i="3"/>
  <c r="N1628" i="3" s="1"/>
  <c r="K1628" i="3"/>
  <c r="G1628" i="3"/>
  <c r="B1628" i="3"/>
  <c r="S1627" i="3"/>
  <c r="R1627" i="3"/>
  <c r="O1627" i="3"/>
  <c r="L1627" i="3"/>
  <c r="N1627" i="3" s="1"/>
  <c r="K1627" i="3"/>
  <c r="G1627" i="3"/>
  <c r="B1627" i="3"/>
  <c r="S1626" i="3"/>
  <c r="R1626" i="3"/>
  <c r="T1626" i="3" s="1"/>
  <c r="O1626" i="3"/>
  <c r="L1626" i="3"/>
  <c r="N1626" i="3" s="1"/>
  <c r="K1626" i="3"/>
  <c r="G1626" i="3"/>
  <c r="B1626" i="3"/>
  <c r="S1625" i="3"/>
  <c r="R1625" i="3"/>
  <c r="O1625" i="3"/>
  <c r="N1625" i="3"/>
  <c r="L1625" i="3"/>
  <c r="K1625" i="3"/>
  <c r="G1625" i="3"/>
  <c r="B1625" i="3"/>
  <c r="S1624" i="3"/>
  <c r="R1624" i="3"/>
  <c r="O1624" i="3"/>
  <c r="L1624" i="3"/>
  <c r="N1624" i="3" s="1"/>
  <c r="K1624" i="3"/>
  <c r="G1624" i="3"/>
  <c r="B1624" i="3"/>
  <c r="S1623" i="3"/>
  <c r="R1623" i="3"/>
  <c r="O1623" i="3"/>
  <c r="L1623" i="3"/>
  <c r="N1623" i="3" s="1"/>
  <c r="K1623" i="3"/>
  <c r="G1623" i="3"/>
  <c r="B1623" i="3"/>
  <c r="S1622" i="3"/>
  <c r="R1622" i="3"/>
  <c r="O1622" i="3"/>
  <c r="L1622" i="3"/>
  <c r="N1622" i="3" s="1"/>
  <c r="K1622" i="3"/>
  <c r="G1622" i="3"/>
  <c r="B1622" i="3"/>
  <c r="S1621" i="3"/>
  <c r="R1621" i="3"/>
  <c r="O1621" i="3"/>
  <c r="L1621" i="3"/>
  <c r="N1621" i="3" s="1"/>
  <c r="K1621" i="3"/>
  <c r="G1621" i="3"/>
  <c r="B1621" i="3"/>
  <c r="S1620" i="3"/>
  <c r="R1620" i="3"/>
  <c r="O1620" i="3"/>
  <c r="L1620" i="3"/>
  <c r="N1620" i="3" s="1"/>
  <c r="K1620" i="3"/>
  <c r="G1620" i="3"/>
  <c r="B1620" i="3"/>
  <c r="S1619" i="3"/>
  <c r="R1619" i="3"/>
  <c r="O1619" i="3"/>
  <c r="L1619" i="3"/>
  <c r="N1619" i="3" s="1"/>
  <c r="K1619" i="3"/>
  <c r="G1619" i="3"/>
  <c r="B1619" i="3"/>
  <c r="S1618" i="3"/>
  <c r="R1618" i="3"/>
  <c r="O1618" i="3"/>
  <c r="L1618" i="3"/>
  <c r="N1618" i="3" s="1"/>
  <c r="K1618" i="3"/>
  <c r="G1618" i="3"/>
  <c r="B1618" i="3"/>
  <c r="S1617" i="3"/>
  <c r="T1617" i="3" s="1"/>
  <c r="R1617" i="3"/>
  <c r="O1617" i="3"/>
  <c r="L1617" i="3"/>
  <c r="N1617" i="3" s="1"/>
  <c r="K1617" i="3"/>
  <c r="G1617" i="3"/>
  <c r="B1617" i="3"/>
  <c r="S1616" i="3"/>
  <c r="T1616" i="3" s="1"/>
  <c r="R1616" i="3"/>
  <c r="O1616" i="3"/>
  <c r="L1616" i="3"/>
  <c r="N1616" i="3" s="1"/>
  <c r="K1616" i="3"/>
  <c r="G1616" i="3"/>
  <c r="B1616" i="3"/>
  <c r="S1615" i="3"/>
  <c r="T1615" i="3" s="1"/>
  <c r="R1615" i="3"/>
  <c r="O1615" i="3"/>
  <c r="L1615" i="3"/>
  <c r="N1615" i="3" s="1"/>
  <c r="K1615" i="3"/>
  <c r="G1615" i="3"/>
  <c r="B1615" i="3"/>
  <c r="S1614" i="3"/>
  <c r="R1614" i="3"/>
  <c r="O1614" i="3"/>
  <c r="L1614" i="3"/>
  <c r="N1614" i="3" s="1"/>
  <c r="K1614" i="3"/>
  <c r="G1614" i="3"/>
  <c r="B1614" i="3"/>
  <c r="S1613" i="3"/>
  <c r="R1613" i="3"/>
  <c r="O1613" i="3"/>
  <c r="L1613" i="3"/>
  <c r="N1613" i="3" s="1"/>
  <c r="K1613" i="3"/>
  <c r="G1613" i="3"/>
  <c r="B1613" i="3"/>
  <c r="S1612" i="3"/>
  <c r="R1612" i="3"/>
  <c r="O1612" i="3"/>
  <c r="L1612" i="3"/>
  <c r="N1612" i="3" s="1"/>
  <c r="K1612" i="3"/>
  <c r="G1612" i="3"/>
  <c r="B1612" i="3"/>
  <c r="S1611" i="3"/>
  <c r="R1611" i="3"/>
  <c r="O1611" i="3"/>
  <c r="L1611" i="3"/>
  <c r="N1611" i="3" s="1"/>
  <c r="K1611" i="3"/>
  <c r="G1611" i="3"/>
  <c r="B1611" i="3"/>
  <c r="S1610" i="3"/>
  <c r="R1610" i="3"/>
  <c r="T1610" i="3" s="1"/>
  <c r="O1610" i="3"/>
  <c r="L1610" i="3"/>
  <c r="N1610" i="3" s="1"/>
  <c r="K1610" i="3"/>
  <c r="G1610" i="3"/>
  <c r="B1610" i="3"/>
  <c r="S1609" i="3"/>
  <c r="R1609" i="3"/>
  <c r="O1609" i="3"/>
  <c r="L1609" i="3"/>
  <c r="N1609" i="3" s="1"/>
  <c r="K1609" i="3"/>
  <c r="G1609" i="3"/>
  <c r="B1609" i="3"/>
  <c r="S1608" i="3"/>
  <c r="R1608" i="3"/>
  <c r="O1608" i="3"/>
  <c r="L1608" i="3"/>
  <c r="N1608" i="3" s="1"/>
  <c r="K1608" i="3"/>
  <c r="G1608" i="3"/>
  <c r="B1608" i="3"/>
  <c r="S1607" i="3"/>
  <c r="R1607" i="3"/>
  <c r="O1607" i="3"/>
  <c r="L1607" i="3"/>
  <c r="N1607" i="3" s="1"/>
  <c r="K1607" i="3"/>
  <c r="G1607" i="3"/>
  <c r="B1607" i="3"/>
  <c r="S1606" i="3"/>
  <c r="R1606" i="3"/>
  <c r="O1606" i="3"/>
  <c r="L1606" i="3"/>
  <c r="N1606" i="3" s="1"/>
  <c r="K1606" i="3"/>
  <c r="G1606" i="3"/>
  <c r="B1606" i="3"/>
  <c r="S1605" i="3"/>
  <c r="R1605" i="3"/>
  <c r="O1605" i="3"/>
  <c r="L1605" i="3"/>
  <c r="K1605" i="3"/>
  <c r="G1605" i="3"/>
  <c r="B1605" i="3"/>
  <c r="S1604" i="3"/>
  <c r="R1604" i="3"/>
  <c r="O1604" i="3"/>
  <c r="L1604" i="3"/>
  <c r="N1604" i="3" s="1"/>
  <c r="K1604" i="3"/>
  <c r="G1604" i="3"/>
  <c r="B1604" i="3"/>
  <c r="S1603" i="3"/>
  <c r="T1603" i="3" s="1"/>
  <c r="R1603" i="3"/>
  <c r="O1603" i="3"/>
  <c r="L1603" i="3"/>
  <c r="N1603" i="3" s="1"/>
  <c r="K1603" i="3"/>
  <c r="G1603" i="3"/>
  <c r="B1603" i="3"/>
  <c r="S1602" i="3"/>
  <c r="R1602" i="3"/>
  <c r="O1602" i="3"/>
  <c r="L1602" i="3"/>
  <c r="N1602" i="3" s="1"/>
  <c r="K1602" i="3"/>
  <c r="G1602" i="3"/>
  <c r="B1602" i="3"/>
  <c r="S1601" i="3"/>
  <c r="R1601" i="3"/>
  <c r="O1601" i="3"/>
  <c r="L1601" i="3"/>
  <c r="N1601" i="3" s="1"/>
  <c r="K1601" i="3"/>
  <c r="G1601" i="3"/>
  <c r="B1601" i="3"/>
  <c r="S1600" i="3"/>
  <c r="R1600" i="3"/>
  <c r="T1600" i="3" s="1"/>
  <c r="O1600" i="3"/>
  <c r="N1600" i="3"/>
  <c r="L1600" i="3"/>
  <c r="K1600" i="3"/>
  <c r="G1600" i="3"/>
  <c r="B1600" i="3"/>
  <c r="S1599" i="3"/>
  <c r="R1599" i="3"/>
  <c r="O1599" i="3"/>
  <c r="L1599" i="3"/>
  <c r="K1599" i="3"/>
  <c r="G1599" i="3"/>
  <c r="B1599" i="3"/>
  <c r="S1598" i="3"/>
  <c r="R1598" i="3"/>
  <c r="O1598" i="3"/>
  <c r="L1598" i="3"/>
  <c r="N1598" i="3" s="1"/>
  <c r="K1598" i="3"/>
  <c r="G1598" i="3"/>
  <c r="B1598" i="3"/>
  <c r="S1597" i="3"/>
  <c r="R1597" i="3"/>
  <c r="O1597" i="3"/>
  <c r="L1597" i="3"/>
  <c r="N1597" i="3" s="1"/>
  <c r="K1597" i="3"/>
  <c r="G1597" i="3"/>
  <c r="B1597" i="3"/>
  <c r="S1596" i="3"/>
  <c r="R1596" i="3"/>
  <c r="O1596" i="3"/>
  <c r="L1596" i="3"/>
  <c r="N1596" i="3" s="1"/>
  <c r="K1596" i="3"/>
  <c r="G1596" i="3"/>
  <c r="B1596" i="3"/>
  <c r="S1595" i="3"/>
  <c r="R1595" i="3"/>
  <c r="O1595" i="3"/>
  <c r="L1595" i="3"/>
  <c r="N1595" i="3" s="1"/>
  <c r="K1595" i="3"/>
  <c r="G1595" i="3"/>
  <c r="B1595" i="3"/>
  <c r="S1594" i="3"/>
  <c r="R1594" i="3"/>
  <c r="O1594" i="3"/>
  <c r="L1594" i="3"/>
  <c r="N1594" i="3" s="1"/>
  <c r="K1594" i="3"/>
  <c r="G1594" i="3"/>
  <c r="B1594" i="3"/>
  <c r="S1593" i="3"/>
  <c r="R1593" i="3"/>
  <c r="O1593" i="3"/>
  <c r="L1593" i="3"/>
  <c r="N1593" i="3" s="1"/>
  <c r="K1593" i="3"/>
  <c r="G1593" i="3"/>
  <c r="B1593" i="3"/>
  <c r="S1592" i="3"/>
  <c r="R1592" i="3"/>
  <c r="O1592" i="3"/>
  <c r="L1592" i="3"/>
  <c r="N1592" i="3" s="1"/>
  <c r="K1592" i="3"/>
  <c r="G1592" i="3"/>
  <c r="B1592" i="3"/>
  <c r="S1591" i="3"/>
  <c r="R1591" i="3"/>
  <c r="O1591" i="3"/>
  <c r="L1591" i="3"/>
  <c r="N1591" i="3" s="1"/>
  <c r="K1591" i="3"/>
  <c r="G1591" i="3"/>
  <c r="B1591" i="3"/>
  <c r="S1590" i="3"/>
  <c r="R1590" i="3"/>
  <c r="O1590" i="3"/>
  <c r="L1590" i="3"/>
  <c r="N1590" i="3" s="1"/>
  <c r="K1590" i="3"/>
  <c r="G1590" i="3"/>
  <c r="B1590" i="3"/>
  <c r="S1589" i="3"/>
  <c r="R1589" i="3"/>
  <c r="O1589" i="3"/>
  <c r="L1589" i="3"/>
  <c r="N1589" i="3" s="1"/>
  <c r="K1589" i="3"/>
  <c r="G1589" i="3"/>
  <c r="B1589" i="3"/>
  <c r="S1588" i="3"/>
  <c r="R1588" i="3"/>
  <c r="O1588" i="3"/>
  <c r="L1588" i="3"/>
  <c r="N1588" i="3" s="1"/>
  <c r="K1588" i="3"/>
  <c r="G1588" i="3"/>
  <c r="B1588" i="3"/>
  <c r="S1587" i="3"/>
  <c r="R1587" i="3"/>
  <c r="O1587" i="3"/>
  <c r="L1587" i="3"/>
  <c r="N1587" i="3" s="1"/>
  <c r="K1587" i="3"/>
  <c r="G1587" i="3"/>
  <c r="B1587" i="3"/>
  <c r="S1586" i="3"/>
  <c r="R1586" i="3"/>
  <c r="O1586" i="3"/>
  <c r="L1586" i="3"/>
  <c r="N1586" i="3" s="1"/>
  <c r="K1586" i="3"/>
  <c r="G1586" i="3"/>
  <c r="B1586" i="3"/>
  <c r="S1585" i="3"/>
  <c r="R1585" i="3"/>
  <c r="O1585" i="3"/>
  <c r="L1585" i="3"/>
  <c r="N1585" i="3" s="1"/>
  <c r="K1585" i="3"/>
  <c r="G1585" i="3"/>
  <c r="B1585" i="3"/>
  <c r="S1584" i="3"/>
  <c r="R1584" i="3"/>
  <c r="T1584" i="3" s="1"/>
  <c r="O1584" i="3"/>
  <c r="L1584" i="3"/>
  <c r="N1584" i="3" s="1"/>
  <c r="K1584" i="3"/>
  <c r="G1584" i="3"/>
  <c r="B1584" i="3"/>
  <c r="S1583" i="3"/>
  <c r="R1583" i="3"/>
  <c r="O1583" i="3"/>
  <c r="L1583" i="3"/>
  <c r="N1583" i="3" s="1"/>
  <c r="K1583" i="3"/>
  <c r="G1583" i="3"/>
  <c r="B1583" i="3"/>
  <c r="S1582" i="3"/>
  <c r="R1582" i="3"/>
  <c r="O1582" i="3"/>
  <c r="L1582" i="3"/>
  <c r="N1582" i="3" s="1"/>
  <c r="K1582" i="3"/>
  <c r="G1582" i="3"/>
  <c r="B1582" i="3"/>
  <c r="S1581" i="3"/>
  <c r="R1581" i="3"/>
  <c r="O1581" i="3"/>
  <c r="L1581" i="3"/>
  <c r="N1581" i="3" s="1"/>
  <c r="K1581" i="3"/>
  <c r="G1581" i="3"/>
  <c r="B1581" i="3"/>
  <c r="S1580" i="3"/>
  <c r="R1580" i="3"/>
  <c r="O1580" i="3"/>
  <c r="L1580" i="3"/>
  <c r="N1580" i="3" s="1"/>
  <c r="K1580" i="3"/>
  <c r="G1580" i="3"/>
  <c r="B1580" i="3"/>
  <c r="S1579" i="3"/>
  <c r="R1579" i="3"/>
  <c r="O1579" i="3"/>
  <c r="L1579" i="3"/>
  <c r="N1579" i="3" s="1"/>
  <c r="K1579" i="3"/>
  <c r="G1579" i="3"/>
  <c r="B1579" i="3"/>
  <c r="S1578" i="3"/>
  <c r="R1578" i="3"/>
  <c r="O1578" i="3"/>
  <c r="L1578" i="3"/>
  <c r="N1578" i="3" s="1"/>
  <c r="K1578" i="3"/>
  <c r="G1578" i="3"/>
  <c r="B1578" i="3"/>
  <c r="S1577" i="3"/>
  <c r="R1577" i="3"/>
  <c r="O1577" i="3"/>
  <c r="L1577" i="3"/>
  <c r="N1577" i="3" s="1"/>
  <c r="K1577" i="3"/>
  <c r="G1577" i="3"/>
  <c r="B1577" i="3"/>
  <c r="S1576" i="3"/>
  <c r="R1576" i="3"/>
  <c r="O1576" i="3"/>
  <c r="L1576" i="3"/>
  <c r="N1576" i="3" s="1"/>
  <c r="K1576" i="3"/>
  <c r="G1576" i="3"/>
  <c r="B1576" i="3"/>
  <c r="S1575" i="3"/>
  <c r="R1575" i="3"/>
  <c r="O1575" i="3"/>
  <c r="L1575" i="3"/>
  <c r="N1575" i="3" s="1"/>
  <c r="K1575" i="3"/>
  <c r="G1575" i="3"/>
  <c r="B1575" i="3"/>
  <c r="S1574" i="3"/>
  <c r="R1574" i="3"/>
  <c r="O1574" i="3"/>
  <c r="L1574" i="3"/>
  <c r="N1574" i="3" s="1"/>
  <c r="K1574" i="3"/>
  <c r="G1574" i="3"/>
  <c r="B1574" i="3"/>
  <c r="S1573" i="3"/>
  <c r="R1573" i="3"/>
  <c r="O1573" i="3"/>
  <c r="L1573" i="3"/>
  <c r="N1573" i="3" s="1"/>
  <c r="K1573" i="3"/>
  <c r="G1573" i="3"/>
  <c r="B1573" i="3"/>
  <c r="S1572" i="3"/>
  <c r="R1572" i="3"/>
  <c r="T1572" i="3" s="1"/>
  <c r="O1572" i="3"/>
  <c r="L1572" i="3"/>
  <c r="N1572" i="3" s="1"/>
  <c r="K1572" i="3"/>
  <c r="G1572" i="3"/>
  <c r="B1572" i="3"/>
  <c r="S1571" i="3"/>
  <c r="R1571" i="3"/>
  <c r="O1571" i="3"/>
  <c r="L1571" i="3"/>
  <c r="N1571" i="3" s="1"/>
  <c r="K1571" i="3"/>
  <c r="G1571" i="3"/>
  <c r="B1571" i="3"/>
  <c r="S1570" i="3"/>
  <c r="R1570" i="3"/>
  <c r="O1570" i="3"/>
  <c r="L1570" i="3"/>
  <c r="N1570" i="3" s="1"/>
  <c r="K1570" i="3"/>
  <c r="G1570" i="3"/>
  <c r="B1570" i="3"/>
  <c r="S1569" i="3"/>
  <c r="R1569" i="3"/>
  <c r="O1569" i="3"/>
  <c r="L1569" i="3"/>
  <c r="N1569" i="3" s="1"/>
  <c r="K1569" i="3"/>
  <c r="G1569" i="3"/>
  <c r="B1569" i="3"/>
  <c r="S1568" i="3"/>
  <c r="R1568" i="3"/>
  <c r="O1568" i="3"/>
  <c r="L1568" i="3"/>
  <c r="N1568" i="3" s="1"/>
  <c r="K1568" i="3"/>
  <c r="G1568" i="3"/>
  <c r="B1568" i="3"/>
  <c r="S1567" i="3"/>
  <c r="T1567" i="3" s="1"/>
  <c r="R1567" i="3"/>
  <c r="O1567" i="3"/>
  <c r="L1567" i="3"/>
  <c r="N1567" i="3" s="1"/>
  <c r="K1567" i="3"/>
  <c r="G1567" i="3"/>
  <c r="B1567" i="3"/>
  <c r="S1566" i="3"/>
  <c r="R1566" i="3"/>
  <c r="O1566" i="3"/>
  <c r="L1566" i="3"/>
  <c r="N1566" i="3" s="1"/>
  <c r="K1566" i="3"/>
  <c r="G1566" i="3"/>
  <c r="B1566" i="3"/>
  <c r="S1565" i="3"/>
  <c r="R1565" i="3"/>
  <c r="O1565" i="3"/>
  <c r="L1565" i="3"/>
  <c r="N1565" i="3" s="1"/>
  <c r="K1565" i="3"/>
  <c r="G1565" i="3"/>
  <c r="B1565" i="3"/>
  <c r="S1564" i="3"/>
  <c r="R1564" i="3"/>
  <c r="T1564" i="3" s="1"/>
  <c r="O1564" i="3"/>
  <c r="L1564" i="3"/>
  <c r="N1564" i="3" s="1"/>
  <c r="K1564" i="3"/>
  <c r="G1564" i="3"/>
  <c r="B1564" i="3"/>
  <c r="S1563" i="3"/>
  <c r="R1563" i="3"/>
  <c r="O1563" i="3"/>
  <c r="L1563" i="3"/>
  <c r="N1563" i="3" s="1"/>
  <c r="K1563" i="3"/>
  <c r="G1563" i="3"/>
  <c r="B1563" i="3"/>
  <c r="S1562" i="3"/>
  <c r="R1562" i="3"/>
  <c r="O1562" i="3"/>
  <c r="L1562" i="3"/>
  <c r="N1562" i="3" s="1"/>
  <c r="K1562" i="3"/>
  <c r="G1562" i="3"/>
  <c r="B1562" i="3"/>
  <c r="S1561" i="3"/>
  <c r="R1561" i="3"/>
  <c r="O1561" i="3"/>
  <c r="L1561" i="3"/>
  <c r="N1561" i="3" s="1"/>
  <c r="K1561" i="3"/>
  <c r="G1561" i="3"/>
  <c r="B1561" i="3"/>
  <c r="S1560" i="3"/>
  <c r="R1560" i="3"/>
  <c r="T1560" i="3" s="1"/>
  <c r="O1560" i="3"/>
  <c r="L1560" i="3"/>
  <c r="N1560" i="3" s="1"/>
  <c r="K1560" i="3"/>
  <c r="G1560" i="3"/>
  <c r="B1560" i="3"/>
  <c r="S1559" i="3"/>
  <c r="R1559" i="3"/>
  <c r="O1559" i="3"/>
  <c r="L1559" i="3"/>
  <c r="N1559" i="3" s="1"/>
  <c r="K1559" i="3"/>
  <c r="G1559" i="3"/>
  <c r="B1559" i="3"/>
  <c r="S1558" i="3"/>
  <c r="R1558" i="3"/>
  <c r="O1558" i="3"/>
  <c r="L1558" i="3"/>
  <c r="N1558" i="3" s="1"/>
  <c r="K1558" i="3"/>
  <c r="G1558" i="3"/>
  <c r="B1558" i="3"/>
  <c r="S1557" i="3"/>
  <c r="R1557" i="3"/>
  <c r="O1557" i="3"/>
  <c r="L1557" i="3"/>
  <c r="N1557" i="3" s="1"/>
  <c r="K1557" i="3"/>
  <c r="G1557" i="3"/>
  <c r="B1557" i="3"/>
  <c r="S1556" i="3"/>
  <c r="R1556" i="3"/>
  <c r="T1556" i="3" s="1"/>
  <c r="O1556" i="3"/>
  <c r="L1556" i="3"/>
  <c r="N1556" i="3" s="1"/>
  <c r="K1556" i="3"/>
  <c r="G1556" i="3"/>
  <c r="B1556" i="3"/>
  <c r="S1555" i="3"/>
  <c r="R1555" i="3"/>
  <c r="O1555" i="3"/>
  <c r="L1555" i="3"/>
  <c r="N1555" i="3" s="1"/>
  <c r="K1555" i="3"/>
  <c r="G1555" i="3"/>
  <c r="B1555" i="3"/>
  <c r="S1554" i="3"/>
  <c r="R1554" i="3"/>
  <c r="O1554" i="3"/>
  <c r="L1554" i="3"/>
  <c r="N1554" i="3" s="1"/>
  <c r="K1554" i="3"/>
  <c r="G1554" i="3"/>
  <c r="B1554" i="3"/>
  <c r="S1553" i="3"/>
  <c r="R1553" i="3"/>
  <c r="O1553" i="3"/>
  <c r="L1553" i="3"/>
  <c r="N1553" i="3" s="1"/>
  <c r="K1553" i="3"/>
  <c r="G1553" i="3"/>
  <c r="B1553" i="3"/>
  <c r="S1552" i="3"/>
  <c r="R1552" i="3"/>
  <c r="O1552" i="3"/>
  <c r="L1552" i="3"/>
  <c r="N1552" i="3" s="1"/>
  <c r="K1552" i="3"/>
  <c r="G1552" i="3"/>
  <c r="B1552" i="3"/>
  <c r="S1551" i="3"/>
  <c r="R1551" i="3"/>
  <c r="O1551" i="3"/>
  <c r="L1551" i="3"/>
  <c r="N1551" i="3" s="1"/>
  <c r="K1551" i="3"/>
  <c r="G1551" i="3"/>
  <c r="B1551" i="3"/>
  <c r="S1550" i="3"/>
  <c r="R1550" i="3"/>
  <c r="O1550" i="3"/>
  <c r="L1550" i="3"/>
  <c r="N1550" i="3" s="1"/>
  <c r="K1550" i="3"/>
  <c r="G1550" i="3"/>
  <c r="B1550" i="3"/>
  <c r="S1549" i="3"/>
  <c r="T1549" i="3" s="1"/>
  <c r="R1549" i="3"/>
  <c r="O1549" i="3"/>
  <c r="L1549" i="3"/>
  <c r="N1549" i="3" s="1"/>
  <c r="K1549" i="3"/>
  <c r="G1549" i="3"/>
  <c r="B1549" i="3"/>
  <c r="S1548" i="3"/>
  <c r="R1548" i="3"/>
  <c r="T1548" i="3" s="1"/>
  <c r="O1548" i="3"/>
  <c r="L1548" i="3"/>
  <c r="N1548" i="3" s="1"/>
  <c r="K1548" i="3"/>
  <c r="G1548" i="3"/>
  <c r="B1548" i="3"/>
  <c r="S1547" i="3"/>
  <c r="R1547" i="3"/>
  <c r="O1547" i="3"/>
  <c r="L1547" i="3"/>
  <c r="N1547" i="3" s="1"/>
  <c r="K1547" i="3"/>
  <c r="G1547" i="3"/>
  <c r="B1547" i="3"/>
  <c r="S1546" i="3"/>
  <c r="R1546" i="3"/>
  <c r="O1546" i="3"/>
  <c r="L1546" i="3"/>
  <c r="N1546" i="3" s="1"/>
  <c r="K1546" i="3"/>
  <c r="G1546" i="3"/>
  <c r="B1546" i="3"/>
  <c r="S1545" i="3"/>
  <c r="R1545" i="3"/>
  <c r="O1545" i="3"/>
  <c r="L1545" i="3"/>
  <c r="N1545" i="3" s="1"/>
  <c r="K1545" i="3"/>
  <c r="G1545" i="3"/>
  <c r="B1545" i="3"/>
  <c r="S1544" i="3"/>
  <c r="R1544" i="3"/>
  <c r="O1544" i="3"/>
  <c r="L1544" i="3"/>
  <c r="N1544" i="3" s="1"/>
  <c r="K1544" i="3"/>
  <c r="G1544" i="3"/>
  <c r="B1544" i="3"/>
  <c r="S1543" i="3"/>
  <c r="R1543" i="3"/>
  <c r="O1543" i="3"/>
  <c r="L1543" i="3"/>
  <c r="N1543" i="3" s="1"/>
  <c r="K1543" i="3"/>
  <c r="G1543" i="3"/>
  <c r="B1543" i="3"/>
  <c r="S1542" i="3"/>
  <c r="R1542" i="3"/>
  <c r="O1542" i="3"/>
  <c r="L1542" i="3"/>
  <c r="N1542" i="3" s="1"/>
  <c r="K1542" i="3"/>
  <c r="G1542" i="3"/>
  <c r="B1542" i="3"/>
  <c r="S1541" i="3"/>
  <c r="R1541" i="3"/>
  <c r="O1541" i="3"/>
  <c r="L1541" i="3"/>
  <c r="N1541" i="3" s="1"/>
  <c r="K1541" i="3"/>
  <c r="G1541" i="3"/>
  <c r="B1541" i="3"/>
  <c r="S1540" i="3"/>
  <c r="R1540" i="3"/>
  <c r="O1540" i="3"/>
  <c r="L1540" i="3"/>
  <c r="N1540" i="3" s="1"/>
  <c r="K1540" i="3"/>
  <c r="G1540" i="3"/>
  <c r="B1540" i="3"/>
  <c r="S1539" i="3"/>
  <c r="R1539" i="3"/>
  <c r="O1539" i="3"/>
  <c r="L1539" i="3"/>
  <c r="N1539" i="3" s="1"/>
  <c r="K1539" i="3"/>
  <c r="G1539" i="3"/>
  <c r="B1539" i="3"/>
  <c r="S1538" i="3"/>
  <c r="T1538" i="3" s="1"/>
  <c r="R1538" i="3"/>
  <c r="O1538" i="3"/>
  <c r="L1538" i="3"/>
  <c r="N1538" i="3" s="1"/>
  <c r="K1538" i="3"/>
  <c r="G1538" i="3"/>
  <c r="B1538" i="3"/>
  <c r="S1537" i="3"/>
  <c r="R1537" i="3"/>
  <c r="O1537" i="3"/>
  <c r="L1537" i="3"/>
  <c r="N1537" i="3" s="1"/>
  <c r="K1537" i="3"/>
  <c r="G1537" i="3"/>
  <c r="B1537" i="3"/>
  <c r="S1536" i="3"/>
  <c r="R1536" i="3"/>
  <c r="O1536" i="3"/>
  <c r="L1536" i="3"/>
  <c r="N1536" i="3" s="1"/>
  <c r="K1536" i="3"/>
  <c r="G1536" i="3"/>
  <c r="B1536" i="3"/>
  <c r="S1535" i="3"/>
  <c r="R1535" i="3"/>
  <c r="O1535" i="3"/>
  <c r="L1535" i="3"/>
  <c r="N1535" i="3" s="1"/>
  <c r="K1535" i="3"/>
  <c r="G1535" i="3"/>
  <c r="B1535" i="3"/>
  <c r="S1534" i="3"/>
  <c r="R1534" i="3"/>
  <c r="O1534" i="3"/>
  <c r="L1534" i="3"/>
  <c r="N1534" i="3" s="1"/>
  <c r="K1534" i="3"/>
  <c r="G1534" i="3"/>
  <c r="B1534" i="3"/>
  <c r="S1533" i="3"/>
  <c r="R1533" i="3"/>
  <c r="O1533" i="3"/>
  <c r="L1533" i="3"/>
  <c r="N1533" i="3" s="1"/>
  <c r="K1533" i="3"/>
  <c r="G1533" i="3"/>
  <c r="B1533" i="3"/>
  <c r="S1532" i="3"/>
  <c r="R1532" i="3"/>
  <c r="O1532" i="3"/>
  <c r="L1532" i="3"/>
  <c r="N1532" i="3" s="1"/>
  <c r="K1532" i="3"/>
  <c r="G1532" i="3"/>
  <c r="B1532" i="3"/>
  <c r="S1531" i="3"/>
  <c r="R1531" i="3"/>
  <c r="O1531" i="3"/>
  <c r="L1531" i="3"/>
  <c r="N1531" i="3" s="1"/>
  <c r="K1531" i="3"/>
  <c r="G1531" i="3"/>
  <c r="B1531" i="3"/>
  <c r="S1530" i="3"/>
  <c r="R1530" i="3"/>
  <c r="O1530" i="3"/>
  <c r="L1530" i="3"/>
  <c r="N1530" i="3" s="1"/>
  <c r="K1530" i="3"/>
  <c r="G1530" i="3"/>
  <c r="B1530" i="3"/>
  <c r="S1529" i="3"/>
  <c r="R1529" i="3"/>
  <c r="O1529" i="3"/>
  <c r="L1529" i="3"/>
  <c r="N1529" i="3" s="1"/>
  <c r="K1529" i="3"/>
  <c r="G1529" i="3"/>
  <c r="B1529" i="3"/>
  <c r="S1528" i="3"/>
  <c r="R1528" i="3"/>
  <c r="O1528" i="3"/>
  <c r="L1528" i="3"/>
  <c r="N1528" i="3" s="1"/>
  <c r="K1528" i="3"/>
  <c r="G1528" i="3"/>
  <c r="B1528" i="3"/>
  <c r="S1527" i="3"/>
  <c r="T1527" i="3" s="1"/>
  <c r="R1527" i="3"/>
  <c r="O1527" i="3"/>
  <c r="L1527" i="3"/>
  <c r="N1527" i="3" s="1"/>
  <c r="K1527" i="3"/>
  <c r="G1527" i="3"/>
  <c r="B1527" i="3"/>
  <c r="S1526" i="3"/>
  <c r="R1526" i="3"/>
  <c r="O1526" i="3"/>
  <c r="L1526" i="3"/>
  <c r="N1526" i="3" s="1"/>
  <c r="K1526" i="3"/>
  <c r="G1526" i="3"/>
  <c r="B1526" i="3"/>
  <c r="S1525" i="3"/>
  <c r="R1525" i="3"/>
  <c r="O1525" i="3"/>
  <c r="L1525" i="3"/>
  <c r="N1525" i="3" s="1"/>
  <c r="K1525" i="3"/>
  <c r="G1525" i="3"/>
  <c r="B1525" i="3"/>
  <c r="S1524" i="3"/>
  <c r="R1524" i="3"/>
  <c r="O1524" i="3"/>
  <c r="L1524" i="3"/>
  <c r="N1524" i="3" s="1"/>
  <c r="K1524" i="3"/>
  <c r="G1524" i="3"/>
  <c r="B1524" i="3"/>
  <c r="S1523" i="3"/>
  <c r="R1523" i="3"/>
  <c r="O1523" i="3"/>
  <c r="L1523" i="3"/>
  <c r="N1523" i="3" s="1"/>
  <c r="K1523" i="3"/>
  <c r="G1523" i="3"/>
  <c r="B1523" i="3"/>
  <c r="S1522" i="3"/>
  <c r="R1522" i="3"/>
  <c r="O1522" i="3"/>
  <c r="L1522" i="3"/>
  <c r="N1522" i="3" s="1"/>
  <c r="K1522" i="3"/>
  <c r="G1522" i="3"/>
  <c r="B1522" i="3"/>
  <c r="S1521" i="3"/>
  <c r="R1521" i="3"/>
  <c r="O1521" i="3"/>
  <c r="L1521" i="3"/>
  <c r="N1521" i="3" s="1"/>
  <c r="K1521" i="3"/>
  <c r="G1521" i="3"/>
  <c r="B1521" i="3"/>
  <c r="S1520" i="3"/>
  <c r="T1520" i="3" s="1"/>
  <c r="R1520" i="3"/>
  <c r="O1520" i="3"/>
  <c r="L1520" i="3"/>
  <c r="N1520" i="3" s="1"/>
  <c r="K1520" i="3"/>
  <c r="G1520" i="3"/>
  <c r="B1520" i="3"/>
  <c r="S1519" i="3"/>
  <c r="R1519" i="3"/>
  <c r="O1519" i="3"/>
  <c r="L1519" i="3"/>
  <c r="N1519" i="3" s="1"/>
  <c r="K1519" i="3"/>
  <c r="G1519" i="3"/>
  <c r="B1519" i="3"/>
  <c r="S1518" i="3"/>
  <c r="R1518" i="3"/>
  <c r="O1518" i="3"/>
  <c r="L1518" i="3"/>
  <c r="N1518" i="3" s="1"/>
  <c r="K1518" i="3"/>
  <c r="G1518" i="3"/>
  <c r="B1518" i="3"/>
  <c r="S1517" i="3"/>
  <c r="R1517" i="3"/>
  <c r="O1517" i="3"/>
  <c r="L1517" i="3"/>
  <c r="N1517" i="3" s="1"/>
  <c r="K1517" i="3"/>
  <c r="G1517" i="3"/>
  <c r="B1517" i="3"/>
  <c r="S1516" i="3"/>
  <c r="T1516" i="3" s="1"/>
  <c r="R1516" i="3"/>
  <c r="O1516" i="3"/>
  <c r="L1516" i="3"/>
  <c r="N1516" i="3" s="1"/>
  <c r="K1516" i="3"/>
  <c r="G1516" i="3"/>
  <c r="B1516" i="3"/>
  <c r="S1515" i="3"/>
  <c r="R1515" i="3"/>
  <c r="O1515" i="3"/>
  <c r="L1515" i="3"/>
  <c r="N1515" i="3" s="1"/>
  <c r="K1515" i="3"/>
  <c r="G1515" i="3"/>
  <c r="B1515" i="3"/>
  <c r="S1514" i="3"/>
  <c r="R1514" i="3"/>
  <c r="O1514" i="3"/>
  <c r="L1514" i="3"/>
  <c r="N1514" i="3" s="1"/>
  <c r="K1514" i="3"/>
  <c r="G1514" i="3"/>
  <c r="B1514" i="3"/>
  <c r="S1513" i="3"/>
  <c r="R1513" i="3"/>
  <c r="O1513" i="3"/>
  <c r="L1513" i="3"/>
  <c r="N1513" i="3" s="1"/>
  <c r="K1513" i="3"/>
  <c r="G1513" i="3"/>
  <c r="B1513" i="3"/>
  <c r="S1512" i="3"/>
  <c r="T1512" i="3" s="1"/>
  <c r="R1512" i="3"/>
  <c r="O1512" i="3"/>
  <c r="L1512" i="3"/>
  <c r="N1512" i="3" s="1"/>
  <c r="K1512" i="3"/>
  <c r="G1512" i="3"/>
  <c r="B1512" i="3"/>
  <c r="S1511" i="3"/>
  <c r="R1511" i="3"/>
  <c r="O1511" i="3"/>
  <c r="L1511" i="3"/>
  <c r="N1511" i="3" s="1"/>
  <c r="K1511" i="3"/>
  <c r="G1511" i="3"/>
  <c r="B1511" i="3"/>
  <c r="S1510" i="3"/>
  <c r="R1510" i="3"/>
  <c r="O1510" i="3"/>
  <c r="L1510" i="3"/>
  <c r="N1510" i="3" s="1"/>
  <c r="K1510" i="3"/>
  <c r="G1510" i="3"/>
  <c r="B1510" i="3"/>
  <c r="S1509" i="3"/>
  <c r="R1509" i="3"/>
  <c r="O1509" i="3"/>
  <c r="L1509" i="3"/>
  <c r="N1509" i="3" s="1"/>
  <c r="K1509" i="3"/>
  <c r="G1509" i="3"/>
  <c r="B1509" i="3"/>
  <c r="S1508" i="3"/>
  <c r="T1508" i="3" s="1"/>
  <c r="R1508" i="3"/>
  <c r="O1508" i="3"/>
  <c r="L1508" i="3"/>
  <c r="N1508" i="3" s="1"/>
  <c r="K1508" i="3"/>
  <c r="G1508" i="3"/>
  <c r="B1508" i="3"/>
  <c r="S1507" i="3"/>
  <c r="R1507" i="3"/>
  <c r="O1507" i="3"/>
  <c r="L1507" i="3"/>
  <c r="N1507" i="3" s="1"/>
  <c r="K1507" i="3"/>
  <c r="G1507" i="3"/>
  <c r="B1507" i="3"/>
  <c r="S1506" i="3"/>
  <c r="R1506" i="3"/>
  <c r="O1506" i="3"/>
  <c r="L1506" i="3"/>
  <c r="N1506" i="3" s="1"/>
  <c r="K1506" i="3"/>
  <c r="G1506" i="3"/>
  <c r="B1506" i="3"/>
  <c r="S1505" i="3"/>
  <c r="R1505" i="3"/>
  <c r="O1505" i="3"/>
  <c r="L1505" i="3"/>
  <c r="N1505" i="3" s="1"/>
  <c r="K1505" i="3"/>
  <c r="G1505" i="3"/>
  <c r="B1505" i="3"/>
  <c r="S1504" i="3"/>
  <c r="T1504" i="3" s="1"/>
  <c r="R1504" i="3"/>
  <c r="O1504" i="3"/>
  <c r="L1504" i="3"/>
  <c r="N1504" i="3" s="1"/>
  <c r="K1504" i="3"/>
  <c r="G1504" i="3"/>
  <c r="B1504" i="3"/>
  <c r="S1503" i="3"/>
  <c r="T1503" i="3" s="1"/>
  <c r="R1503" i="3"/>
  <c r="O1503" i="3"/>
  <c r="L1503" i="3"/>
  <c r="N1503" i="3" s="1"/>
  <c r="K1503" i="3"/>
  <c r="G1503" i="3"/>
  <c r="B1503" i="3"/>
  <c r="S1502" i="3"/>
  <c r="R1502" i="3"/>
  <c r="O1502" i="3"/>
  <c r="L1502" i="3"/>
  <c r="N1502" i="3" s="1"/>
  <c r="K1502" i="3"/>
  <c r="G1502" i="3"/>
  <c r="B1502" i="3"/>
  <c r="S1501" i="3"/>
  <c r="R1501" i="3"/>
  <c r="O1501" i="3"/>
  <c r="L1501" i="3"/>
  <c r="N1501" i="3" s="1"/>
  <c r="K1501" i="3"/>
  <c r="G1501" i="3"/>
  <c r="B1501" i="3"/>
  <c r="S1500" i="3"/>
  <c r="T1500" i="3" s="1"/>
  <c r="R1500" i="3"/>
  <c r="O1500" i="3"/>
  <c r="L1500" i="3"/>
  <c r="N1500" i="3" s="1"/>
  <c r="K1500" i="3"/>
  <c r="G1500" i="3"/>
  <c r="B1500" i="3"/>
  <c r="S1499" i="3"/>
  <c r="R1499" i="3"/>
  <c r="O1499" i="3"/>
  <c r="L1499" i="3"/>
  <c r="N1499" i="3" s="1"/>
  <c r="K1499" i="3"/>
  <c r="G1499" i="3"/>
  <c r="B1499" i="3"/>
  <c r="S1498" i="3"/>
  <c r="T1498" i="3" s="1"/>
  <c r="R1498" i="3"/>
  <c r="O1498" i="3"/>
  <c r="L1498" i="3"/>
  <c r="N1498" i="3" s="1"/>
  <c r="K1498" i="3"/>
  <c r="G1498" i="3"/>
  <c r="B1498" i="3"/>
  <c r="S1497" i="3"/>
  <c r="R1497" i="3"/>
  <c r="O1497" i="3"/>
  <c r="L1497" i="3"/>
  <c r="N1497" i="3" s="1"/>
  <c r="K1497" i="3"/>
  <c r="G1497" i="3"/>
  <c r="B1497" i="3"/>
  <c r="S1496" i="3"/>
  <c r="R1496" i="3"/>
  <c r="O1496" i="3"/>
  <c r="L1496" i="3"/>
  <c r="N1496" i="3" s="1"/>
  <c r="K1496" i="3"/>
  <c r="G1496" i="3"/>
  <c r="B1496" i="3"/>
  <c r="S1495" i="3"/>
  <c r="R1495" i="3"/>
  <c r="O1495" i="3"/>
  <c r="L1495" i="3"/>
  <c r="N1495" i="3" s="1"/>
  <c r="K1495" i="3"/>
  <c r="G1495" i="3"/>
  <c r="B1495" i="3"/>
  <c r="S1494" i="3"/>
  <c r="R1494" i="3"/>
  <c r="O1494" i="3"/>
  <c r="L1494" i="3"/>
  <c r="N1494" i="3" s="1"/>
  <c r="K1494" i="3"/>
  <c r="G1494" i="3"/>
  <c r="B1494" i="3"/>
  <c r="S1493" i="3"/>
  <c r="T1493" i="3" s="1"/>
  <c r="R1493" i="3"/>
  <c r="O1493" i="3"/>
  <c r="L1493" i="3"/>
  <c r="N1493" i="3" s="1"/>
  <c r="K1493" i="3"/>
  <c r="G1493" i="3"/>
  <c r="B1493" i="3"/>
  <c r="S1492" i="3"/>
  <c r="R1492" i="3"/>
  <c r="O1492" i="3"/>
  <c r="L1492" i="3"/>
  <c r="N1492" i="3" s="1"/>
  <c r="K1492" i="3"/>
  <c r="G1492" i="3"/>
  <c r="B1492" i="3"/>
  <c r="S1491" i="3"/>
  <c r="R1491" i="3"/>
  <c r="O1491" i="3"/>
  <c r="L1491" i="3"/>
  <c r="N1491" i="3" s="1"/>
  <c r="K1491" i="3"/>
  <c r="G1491" i="3"/>
  <c r="B1491" i="3"/>
  <c r="S1490" i="3"/>
  <c r="R1490" i="3"/>
  <c r="O1490" i="3"/>
  <c r="L1490" i="3"/>
  <c r="N1490" i="3" s="1"/>
  <c r="K1490" i="3"/>
  <c r="G1490" i="3"/>
  <c r="B1490" i="3"/>
  <c r="S1489" i="3"/>
  <c r="R1489" i="3"/>
  <c r="T1489" i="3" s="1"/>
  <c r="O1489" i="3"/>
  <c r="L1489" i="3"/>
  <c r="N1489" i="3" s="1"/>
  <c r="K1489" i="3"/>
  <c r="G1489" i="3"/>
  <c r="B1489" i="3"/>
  <c r="S1488" i="3"/>
  <c r="T1488" i="3" s="1"/>
  <c r="R1488" i="3"/>
  <c r="O1488" i="3"/>
  <c r="L1488" i="3"/>
  <c r="N1488" i="3" s="1"/>
  <c r="K1488" i="3"/>
  <c r="G1488" i="3"/>
  <c r="B1488" i="3"/>
  <c r="S1487" i="3"/>
  <c r="R1487" i="3"/>
  <c r="O1487" i="3"/>
  <c r="L1487" i="3"/>
  <c r="N1487" i="3" s="1"/>
  <c r="K1487" i="3"/>
  <c r="G1487" i="3"/>
  <c r="B1487" i="3"/>
  <c r="S1486" i="3"/>
  <c r="R1486" i="3"/>
  <c r="O1486" i="3"/>
  <c r="L1486" i="3"/>
  <c r="N1486" i="3" s="1"/>
  <c r="K1486" i="3"/>
  <c r="G1486" i="3"/>
  <c r="B1486" i="3"/>
  <c r="S1485" i="3"/>
  <c r="R1485" i="3"/>
  <c r="O1485" i="3"/>
  <c r="L1485" i="3"/>
  <c r="N1485" i="3" s="1"/>
  <c r="K1485" i="3"/>
  <c r="G1485" i="3"/>
  <c r="B1485" i="3"/>
  <c r="S1484" i="3"/>
  <c r="R1484" i="3"/>
  <c r="O1484" i="3"/>
  <c r="L1484" i="3"/>
  <c r="N1484" i="3" s="1"/>
  <c r="K1484" i="3"/>
  <c r="G1484" i="3"/>
  <c r="B1484" i="3"/>
  <c r="S1483" i="3"/>
  <c r="R1483" i="3"/>
  <c r="O1483" i="3"/>
  <c r="L1483" i="3"/>
  <c r="N1483" i="3" s="1"/>
  <c r="K1483" i="3"/>
  <c r="G1483" i="3"/>
  <c r="B1483" i="3"/>
  <c r="S1482" i="3"/>
  <c r="T1482" i="3" s="1"/>
  <c r="R1482" i="3"/>
  <c r="O1482" i="3"/>
  <c r="L1482" i="3"/>
  <c r="N1482" i="3" s="1"/>
  <c r="K1482" i="3"/>
  <c r="G1482" i="3"/>
  <c r="B1482" i="3"/>
  <c r="S1481" i="3"/>
  <c r="R1481" i="3"/>
  <c r="T1481" i="3" s="1"/>
  <c r="O1481" i="3"/>
  <c r="L1481" i="3"/>
  <c r="N1481" i="3" s="1"/>
  <c r="K1481" i="3"/>
  <c r="G1481" i="3"/>
  <c r="B1481" i="3"/>
  <c r="S1480" i="3"/>
  <c r="R1480" i="3"/>
  <c r="O1480" i="3"/>
  <c r="L1480" i="3"/>
  <c r="N1480" i="3" s="1"/>
  <c r="K1480" i="3"/>
  <c r="G1480" i="3"/>
  <c r="B1480" i="3"/>
  <c r="S1479" i="3"/>
  <c r="R1479" i="3"/>
  <c r="O1479" i="3"/>
  <c r="L1479" i="3"/>
  <c r="N1479" i="3" s="1"/>
  <c r="K1479" i="3"/>
  <c r="G1479" i="3"/>
  <c r="B1479" i="3"/>
  <c r="S1478" i="3"/>
  <c r="R1478" i="3"/>
  <c r="O1478" i="3"/>
  <c r="L1478" i="3"/>
  <c r="N1478" i="3" s="1"/>
  <c r="K1478" i="3"/>
  <c r="G1478" i="3"/>
  <c r="B1478" i="3"/>
  <c r="S1477" i="3"/>
  <c r="T1477" i="3" s="1"/>
  <c r="R1477" i="3"/>
  <c r="O1477" i="3"/>
  <c r="L1477" i="3"/>
  <c r="N1477" i="3" s="1"/>
  <c r="K1477" i="3"/>
  <c r="G1477" i="3"/>
  <c r="B1477" i="3"/>
  <c r="S1476" i="3"/>
  <c r="R1476" i="3"/>
  <c r="O1476" i="3"/>
  <c r="L1476" i="3"/>
  <c r="N1476" i="3" s="1"/>
  <c r="K1476" i="3"/>
  <c r="G1476" i="3"/>
  <c r="B1476" i="3"/>
  <c r="S1475" i="3"/>
  <c r="R1475" i="3"/>
  <c r="T1475" i="3" s="1"/>
  <c r="O1475" i="3"/>
  <c r="L1475" i="3"/>
  <c r="N1475" i="3" s="1"/>
  <c r="K1475" i="3"/>
  <c r="G1475" i="3"/>
  <c r="B1475" i="3"/>
  <c r="S1474" i="3"/>
  <c r="R1474" i="3"/>
  <c r="O1474" i="3"/>
  <c r="L1474" i="3"/>
  <c r="N1474" i="3" s="1"/>
  <c r="K1474" i="3"/>
  <c r="G1474" i="3"/>
  <c r="B1474" i="3"/>
  <c r="S1473" i="3"/>
  <c r="R1473" i="3"/>
  <c r="O1473" i="3"/>
  <c r="L1473" i="3"/>
  <c r="N1473" i="3" s="1"/>
  <c r="K1473" i="3"/>
  <c r="G1473" i="3"/>
  <c r="B1473" i="3"/>
  <c r="S1472" i="3"/>
  <c r="R1472" i="3"/>
  <c r="O1472" i="3"/>
  <c r="L1472" i="3"/>
  <c r="N1472" i="3" s="1"/>
  <c r="K1472" i="3"/>
  <c r="G1472" i="3"/>
  <c r="B1472" i="3"/>
  <c r="S1471" i="3"/>
  <c r="R1471" i="3"/>
  <c r="O1471" i="3"/>
  <c r="L1471" i="3"/>
  <c r="N1471" i="3" s="1"/>
  <c r="K1471" i="3"/>
  <c r="G1471" i="3"/>
  <c r="B1471" i="3"/>
  <c r="S1470" i="3"/>
  <c r="R1470" i="3"/>
  <c r="O1470" i="3"/>
  <c r="L1470" i="3"/>
  <c r="N1470" i="3" s="1"/>
  <c r="K1470" i="3"/>
  <c r="G1470" i="3"/>
  <c r="B1470" i="3"/>
  <c r="S1469" i="3"/>
  <c r="T1469" i="3" s="1"/>
  <c r="R1469" i="3"/>
  <c r="O1469" i="3"/>
  <c r="L1469" i="3"/>
  <c r="N1469" i="3" s="1"/>
  <c r="K1469" i="3"/>
  <c r="G1469" i="3"/>
  <c r="B1469" i="3"/>
  <c r="S1468" i="3"/>
  <c r="R1468" i="3"/>
  <c r="O1468" i="3"/>
  <c r="L1468" i="3"/>
  <c r="N1468" i="3" s="1"/>
  <c r="K1468" i="3"/>
  <c r="G1468" i="3"/>
  <c r="B1468" i="3"/>
  <c r="S1467" i="3"/>
  <c r="R1467" i="3"/>
  <c r="T1467" i="3" s="1"/>
  <c r="O1467" i="3"/>
  <c r="L1467" i="3"/>
  <c r="N1467" i="3" s="1"/>
  <c r="K1467" i="3"/>
  <c r="G1467" i="3"/>
  <c r="B1467" i="3"/>
  <c r="S1466" i="3"/>
  <c r="R1466" i="3"/>
  <c r="O1466" i="3"/>
  <c r="L1466" i="3"/>
  <c r="N1466" i="3" s="1"/>
  <c r="K1466" i="3"/>
  <c r="G1466" i="3"/>
  <c r="B1466" i="3"/>
  <c r="S1465" i="3"/>
  <c r="R1465" i="3"/>
  <c r="O1465" i="3"/>
  <c r="L1465" i="3"/>
  <c r="N1465" i="3" s="1"/>
  <c r="K1465" i="3"/>
  <c r="G1465" i="3"/>
  <c r="B1465" i="3"/>
  <c r="S1464" i="3"/>
  <c r="R1464" i="3"/>
  <c r="O1464" i="3"/>
  <c r="L1464" i="3"/>
  <c r="N1464" i="3" s="1"/>
  <c r="K1464" i="3"/>
  <c r="G1464" i="3"/>
  <c r="B1464" i="3"/>
  <c r="S1463" i="3"/>
  <c r="R1463" i="3"/>
  <c r="O1463" i="3"/>
  <c r="L1463" i="3"/>
  <c r="N1463" i="3" s="1"/>
  <c r="K1463" i="3"/>
  <c r="G1463" i="3"/>
  <c r="B1463" i="3"/>
  <c r="S1462" i="3"/>
  <c r="R1462" i="3"/>
  <c r="O1462" i="3"/>
  <c r="N1462" i="3"/>
  <c r="L1462" i="3"/>
  <c r="K1462" i="3"/>
  <c r="G1462" i="3"/>
  <c r="B1462" i="3"/>
  <c r="S1461" i="3"/>
  <c r="T1461" i="3" s="1"/>
  <c r="R1461" i="3"/>
  <c r="O1461" i="3"/>
  <c r="L1461" i="3"/>
  <c r="N1461" i="3" s="1"/>
  <c r="K1461" i="3"/>
  <c r="G1461" i="3"/>
  <c r="B1461" i="3"/>
  <c r="S1460" i="3"/>
  <c r="R1460" i="3"/>
  <c r="O1460" i="3"/>
  <c r="L1460" i="3"/>
  <c r="N1460" i="3" s="1"/>
  <c r="K1460" i="3"/>
  <c r="G1460" i="3"/>
  <c r="B1460" i="3"/>
  <c r="S1459" i="3"/>
  <c r="R1459" i="3"/>
  <c r="T1459" i="3" s="1"/>
  <c r="O1459" i="3"/>
  <c r="L1459" i="3"/>
  <c r="N1459" i="3" s="1"/>
  <c r="K1459" i="3"/>
  <c r="G1459" i="3"/>
  <c r="B1459" i="3"/>
  <c r="S1458" i="3"/>
  <c r="R1458" i="3"/>
  <c r="O1458" i="3"/>
  <c r="L1458" i="3"/>
  <c r="N1458" i="3" s="1"/>
  <c r="K1458" i="3"/>
  <c r="G1458" i="3"/>
  <c r="B1458" i="3"/>
  <c r="S1457" i="3"/>
  <c r="R1457" i="3"/>
  <c r="O1457" i="3"/>
  <c r="L1457" i="3"/>
  <c r="N1457" i="3" s="1"/>
  <c r="K1457" i="3"/>
  <c r="G1457" i="3"/>
  <c r="B1457" i="3"/>
  <c r="S1456" i="3"/>
  <c r="R1456" i="3"/>
  <c r="O1456" i="3"/>
  <c r="L1456" i="3"/>
  <c r="N1456" i="3" s="1"/>
  <c r="K1456" i="3"/>
  <c r="G1456" i="3"/>
  <c r="B1456" i="3"/>
  <c r="S1455" i="3"/>
  <c r="R1455" i="3"/>
  <c r="O1455" i="3"/>
  <c r="L1455" i="3"/>
  <c r="N1455" i="3" s="1"/>
  <c r="K1455" i="3"/>
  <c r="G1455" i="3"/>
  <c r="B1455" i="3"/>
  <c r="S1454" i="3"/>
  <c r="R1454" i="3"/>
  <c r="O1454" i="3"/>
  <c r="L1454" i="3"/>
  <c r="N1454" i="3" s="1"/>
  <c r="K1454" i="3"/>
  <c r="G1454" i="3"/>
  <c r="B1454" i="3"/>
  <c r="S1453" i="3"/>
  <c r="T1453" i="3" s="1"/>
  <c r="R1453" i="3"/>
  <c r="O1453" i="3"/>
  <c r="L1453" i="3"/>
  <c r="N1453" i="3" s="1"/>
  <c r="K1453" i="3"/>
  <c r="G1453" i="3"/>
  <c r="B1453" i="3"/>
  <c r="S1452" i="3"/>
  <c r="R1452" i="3"/>
  <c r="O1452" i="3"/>
  <c r="L1452" i="3"/>
  <c r="K1452" i="3"/>
  <c r="G1452" i="3"/>
  <c r="B1452" i="3"/>
  <c r="S1451" i="3"/>
  <c r="R1451" i="3"/>
  <c r="O1451" i="3"/>
  <c r="L1451" i="3"/>
  <c r="N1451" i="3" s="1"/>
  <c r="K1451" i="3"/>
  <c r="G1451" i="3"/>
  <c r="B1451" i="3"/>
  <c r="S1450" i="3"/>
  <c r="R1450" i="3"/>
  <c r="O1450" i="3"/>
  <c r="L1450" i="3"/>
  <c r="N1450" i="3" s="1"/>
  <c r="K1450" i="3"/>
  <c r="G1450" i="3"/>
  <c r="B1450" i="3"/>
  <c r="S1449" i="3"/>
  <c r="R1449" i="3"/>
  <c r="O1449" i="3"/>
  <c r="L1449" i="3"/>
  <c r="N1449" i="3" s="1"/>
  <c r="K1449" i="3"/>
  <c r="G1449" i="3"/>
  <c r="B1449" i="3"/>
  <c r="S1448" i="3"/>
  <c r="R1448" i="3"/>
  <c r="O1448" i="3"/>
  <c r="L1448" i="3"/>
  <c r="N1448" i="3" s="1"/>
  <c r="K1448" i="3"/>
  <c r="G1448" i="3"/>
  <c r="B1448" i="3"/>
  <c r="S1447" i="3"/>
  <c r="R1447" i="3"/>
  <c r="O1447" i="3"/>
  <c r="L1447" i="3"/>
  <c r="N1447" i="3" s="1"/>
  <c r="K1447" i="3"/>
  <c r="G1447" i="3"/>
  <c r="B1447" i="3"/>
  <c r="S1446" i="3"/>
  <c r="R1446" i="3"/>
  <c r="O1446" i="3"/>
  <c r="L1446" i="3"/>
  <c r="N1446" i="3" s="1"/>
  <c r="K1446" i="3"/>
  <c r="G1446" i="3"/>
  <c r="B1446" i="3"/>
  <c r="S1445" i="3"/>
  <c r="R1445" i="3"/>
  <c r="O1445" i="3"/>
  <c r="L1445" i="3"/>
  <c r="N1445" i="3" s="1"/>
  <c r="K1445" i="3"/>
  <c r="G1445" i="3"/>
  <c r="B1445" i="3"/>
  <c r="S1444" i="3"/>
  <c r="R1444" i="3"/>
  <c r="O1444" i="3"/>
  <c r="L1444" i="3"/>
  <c r="N1444" i="3" s="1"/>
  <c r="K1444" i="3"/>
  <c r="G1444" i="3"/>
  <c r="B1444" i="3"/>
  <c r="S1443" i="3"/>
  <c r="T1443" i="3" s="1"/>
  <c r="R1443" i="3"/>
  <c r="O1443" i="3"/>
  <c r="L1443" i="3"/>
  <c r="N1443" i="3" s="1"/>
  <c r="K1443" i="3"/>
  <c r="G1443" i="3"/>
  <c r="B1443" i="3"/>
  <c r="S1442" i="3"/>
  <c r="R1442" i="3"/>
  <c r="O1442" i="3"/>
  <c r="L1442" i="3"/>
  <c r="N1442" i="3" s="1"/>
  <c r="K1442" i="3"/>
  <c r="G1442" i="3"/>
  <c r="B1442" i="3"/>
  <c r="S1441" i="3"/>
  <c r="R1441" i="3"/>
  <c r="O1441" i="3"/>
  <c r="L1441" i="3"/>
  <c r="N1441" i="3" s="1"/>
  <c r="K1441" i="3"/>
  <c r="G1441" i="3"/>
  <c r="B1441" i="3"/>
  <c r="S1440" i="3"/>
  <c r="R1440" i="3"/>
  <c r="O1440" i="3"/>
  <c r="L1440" i="3"/>
  <c r="N1440" i="3" s="1"/>
  <c r="K1440" i="3"/>
  <c r="G1440" i="3"/>
  <c r="B1440" i="3"/>
  <c r="S1439" i="3"/>
  <c r="R1439" i="3"/>
  <c r="O1439" i="3"/>
  <c r="L1439" i="3"/>
  <c r="N1439" i="3" s="1"/>
  <c r="K1439" i="3"/>
  <c r="G1439" i="3"/>
  <c r="B1439" i="3"/>
  <c r="S1438" i="3"/>
  <c r="R1438" i="3"/>
  <c r="O1438" i="3"/>
  <c r="L1438" i="3"/>
  <c r="N1438" i="3" s="1"/>
  <c r="K1438" i="3"/>
  <c r="G1438" i="3"/>
  <c r="B1438" i="3"/>
  <c r="S1437" i="3"/>
  <c r="R1437" i="3"/>
  <c r="T1437" i="3" s="1"/>
  <c r="O1437" i="3"/>
  <c r="L1437" i="3"/>
  <c r="N1437" i="3" s="1"/>
  <c r="K1437" i="3"/>
  <c r="G1437" i="3"/>
  <c r="B1437" i="3"/>
  <c r="S1436" i="3"/>
  <c r="R1436" i="3"/>
  <c r="O1436" i="3"/>
  <c r="L1436" i="3"/>
  <c r="N1436" i="3" s="1"/>
  <c r="K1436" i="3"/>
  <c r="G1436" i="3"/>
  <c r="B1436" i="3"/>
  <c r="S1435" i="3"/>
  <c r="R1435" i="3"/>
  <c r="O1435" i="3"/>
  <c r="L1435" i="3"/>
  <c r="N1435" i="3" s="1"/>
  <c r="K1435" i="3"/>
  <c r="G1435" i="3"/>
  <c r="B1435" i="3"/>
  <c r="S1434" i="3"/>
  <c r="R1434" i="3"/>
  <c r="O1434" i="3"/>
  <c r="L1434" i="3"/>
  <c r="N1434" i="3" s="1"/>
  <c r="K1434" i="3"/>
  <c r="G1434" i="3"/>
  <c r="B1434" i="3"/>
  <c r="S1433" i="3"/>
  <c r="T1433" i="3" s="1"/>
  <c r="R1433" i="3"/>
  <c r="O1433" i="3"/>
  <c r="L1433" i="3"/>
  <c r="N1433" i="3" s="1"/>
  <c r="K1433" i="3"/>
  <c r="G1433" i="3"/>
  <c r="B1433" i="3"/>
  <c r="S1432" i="3"/>
  <c r="R1432" i="3"/>
  <c r="O1432" i="3"/>
  <c r="L1432" i="3"/>
  <c r="N1432" i="3" s="1"/>
  <c r="K1432" i="3"/>
  <c r="G1432" i="3"/>
  <c r="B1432" i="3"/>
  <c r="S1431" i="3"/>
  <c r="R1431" i="3"/>
  <c r="T1431" i="3" s="1"/>
  <c r="O1431" i="3"/>
  <c r="L1431" i="3"/>
  <c r="N1431" i="3" s="1"/>
  <c r="K1431" i="3"/>
  <c r="G1431" i="3"/>
  <c r="B1431" i="3"/>
  <c r="S1430" i="3"/>
  <c r="R1430" i="3"/>
  <c r="O1430" i="3"/>
  <c r="L1430" i="3"/>
  <c r="N1430" i="3" s="1"/>
  <c r="K1430" i="3"/>
  <c r="G1430" i="3"/>
  <c r="B1430" i="3"/>
  <c r="S1429" i="3"/>
  <c r="R1429" i="3"/>
  <c r="O1429" i="3"/>
  <c r="L1429" i="3"/>
  <c r="N1429" i="3" s="1"/>
  <c r="K1429" i="3"/>
  <c r="G1429" i="3"/>
  <c r="B1429" i="3"/>
  <c r="S1428" i="3"/>
  <c r="R1428" i="3"/>
  <c r="O1428" i="3"/>
  <c r="L1428" i="3"/>
  <c r="N1428" i="3" s="1"/>
  <c r="K1428" i="3"/>
  <c r="G1428" i="3"/>
  <c r="B1428" i="3"/>
  <c r="S1427" i="3"/>
  <c r="R1427" i="3"/>
  <c r="O1427" i="3"/>
  <c r="L1427" i="3"/>
  <c r="N1427" i="3" s="1"/>
  <c r="K1427" i="3"/>
  <c r="G1427" i="3"/>
  <c r="B1427" i="3"/>
  <c r="S1426" i="3"/>
  <c r="R1426" i="3"/>
  <c r="O1426" i="3"/>
  <c r="L1426" i="3"/>
  <c r="N1426" i="3" s="1"/>
  <c r="K1426" i="3"/>
  <c r="G1426" i="3"/>
  <c r="B1426" i="3"/>
  <c r="S1425" i="3"/>
  <c r="T1425" i="3" s="1"/>
  <c r="R1425" i="3"/>
  <c r="O1425" i="3"/>
  <c r="L1425" i="3"/>
  <c r="N1425" i="3" s="1"/>
  <c r="K1425" i="3"/>
  <c r="G1425" i="3"/>
  <c r="B1425" i="3"/>
  <c r="S1424" i="3"/>
  <c r="R1424" i="3"/>
  <c r="O1424" i="3"/>
  <c r="L1424" i="3"/>
  <c r="N1424" i="3" s="1"/>
  <c r="K1424" i="3"/>
  <c r="G1424" i="3"/>
  <c r="B1424" i="3"/>
  <c r="S1423" i="3"/>
  <c r="R1423" i="3"/>
  <c r="T1423" i="3" s="1"/>
  <c r="O1423" i="3"/>
  <c r="L1423" i="3"/>
  <c r="N1423" i="3" s="1"/>
  <c r="K1423" i="3"/>
  <c r="G1423" i="3"/>
  <c r="B1423" i="3"/>
  <c r="S1422" i="3"/>
  <c r="R1422" i="3"/>
  <c r="O1422" i="3"/>
  <c r="L1422" i="3"/>
  <c r="N1422" i="3" s="1"/>
  <c r="K1422" i="3"/>
  <c r="G1422" i="3"/>
  <c r="B1422" i="3"/>
  <c r="S1421" i="3"/>
  <c r="R1421" i="3"/>
  <c r="O1421" i="3"/>
  <c r="L1421" i="3"/>
  <c r="N1421" i="3" s="1"/>
  <c r="K1421" i="3"/>
  <c r="G1421" i="3"/>
  <c r="B1421" i="3"/>
  <c r="S1420" i="3"/>
  <c r="R1420" i="3"/>
  <c r="O1420" i="3"/>
  <c r="L1420" i="3"/>
  <c r="N1420" i="3" s="1"/>
  <c r="K1420" i="3"/>
  <c r="G1420" i="3"/>
  <c r="B1420" i="3"/>
  <c r="S1419" i="3"/>
  <c r="R1419" i="3"/>
  <c r="O1419" i="3"/>
  <c r="L1419" i="3"/>
  <c r="N1419" i="3" s="1"/>
  <c r="K1419" i="3"/>
  <c r="G1419" i="3"/>
  <c r="B1419" i="3"/>
  <c r="S1418" i="3"/>
  <c r="R1418" i="3"/>
  <c r="O1418" i="3"/>
  <c r="N1418" i="3"/>
  <c r="L1418" i="3"/>
  <c r="K1418" i="3"/>
  <c r="G1418" i="3"/>
  <c r="B1418" i="3"/>
  <c r="S1417" i="3"/>
  <c r="R1417" i="3"/>
  <c r="O1417" i="3"/>
  <c r="L1417" i="3"/>
  <c r="N1417" i="3" s="1"/>
  <c r="K1417" i="3"/>
  <c r="G1417" i="3"/>
  <c r="B1417" i="3"/>
  <c r="S1416" i="3"/>
  <c r="R1416" i="3"/>
  <c r="O1416" i="3"/>
  <c r="L1416" i="3"/>
  <c r="N1416" i="3" s="1"/>
  <c r="K1416" i="3"/>
  <c r="G1416" i="3"/>
  <c r="B1416" i="3"/>
  <c r="S1415" i="3"/>
  <c r="R1415" i="3"/>
  <c r="T1415" i="3" s="1"/>
  <c r="O1415" i="3"/>
  <c r="L1415" i="3"/>
  <c r="N1415" i="3" s="1"/>
  <c r="K1415" i="3"/>
  <c r="G1415" i="3"/>
  <c r="B1415" i="3"/>
  <c r="S1414" i="3"/>
  <c r="R1414" i="3"/>
  <c r="O1414" i="3"/>
  <c r="L1414" i="3"/>
  <c r="N1414" i="3" s="1"/>
  <c r="K1414" i="3"/>
  <c r="G1414" i="3"/>
  <c r="B1414" i="3"/>
  <c r="S1413" i="3"/>
  <c r="R1413" i="3"/>
  <c r="O1413" i="3"/>
  <c r="L1413" i="3"/>
  <c r="N1413" i="3" s="1"/>
  <c r="K1413" i="3"/>
  <c r="G1413" i="3"/>
  <c r="B1413" i="3"/>
  <c r="S1412" i="3"/>
  <c r="R1412" i="3"/>
  <c r="O1412" i="3"/>
  <c r="L1412" i="3"/>
  <c r="N1412" i="3" s="1"/>
  <c r="K1412" i="3"/>
  <c r="G1412" i="3"/>
  <c r="B1412" i="3"/>
  <c r="S1411" i="3"/>
  <c r="R1411" i="3"/>
  <c r="O1411" i="3"/>
  <c r="L1411" i="3"/>
  <c r="N1411" i="3" s="1"/>
  <c r="K1411" i="3"/>
  <c r="G1411" i="3"/>
  <c r="B1411" i="3"/>
  <c r="S1410" i="3"/>
  <c r="R1410" i="3"/>
  <c r="O1410" i="3"/>
  <c r="L1410" i="3"/>
  <c r="N1410" i="3" s="1"/>
  <c r="K1410" i="3"/>
  <c r="G1410" i="3"/>
  <c r="B1410" i="3"/>
  <c r="S1409" i="3"/>
  <c r="R1409" i="3"/>
  <c r="O1409" i="3"/>
  <c r="L1409" i="3"/>
  <c r="N1409" i="3" s="1"/>
  <c r="K1409" i="3"/>
  <c r="G1409" i="3"/>
  <c r="B1409" i="3"/>
  <c r="S1408" i="3"/>
  <c r="R1408" i="3"/>
  <c r="O1408" i="3"/>
  <c r="L1408" i="3"/>
  <c r="N1408" i="3" s="1"/>
  <c r="K1408" i="3"/>
  <c r="G1408" i="3"/>
  <c r="B1408" i="3"/>
  <c r="S1407" i="3"/>
  <c r="R1407" i="3"/>
  <c r="O1407" i="3"/>
  <c r="L1407" i="3"/>
  <c r="N1407" i="3" s="1"/>
  <c r="K1407" i="3"/>
  <c r="G1407" i="3"/>
  <c r="B1407" i="3"/>
  <c r="S1406" i="3"/>
  <c r="R1406" i="3"/>
  <c r="O1406" i="3"/>
  <c r="L1406" i="3"/>
  <c r="N1406" i="3" s="1"/>
  <c r="K1406" i="3"/>
  <c r="G1406" i="3"/>
  <c r="B1406" i="3"/>
  <c r="S1405" i="3"/>
  <c r="R1405" i="3"/>
  <c r="O1405" i="3"/>
  <c r="L1405" i="3"/>
  <c r="N1405" i="3" s="1"/>
  <c r="K1405" i="3"/>
  <c r="G1405" i="3"/>
  <c r="B1405" i="3"/>
  <c r="S1404" i="3"/>
  <c r="R1404" i="3"/>
  <c r="O1404" i="3"/>
  <c r="L1404" i="3"/>
  <c r="N1404" i="3" s="1"/>
  <c r="K1404" i="3"/>
  <c r="G1404" i="3"/>
  <c r="B1404" i="3"/>
  <c r="S1403" i="3"/>
  <c r="R1403" i="3"/>
  <c r="O1403" i="3"/>
  <c r="L1403" i="3"/>
  <c r="N1403" i="3" s="1"/>
  <c r="K1403" i="3"/>
  <c r="G1403" i="3"/>
  <c r="B1403" i="3"/>
  <c r="S1402" i="3"/>
  <c r="T1402" i="3" s="1"/>
  <c r="R1402" i="3"/>
  <c r="O1402" i="3"/>
  <c r="L1402" i="3"/>
  <c r="N1402" i="3" s="1"/>
  <c r="K1402" i="3"/>
  <c r="G1402" i="3"/>
  <c r="B1402" i="3"/>
  <c r="S1401" i="3"/>
  <c r="T1401" i="3" s="1"/>
  <c r="R1401" i="3"/>
  <c r="O1401" i="3"/>
  <c r="L1401" i="3"/>
  <c r="N1401" i="3" s="1"/>
  <c r="K1401" i="3"/>
  <c r="G1401" i="3"/>
  <c r="B1401" i="3"/>
  <c r="S1400" i="3"/>
  <c r="R1400" i="3"/>
  <c r="O1400" i="3"/>
  <c r="L1400" i="3"/>
  <c r="N1400" i="3" s="1"/>
  <c r="K1400" i="3"/>
  <c r="G1400" i="3"/>
  <c r="B1400" i="3"/>
  <c r="S1399" i="3"/>
  <c r="R1399" i="3"/>
  <c r="O1399" i="3"/>
  <c r="L1399" i="3"/>
  <c r="N1399" i="3" s="1"/>
  <c r="K1399" i="3"/>
  <c r="G1399" i="3"/>
  <c r="B1399" i="3"/>
  <c r="S1398" i="3"/>
  <c r="R1398" i="3"/>
  <c r="O1398" i="3"/>
  <c r="L1398" i="3"/>
  <c r="N1398" i="3" s="1"/>
  <c r="K1398" i="3"/>
  <c r="G1398" i="3"/>
  <c r="B1398" i="3"/>
  <c r="S1397" i="3"/>
  <c r="R1397" i="3"/>
  <c r="O1397" i="3"/>
  <c r="N1397" i="3"/>
  <c r="L1397" i="3"/>
  <c r="K1397" i="3"/>
  <c r="G1397" i="3"/>
  <c r="B1397" i="3"/>
  <c r="S1396" i="3"/>
  <c r="R1396" i="3"/>
  <c r="O1396" i="3"/>
  <c r="L1396" i="3"/>
  <c r="N1396" i="3" s="1"/>
  <c r="K1396" i="3"/>
  <c r="G1396" i="3"/>
  <c r="B1396" i="3"/>
  <c r="S1395" i="3"/>
  <c r="R1395" i="3"/>
  <c r="O1395" i="3"/>
  <c r="L1395" i="3"/>
  <c r="N1395" i="3" s="1"/>
  <c r="K1395" i="3"/>
  <c r="G1395" i="3"/>
  <c r="B1395" i="3"/>
  <c r="S1394" i="3"/>
  <c r="R1394" i="3"/>
  <c r="O1394" i="3"/>
  <c r="L1394" i="3"/>
  <c r="N1394" i="3" s="1"/>
  <c r="K1394" i="3"/>
  <c r="G1394" i="3"/>
  <c r="B1394" i="3"/>
  <c r="S1393" i="3"/>
  <c r="R1393" i="3"/>
  <c r="O1393" i="3"/>
  <c r="L1393" i="3"/>
  <c r="N1393" i="3" s="1"/>
  <c r="K1393" i="3"/>
  <c r="G1393" i="3"/>
  <c r="B1393" i="3"/>
  <c r="S1392" i="3"/>
  <c r="R1392" i="3"/>
  <c r="O1392" i="3"/>
  <c r="L1392" i="3"/>
  <c r="N1392" i="3" s="1"/>
  <c r="K1392" i="3"/>
  <c r="G1392" i="3"/>
  <c r="B1392" i="3"/>
  <c r="S1391" i="3"/>
  <c r="R1391" i="3"/>
  <c r="O1391" i="3"/>
  <c r="L1391" i="3"/>
  <c r="N1391" i="3" s="1"/>
  <c r="K1391" i="3"/>
  <c r="G1391" i="3"/>
  <c r="B1391" i="3"/>
  <c r="S1390" i="3"/>
  <c r="R1390" i="3"/>
  <c r="O1390" i="3"/>
  <c r="L1390" i="3"/>
  <c r="N1390" i="3" s="1"/>
  <c r="K1390" i="3"/>
  <c r="G1390" i="3"/>
  <c r="B1390" i="3"/>
  <c r="S1389" i="3"/>
  <c r="R1389" i="3"/>
  <c r="O1389" i="3"/>
  <c r="L1389" i="3"/>
  <c r="N1389" i="3" s="1"/>
  <c r="K1389" i="3"/>
  <c r="G1389" i="3"/>
  <c r="B1389" i="3"/>
  <c r="S1388" i="3"/>
  <c r="T1388" i="3" s="1"/>
  <c r="R1388" i="3"/>
  <c r="O1388" i="3"/>
  <c r="L1388" i="3"/>
  <c r="N1388" i="3" s="1"/>
  <c r="K1388" i="3"/>
  <c r="G1388" i="3"/>
  <c r="B1388" i="3"/>
  <c r="S1387" i="3"/>
  <c r="R1387" i="3"/>
  <c r="O1387" i="3"/>
  <c r="N1387" i="3"/>
  <c r="L1387" i="3"/>
  <c r="K1387" i="3"/>
  <c r="G1387" i="3"/>
  <c r="B1387" i="3"/>
  <c r="S1386" i="3"/>
  <c r="R1386" i="3"/>
  <c r="O1386" i="3"/>
  <c r="L1386" i="3"/>
  <c r="N1386" i="3" s="1"/>
  <c r="K1386" i="3"/>
  <c r="G1386" i="3"/>
  <c r="B1386" i="3"/>
  <c r="S1385" i="3"/>
  <c r="R1385" i="3"/>
  <c r="O1385" i="3"/>
  <c r="L1385" i="3"/>
  <c r="N1385" i="3" s="1"/>
  <c r="K1385" i="3"/>
  <c r="G1385" i="3"/>
  <c r="B1385" i="3"/>
  <c r="S1384" i="3"/>
  <c r="T1384" i="3" s="1"/>
  <c r="R1384" i="3"/>
  <c r="O1384" i="3"/>
  <c r="L1384" i="3"/>
  <c r="N1384" i="3" s="1"/>
  <c r="K1384" i="3"/>
  <c r="G1384" i="3"/>
  <c r="B1384" i="3"/>
  <c r="S1383" i="3"/>
  <c r="T1383" i="3" s="1"/>
  <c r="R1383" i="3"/>
  <c r="O1383" i="3"/>
  <c r="L1383" i="3"/>
  <c r="N1383" i="3" s="1"/>
  <c r="K1383" i="3"/>
  <c r="G1383" i="3"/>
  <c r="B1383" i="3"/>
  <c r="S1382" i="3"/>
  <c r="R1382" i="3"/>
  <c r="O1382" i="3"/>
  <c r="L1382" i="3"/>
  <c r="N1382" i="3" s="1"/>
  <c r="K1382" i="3"/>
  <c r="G1382" i="3"/>
  <c r="B1382" i="3"/>
  <c r="S1381" i="3"/>
  <c r="R1381" i="3"/>
  <c r="O1381" i="3"/>
  <c r="L1381" i="3"/>
  <c r="N1381" i="3" s="1"/>
  <c r="K1381" i="3"/>
  <c r="G1381" i="3"/>
  <c r="B1381" i="3"/>
  <c r="S1380" i="3"/>
  <c r="R1380" i="3"/>
  <c r="O1380" i="3"/>
  <c r="L1380" i="3"/>
  <c r="N1380" i="3" s="1"/>
  <c r="K1380" i="3"/>
  <c r="G1380" i="3"/>
  <c r="B1380" i="3"/>
  <c r="S1379" i="3"/>
  <c r="T1379" i="3" s="1"/>
  <c r="R1379" i="3"/>
  <c r="O1379" i="3"/>
  <c r="L1379" i="3"/>
  <c r="N1379" i="3" s="1"/>
  <c r="K1379" i="3"/>
  <c r="G1379" i="3"/>
  <c r="B1379" i="3"/>
  <c r="S1378" i="3"/>
  <c r="R1378" i="3"/>
  <c r="O1378" i="3"/>
  <c r="L1378" i="3"/>
  <c r="N1378" i="3" s="1"/>
  <c r="K1378" i="3"/>
  <c r="G1378" i="3"/>
  <c r="B1378" i="3"/>
  <c r="S1377" i="3"/>
  <c r="R1377" i="3"/>
  <c r="O1377" i="3"/>
  <c r="L1377" i="3"/>
  <c r="N1377" i="3" s="1"/>
  <c r="K1377" i="3"/>
  <c r="G1377" i="3"/>
  <c r="B1377" i="3"/>
  <c r="S1376" i="3"/>
  <c r="R1376" i="3"/>
  <c r="O1376" i="3"/>
  <c r="L1376" i="3"/>
  <c r="N1376" i="3" s="1"/>
  <c r="K1376" i="3"/>
  <c r="G1376" i="3"/>
  <c r="B1376" i="3"/>
  <c r="S1375" i="3"/>
  <c r="T1375" i="3" s="1"/>
  <c r="R1375" i="3"/>
  <c r="O1375" i="3"/>
  <c r="L1375" i="3"/>
  <c r="N1375" i="3" s="1"/>
  <c r="K1375" i="3"/>
  <c r="G1375" i="3"/>
  <c r="B1375" i="3"/>
  <c r="S1374" i="3"/>
  <c r="R1374" i="3"/>
  <c r="O1374" i="3"/>
  <c r="L1374" i="3"/>
  <c r="N1374" i="3" s="1"/>
  <c r="K1374" i="3"/>
  <c r="G1374" i="3"/>
  <c r="B1374" i="3"/>
  <c r="S1373" i="3"/>
  <c r="R1373" i="3"/>
  <c r="O1373" i="3"/>
  <c r="L1373" i="3"/>
  <c r="N1373" i="3" s="1"/>
  <c r="K1373" i="3"/>
  <c r="G1373" i="3"/>
  <c r="B1373" i="3"/>
  <c r="S1372" i="3"/>
  <c r="R1372" i="3"/>
  <c r="O1372" i="3"/>
  <c r="L1372" i="3"/>
  <c r="N1372" i="3" s="1"/>
  <c r="K1372" i="3"/>
  <c r="G1372" i="3"/>
  <c r="B1372" i="3"/>
  <c r="S1371" i="3"/>
  <c r="R1371" i="3"/>
  <c r="O1371" i="3"/>
  <c r="L1371" i="3"/>
  <c r="N1371" i="3" s="1"/>
  <c r="K1371" i="3"/>
  <c r="G1371" i="3"/>
  <c r="B1371" i="3"/>
  <c r="S1370" i="3"/>
  <c r="R1370" i="3"/>
  <c r="O1370" i="3"/>
  <c r="L1370" i="3"/>
  <c r="N1370" i="3" s="1"/>
  <c r="K1370" i="3"/>
  <c r="G1370" i="3"/>
  <c r="B1370" i="3"/>
  <c r="S1369" i="3"/>
  <c r="R1369" i="3"/>
  <c r="O1369" i="3"/>
  <c r="N1369" i="3"/>
  <c r="L1369" i="3"/>
  <c r="K1369" i="3"/>
  <c r="G1369" i="3"/>
  <c r="B1369" i="3"/>
  <c r="S1368" i="3"/>
  <c r="R1368" i="3"/>
  <c r="O1368" i="3"/>
  <c r="L1368" i="3"/>
  <c r="N1368" i="3" s="1"/>
  <c r="K1368" i="3"/>
  <c r="G1368" i="3"/>
  <c r="B1368" i="3"/>
  <c r="S1367" i="3"/>
  <c r="R1367" i="3"/>
  <c r="O1367" i="3"/>
  <c r="L1367" i="3"/>
  <c r="N1367" i="3" s="1"/>
  <c r="K1367" i="3"/>
  <c r="G1367" i="3"/>
  <c r="B1367" i="3"/>
  <c r="S1366" i="3"/>
  <c r="R1366" i="3"/>
  <c r="O1366" i="3"/>
  <c r="L1366" i="3"/>
  <c r="N1366" i="3" s="1"/>
  <c r="K1366" i="3"/>
  <c r="G1366" i="3"/>
  <c r="B1366" i="3"/>
  <c r="S1365" i="3"/>
  <c r="R1365" i="3"/>
  <c r="O1365" i="3"/>
  <c r="L1365" i="3"/>
  <c r="N1365" i="3" s="1"/>
  <c r="K1365" i="3"/>
  <c r="G1365" i="3"/>
  <c r="B1365" i="3"/>
  <c r="S1364" i="3"/>
  <c r="R1364" i="3"/>
  <c r="O1364" i="3"/>
  <c r="L1364" i="3"/>
  <c r="N1364" i="3" s="1"/>
  <c r="K1364" i="3"/>
  <c r="G1364" i="3"/>
  <c r="B1364" i="3"/>
  <c r="S1363" i="3"/>
  <c r="T1363" i="3" s="1"/>
  <c r="R1363" i="3"/>
  <c r="O1363" i="3"/>
  <c r="L1363" i="3"/>
  <c r="N1363" i="3" s="1"/>
  <c r="K1363" i="3"/>
  <c r="G1363" i="3"/>
  <c r="B1363" i="3"/>
  <c r="S1362" i="3"/>
  <c r="R1362" i="3"/>
  <c r="O1362" i="3"/>
  <c r="L1362" i="3"/>
  <c r="N1362" i="3" s="1"/>
  <c r="K1362" i="3"/>
  <c r="G1362" i="3"/>
  <c r="B1362" i="3"/>
  <c r="S1361" i="3"/>
  <c r="R1361" i="3"/>
  <c r="O1361" i="3"/>
  <c r="L1361" i="3"/>
  <c r="N1361" i="3" s="1"/>
  <c r="K1361" i="3"/>
  <c r="G1361" i="3"/>
  <c r="B1361" i="3"/>
  <c r="S1360" i="3"/>
  <c r="R1360" i="3"/>
  <c r="O1360" i="3"/>
  <c r="L1360" i="3"/>
  <c r="N1360" i="3" s="1"/>
  <c r="K1360" i="3"/>
  <c r="G1360" i="3"/>
  <c r="B1360" i="3"/>
  <c r="S1359" i="3"/>
  <c r="T1359" i="3" s="1"/>
  <c r="R1359" i="3"/>
  <c r="O1359" i="3"/>
  <c r="L1359" i="3"/>
  <c r="N1359" i="3" s="1"/>
  <c r="K1359" i="3"/>
  <c r="G1359" i="3"/>
  <c r="B1359" i="3"/>
  <c r="S1358" i="3"/>
  <c r="R1358" i="3"/>
  <c r="O1358" i="3"/>
  <c r="L1358" i="3"/>
  <c r="N1358" i="3" s="1"/>
  <c r="K1358" i="3"/>
  <c r="G1358" i="3"/>
  <c r="B1358" i="3"/>
  <c r="S1357" i="3"/>
  <c r="R1357" i="3"/>
  <c r="T1357" i="3" s="1"/>
  <c r="O1357" i="3"/>
  <c r="L1357" i="3"/>
  <c r="N1357" i="3" s="1"/>
  <c r="K1357" i="3"/>
  <c r="G1357" i="3"/>
  <c r="B1357" i="3"/>
  <c r="S1356" i="3"/>
  <c r="R1356" i="3"/>
  <c r="O1356" i="3"/>
  <c r="L1356" i="3"/>
  <c r="N1356" i="3" s="1"/>
  <c r="K1356" i="3"/>
  <c r="G1356" i="3"/>
  <c r="B1356" i="3"/>
  <c r="S1355" i="3"/>
  <c r="T1355" i="3" s="1"/>
  <c r="R1355" i="3"/>
  <c r="O1355" i="3"/>
  <c r="L1355" i="3"/>
  <c r="N1355" i="3" s="1"/>
  <c r="K1355" i="3"/>
  <c r="G1355" i="3"/>
  <c r="B1355" i="3"/>
  <c r="S1354" i="3"/>
  <c r="R1354" i="3"/>
  <c r="O1354" i="3"/>
  <c r="L1354" i="3"/>
  <c r="N1354" i="3" s="1"/>
  <c r="K1354" i="3"/>
  <c r="G1354" i="3"/>
  <c r="B1354" i="3"/>
  <c r="S1353" i="3"/>
  <c r="R1353" i="3"/>
  <c r="O1353" i="3"/>
  <c r="L1353" i="3"/>
  <c r="N1353" i="3" s="1"/>
  <c r="K1353" i="3"/>
  <c r="G1353" i="3"/>
  <c r="B1353" i="3"/>
  <c r="S1352" i="3"/>
  <c r="R1352" i="3"/>
  <c r="O1352" i="3"/>
  <c r="L1352" i="3"/>
  <c r="N1352" i="3" s="1"/>
  <c r="K1352" i="3"/>
  <c r="G1352" i="3"/>
  <c r="B1352" i="3"/>
  <c r="S1351" i="3"/>
  <c r="R1351" i="3"/>
  <c r="O1351" i="3"/>
  <c r="L1351" i="3"/>
  <c r="N1351" i="3" s="1"/>
  <c r="K1351" i="3"/>
  <c r="G1351" i="3"/>
  <c r="B1351" i="3"/>
  <c r="S1350" i="3"/>
  <c r="R1350" i="3"/>
  <c r="O1350" i="3"/>
  <c r="L1350" i="3"/>
  <c r="N1350" i="3" s="1"/>
  <c r="K1350" i="3"/>
  <c r="G1350" i="3"/>
  <c r="B1350" i="3"/>
  <c r="S1349" i="3"/>
  <c r="R1349" i="3"/>
  <c r="O1349" i="3"/>
  <c r="L1349" i="3"/>
  <c r="N1349" i="3" s="1"/>
  <c r="K1349" i="3"/>
  <c r="G1349" i="3"/>
  <c r="B1349" i="3"/>
  <c r="S1348" i="3"/>
  <c r="R1348" i="3"/>
  <c r="O1348" i="3"/>
  <c r="L1348" i="3"/>
  <c r="N1348" i="3" s="1"/>
  <c r="K1348" i="3"/>
  <c r="G1348" i="3"/>
  <c r="B1348" i="3"/>
  <c r="S1347" i="3"/>
  <c r="R1347" i="3"/>
  <c r="O1347" i="3"/>
  <c r="L1347" i="3"/>
  <c r="N1347" i="3" s="1"/>
  <c r="K1347" i="3"/>
  <c r="G1347" i="3"/>
  <c r="B1347" i="3"/>
  <c r="S1346" i="3"/>
  <c r="R1346" i="3"/>
  <c r="O1346" i="3"/>
  <c r="L1346" i="3"/>
  <c r="N1346" i="3" s="1"/>
  <c r="K1346" i="3"/>
  <c r="G1346" i="3"/>
  <c r="B1346" i="3"/>
  <c r="S1345" i="3"/>
  <c r="R1345" i="3"/>
  <c r="O1345" i="3"/>
  <c r="L1345" i="3"/>
  <c r="N1345" i="3" s="1"/>
  <c r="K1345" i="3"/>
  <c r="G1345" i="3"/>
  <c r="B1345" i="3"/>
  <c r="S1344" i="3"/>
  <c r="R1344" i="3"/>
  <c r="O1344" i="3"/>
  <c r="L1344" i="3"/>
  <c r="N1344" i="3" s="1"/>
  <c r="K1344" i="3"/>
  <c r="G1344" i="3"/>
  <c r="B1344" i="3"/>
  <c r="S1343" i="3"/>
  <c r="R1343" i="3"/>
  <c r="O1343" i="3"/>
  <c r="N1343" i="3"/>
  <c r="L1343" i="3"/>
  <c r="K1343" i="3"/>
  <c r="G1343" i="3"/>
  <c r="B1343" i="3"/>
  <c r="S1342" i="3"/>
  <c r="R1342" i="3"/>
  <c r="O1342" i="3"/>
  <c r="L1342" i="3"/>
  <c r="N1342" i="3" s="1"/>
  <c r="K1342" i="3"/>
  <c r="G1342" i="3"/>
  <c r="B1342" i="3"/>
  <c r="S1341" i="3"/>
  <c r="R1341" i="3"/>
  <c r="O1341" i="3"/>
  <c r="L1341" i="3"/>
  <c r="N1341" i="3" s="1"/>
  <c r="K1341" i="3"/>
  <c r="G1341" i="3"/>
  <c r="B1341" i="3"/>
  <c r="S1340" i="3"/>
  <c r="R1340" i="3"/>
  <c r="T1340" i="3" s="1"/>
  <c r="O1340" i="3"/>
  <c r="L1340" i="3"/>
  <c r="N1340" i="3" s="1"/>
  <c r="K1340" i="3"/>
  <c r="G1340" i="3"/>
  <c r="B1340" i="3"/>
  <c r="S1339" i="3"/>
  <c r="T1339" i="3" s="1"/>
  <c r="R1339" i="3"/>
  <c r="O1339" i="3"/>
  <c r="L1339" i="3"/>
  <c r="N1339" i="3" s="1"/>
  <c r="K1339" i="3"/>
  <c r="G1339" i="3"/>
  <c r="B1339" i="3"/>
  <c r="S1338" i="3"/>
  <c r="T1338" i="3" s="1"/>
  <c r="R1338" i="3"/>
  <c r="O1338" i="3"/>
  <c r="L1338" i="3"/>
  <c r="N1338" i="3" s="1"/>
  <c r="K1338" i="3"/>
  <c r="G1338" i="3"/>
  <c r="B1338" i="3"/>
  <c r="S1337" i="3"/>
  <c r="R1337" i="3"/>
  <c r="O1337" i="3"/>
  <c r="L1337" i="3"/>
  <c r="N1337" i="3" s="1"/>
  <c r="K1337" i="3"/>
  <c r="G1337" i="3"/>
  <c r="B1337" i="3"/>
  <c r="S1336" i="3"/>
  <c r="R1336" i="3"/>
  <c r="T1336" i="3" s="1"/>
  <c r="O1336" i="3"/>
  <c r="L1336" i="3"/>
  <c r="N1336" i="3" s="1"/>
  <c r="K1336" i="3"/>
  <c r="G1336" i="3"/>
  <c r="B1336" i="3"/>
  <c r="S1335" i="3"/>
  <c r="R1335" i="3"/>
  <c r="O1335" i="3"/>
  <c r="L1335" i="3"/>
  <c r="N1335" i="3" s="1"/>
  <c r="K1335" i="3"/>
  <c r="G1335" i="3"/>
  <c r="B1335" i="3"/>
  <c r="S1334" i="3"/>
  <c r="T1334" i="3" s="1"/>
  <c r="R1334" i="3"/>
  <c r="O1334" i="3"/>
  <c r="L1334" i="3"/>
  <c r="N1334" i="3" s="1"/>
  <c r="K1334" i="3"/>
  <c r="G1334" i="3"/>
  <c r="B1334" i="3"/>
  <c r="S1333" i="3"/>
  <c r="R1333" i="3"/>
  <c r="O1333" i="3"/>
  <c r="L1333" i="3"/>
  <c r="N1333" i="3" s="1"/>
  <c r="K1333" i="3"/>
  <c r="G1333" i="3"/>
  <c r="B1333" i="3"/>
  <c r="S1332" i="3"/>
  <c r="R1332" i="3"/>
  <c r="O1332" i="3"/>
  <c r="L1332" i="3"/>
  <c r="N1332" i="3" s="1"/>
  <c r="K1332" i="3"/>
  <c r="G1332" i="3"/>
  <c r="B1332" i="3"/>
  <c r="S1331" i="3"/>
  <c r="R1331" i="3"/>
  <c r="O1331" i="3"/>
  <c r="L1331" i="3"/>
  <c r="N1331" i="3" s="1"/>
  <c r="K1331" i="3"/>
  <c r="G1331" i="3"/>
  <c r="B1331" i="3"/>
  <c r="S1330" i="3"/>
  <c r="R1330" i="3"/>
  <c r="O1330" i="3"/>
  <c r="L1330" i="3"/>
  <c r="N1330" i="3" s="1"/>
  <c r="K1330" i="3"/>
  <c r="G1330" i="3"/>
  <c r="B1330" i="3"/>
  <c r="S1329" i="3"/>
  <c r="R1329" i="3"/>
  <c r="O1329" i="3"/>
  <c r="L1329" i="3"/>
  <c r="N1329" i="3" s="1"/>
  <c r="K1329" i="3"/>
  <c r="G1329" i="3"/>
  <c r="B1329" i="3"/>
  <c r="S1328" i="3"/>
  <c r="R1328" i="3"/>
  <c r="O1328" i="3"/>
  <c r="L1328" i="3"/>
  <c r="N1328" i="3" s="1"/>
  <c r="K1328" i="3"/>
  <c r="G1328" i="3"/>
  <c r="B1328" i="3"/>
  <c r="S1327" i="3"/>
  <c r="R1327" i="3"/>
  <c r="O1327" i="3"/>
  <c r="L1327" i="3"/>
  <c r="N1327" i="3" s="1"/>
  <c r="K1327" i="3"/>
  <c r="G1327" i="3"/>
  <c r="B1327" i="3"/>
  <c r="S1326" i="3"/>
  <c r="R1326" i="3"/>
  <c r="O1326" i="3"/>
  <c r="L1326" i="3"/>
  <c r="N1326" i="3" s="1"/>
  <c r="K1326" i="3"/>
  <c r="G1326" i="3"/>
  <c r="B1326" i="3"/>
  <c r="S1325" i="3"/>
  <c r="R1325" i="3"/>
  <c r="T1325" i="3" s="1"/>
  <c r="O1325" i="3"/>
  <c r="L1325" i="3"/>
  <c r="N1325" i="3" s="1"/>
  <c r="K1325" i="3"/>
  <c r="G1325" i="3"/>
  <c r="B1325" i="3"/>
  <c r="S1324" i="3"/>
  <c r="R1324" i="3"/>
  <c r="O1324" i="3"/>
  <c r="L1324" i="3"/>
  <c r="N1324" i="3" s="1"/>
  <c r="K1324" i="3"/>
  <c r="G1324" i="3"/>
  <c r="B1324" i="3"/>
  <c r="S1323" i="3"/>
  <c r="R1323" i="3"/>
  <c r="O1323" i="3"/>
  <c r="L1323" i="3"/>
  <c r="N1323" i="3" s="1"/>
  <c r="K1323" i="3"/>
  <c r="G1323" i="3"/>
  <c r="B1323" i="3"/>
  <c r="S1322" i="3"/>
  <c r="R1322" i="3"/>
  <c r="O1322" i="3"/>
  <c r="L1322" i="3"/>
  <c r="N1322" i="3" s="1"/>
  <c r="K1322" i="3"/>
  <c r="G1322" i="3"/>
  <c r="B1322" i="3"/>
  <c r="S1321" i="3"/>
  <c r="T1321" i="3" s="1"/>
  <c r="R1321" i="3"/>
  <c r="O1321" i="3"/>
  <c r="L1321" i="3"/>
  <c r="N1321" i="3" s="1"/>
  <c r="K1321" i="3"/>
  <c r="G1321" i="3"/>
  <c r="B1321" i="3"/>
  <c r="S1320" i="3"/>
  <c r="R1320" i="3"/>
  <c r="O1320" i="3"/>
  <c r="L1320" i="3"/>
  <c r="N1320" i="3" s="1"/>
  <c r="K1320" i="3"/>
  <c r="G1320" i="3"/>
  <c r="B1320" i="3"/>
  <c r="S1319" i="3"/>
  <c r="R1319" i="3"/>
  <c r="O1319" i="3"/>
  <c r="L1319" i="3"/>
  <c r="N1319" i="3" s="1"/>
  <c r="K1319" i="3"/>
  <c r="G1319" i="3"/>
  <c r="B1319" i="3"/>
  <c r="S1318" i="3"/>
  <c r="R1318" i="3"/>
  <c r="O1318" i="3"/>
  <c r="L1318" i="3"/>
  <c r="N1318" i="3" s="1"/>
  <c r="K1318" i="3"/>
  <c r="G1318" i="3"/>
  <c r="B1318" i="3"/>
  <c r="S1317" i="3"/>
  <c r="R1317" i="3"/>
  <c r="O1317" i="3"/>
  <c r="L1317" i="3"/>
  <c r="N1317" i="3" s="1"/>
  <c r="K1317" i="3"/>
  <c r="G1317" i="3"/>
  <c r="B1317" i="3"/>
  <c r="S1316" i="3"/>
  <c r="R1316" i="3"/>
  <c r="O1316" i="3"/>
  <c r="N1316" i="3"/>
  <c r="L1316" i="3"/>
  <c r="K1316" i="3"/>
  <c r="G1316" i="3"/>
  <c r="B1316" i="3"/>
  <c r="S1315" i="3"/>
  <c r="R1315" i="3"/>
  <c r="O1315" i="3"/>
  <c r="L1315" i="3"/>
  <c r="N1315" i="3" s="1"/>
  <c r="K1315" i="3"/>
  <c r="G1315" i="3"/>
  <c r="B1315" i="3"/>
  <c r="S1314" i="3"/>
  <c r="R1314" i="3"/>
  <c r="O1314" i="3"/>
  <c r="L1314" i="3"/>
  <c r="N1314" i="3" s="1"/>
  <c r="K1314" i="3"/>
  <c r="G1314" i="3"/>
  <c r="B1314" i="3"/>
  <c r="S1313" i="3"/>
  <c r="R1313" i="3"/>
  <c r="O1313" i="3"/>
  <c r="L1313" i="3"/>
  <c r="N1313" i="3" s="1"/>
  <c r="K1313" i="3"/>
  <c r="G1313" i="3"/>
  <c r="B1313" i="3"/>
  <c r="S1312" i="3"/>
  <c r="R1312" i="3"/>
  <c r="O1312" i="3"/>
  <c r="L1312" i="3"/>
  <c r="N1312" i="3" s="1"/>
  <c r="K1312" i="3"/>
  <c r="G1312" i="3"/>
  <c r="B1312" i="3"/>
  <c r="S1311" i="3"/>
  <c r="R1311" i="3"/>
  <c r="O1311" i="3"/>
  <c r="L1311" i="3"/>
  <c r="N1311" i="3" s="1"/>
  <c r="K1311" i="3"/>
  <c r="G1311" i="3"/>
  <c r="B1311" i="3"/>
  <c r="S1310" i="3"/>
  <c r="R1310" i="3"/>
  <c r="O1310" i="3"/>
  <c r="L1310" i="3"/>
  <c r="N1310" i="3" s="1"/>
  <c r="K1310" i="3"/>
  <c r="G1310" i="3"/>
  <c r="B1310" i="3"/>
  <c r="S1309" i="3"/>
  <c r="R1309" i="3"/>
  <c r="O1309" i="3"/>
  <c r="L1309" i="3"/>
  <c r="N1309" i="3" s="1"/>
  <c r="K1309" i="3"/>
  <c r="G1309" i="3"/>
  <c r="B1309" i="3"/>
  <c r="S1308" i="3"/>
  <c r="R1308" i="3"/>
  <c r="O1308" i="3"/>
  <c r="L1308" i="3"/>
  <c r="N1308" i="3" s="1"/>
  <c r="K1308" i="3"/>
  <c r="G1308" i="3"/>
  <c r="B1308" i="3"/>
  <c r="S1307" i="3"/>
  <c r="R1307" i="3"/>
  <c r="O1307" i="3"/>
  <c r="L1307" i="3"/>
  <c r="N1307" i="3" s="1"/>
  <c r="K1307" i="3"/>
  <c r="G1307" i="3"/>
  <c r="B1307" i="3"/>
  <c r="S1306" i="3"/>
  <c r="R1306" i="3"/>
  <c r="O1306" i="3"/>
  <c r="L1306" i="3"/>
  <c r="N1306" i="3" s="1"/>
  <c r="K1306" i="3"/>
  <c r="G1306" i="3"/>
  <c r="B1306" i="3"/>
  <c r="S1305" i="3"/>
  <c r="R1305" i="3"/>
  <c r="O1305" i="3"/>
  <c r="L1305" i="3"/>
  <c r="N1305" i="3" s="1"/>
  <c r="K1305" i="3"/>
  <c r="G1305" i="3"/>
  <c r="B1305" i="3"/>
  <c r="S1304" i="3"/>
  <c r="R1304" i="3"/>
  <c r="O1304" i="3"/>
  <c r="L1304" i="3"/>
  <c r="N1304" i="3" s="1"/>
  <c r="K1304" i="3"/>
  <c r="G1304" i="3"/>
  <c r="B1304" i="3"/>
  <c r="S1303" i="3"/>
  <c r="T1303" i="3" s="1"/>
  <c r="R1303" i="3"/>
  <c r="O1303" i="3"/>
  <c r="L1303" i="3"/>
  <c r="N1303" i="3" s="1"/>
  <c r="K1303" i="3"/>
  <c r="G1303" i="3"/>
  <c r="B1303" i="3"/>
  <c r="S1302" i="3"/>
  <c r="R1302" i="3"/>
  <c r="O1302" i="3"/>
  <c r="L1302" i="3"/>
  <c r="N1302" i="3" s="1"/>
  <c r="K1302" i="3"/>
  <c r="G1302" i="3"/>
  <c r="B1302" i="3"/>
  <c r="S1301" i="3"/>
  <c r="R1301" i="3"/>
  <c r="O1301" i="3"/>
  <c r="L1301" i="3"/>
  <c r="N1301" i="3" s="1"/>
  <c r="K1301" i="3"/>
  <c r="G1301" i="3"/>
  <c r="B1301" i="3"/>
  <c r="S1300" i="3"/>
  <c r="R1300" i="3"/>
  <c r="O1300" i="3"/>
  <c r="L1300" i="3"/>
  <c r="N1300" i="3" s="1"/>
  <c r="K1300" i="3"/>
  <c r="G1300" i="3"/>
  <c r="B1300" i="3"/>
  <c r="S1299" i="3"/>
  <c r="R1299" i="3"/>
  <c r="O1299" i="3"/>
  <c r="L1299" i="3"/>
  <c r="N1299" i="3" s="1"/>
  <c r="K1299" i="3"/>
  <c r="G1299" i="3"/>
  <c r="B1299" i="3"/>
  <c r="S1298" i="3"/>
  <c r="R1298" i="3"/>
  <c r="O1298" i="3"/>
  <c r="L1298" i="3"/>
  <c r="N1298" i="3" s="1"/>
  <c r="K1298" i="3"/>
  <c r="G1298" i="3"/>
  <c r="B1298" i="3"/>
  <c r="S1297" i="3"/>
  <c r="R1297" i="3"/>
  <c r="O1297" i="3"/>
  <c r="L1297" i="3"/>
  <c r="N1297" i="3" s="1"/>
  <c r="K1297" i="3"/>
  <c r="G1297" i="3"/>
  <c r="B1297" i="3"/>
  <c r="S1296" i="3"/>
  <c r="R1296" i="3"/>
  <c r="O1296" i="3"/>
  <c r="N1296" i="3"/>
  <c r="L1296" i="3"/>
  <c r="K1296" i="3"/>
  <c r="G1296" i="3"/>
  <c r="B1296" i="3"/>
  <c r="S1295" i="3"/>
  <c r="R1295" i="3"/>
  <c r="O1295" i="3"/>
  <c r="L1295" i="3"/>
  <c r="N1295" i="3" s="1"/>
  <c r="K1295" i="3"/>
  <c r="G1295" i="3"/>
  <c r="B1295" i="3"/>
  <c r="S1294" i="3"/>
  <c r="R1294" i="3"/>
  <c r="O1294" i="3"/>
  <c r="L1294" i="3"/>
  <c r="N1294" i="3" s="1"/>
  <c r="K1294" i="3"/>
  <c r="G1294" i="3"/>
  <c r="B1294" i="3"/>
  <c r="S1293" i="3"/>
  <c r="R1293" i="3"/>
  <c r="O1293" i="3"/>
  <c r="L1293" i="3"/>
  <c r="N1293" i="3" s="1"/>
  <c r="K1293" i="3"/>
  <c r="G1293" i="3"/>
  <c r="B1293" i="3"/>
  <c r="S1292" i="3"/>
  <c r="R1292" i="3"/>
  <c r="O1292" i="3"/>
  <c r="L1292" i="3"/>
  <c r="N1292" i="3" s="1"/>
  <c r="K1292" i="3"/>
  <c r="G1292" i="3"/>
  <c r="B1292" i="3"/>
  <c r="S1291" i="3"/>
  <c r="R1291" i="3"/>
  <c r="O1291" i="3"/>
  <c r="L1291" i="3"/>
  <c r="N1291" i="3" s="1"/>
  <c r="K1291" i="3"/>
  <c r="G1291" i="3"/>
  <c r="B1291" i="3"/>
  <c r="S1290" i="3"/>
  <c r="R1290" i="3"/>
  <c r="O1290" i="3"/>
  <c r="L1290" i="3"/>
  <c r="N1290" i="3" s="1"/>
  <c r="K1290" i="3"/>
  <c r="G1290" i="3"/>
  <c r="B1290" i="3"/>
  <c r="S1289" i="3"/>
  <c r="R1289" i="3"/>
  <c r="O1289" i="3"/>
  <c r="N1289" i="3"/>
  <c r="L1289" i="3"/>
  <c r="K1289" i="3"/>
  <c r="G1289" i="3"/>
  <c r="B1289" i="3"/>
  <c r="S1288" i="3"/>
  <c r="R1288" i="3"/>
  <c r="O1288" i="3"/>
  <c r="L1288" i="3"/>
  <c r="N1288" i="3" s="1"/>
  <c r="K1288" i="3"/>
  <c r="G1288" i="3"/>
  <c r="B1288" i="3"/>
  <c r="S1287" i="3"/>
  <c r="R1287" i="3"/>
  <c r="O1287" i="3"/>
  <c r="L1287" i="3"/>
  <c r="N1287" i="3" s="1"/>
  <c r="K1287" i="3"/>
  <c r="G1287" i="3"/>
  <c r="B1287" i="3"/>
  <c r="S1286" i="3"/>
  <c r="R1286" i="3"/>
  <c r="O1286" i="3"/>
  <c r="L1286" i="3"/>
  <c r="N1286" i="3" s="1"/>
  <c r="K1286" i="3"/>
  <c r="G1286" i="3"/>
  <c r="B1286" i="3"/>
  <c r="S1285" i="3"/>
  <c r="T1285" i="3" s="1"/>
  <c r="R1285" i="3"/>
  <c r="O1285" i="3"/>
  <c r="L1285" i="3"/>
  <c r="N1285" i="3" s="1"/>
  <c r="K1285" i="3"/>
  <c r="G1285" i="3"/>
  <c r="B1285" i="3"/>
  <c r="S1284" i="3"/>
  <c r="R1284" i="3"/>
  <c r="O1284" i="3"/>
  <c r="L1284" i="3"/>
  <c r="N1284" i="3" s="1"/>
  <c r="K1284" i="3"/>
  <c r="G1284" i="3"/>
  <c r="B1284" i="3"/>
  <c r="S1283" i="3"/>
  <c r="R1283" i="3"/>
  <c r="O1283" i="3"/>
  <c r="L1283" i="3"/>
  <c r="N1283" i="3" s="1"/>
  <c r="K1283" i="3"/>
  <c r="G1283" i="3"/>
  <c r="B1283" i="3"/>
  <c r="S1282" i="3"/>
  <c r="R1282" i="3"/>
  <c r="O1282" i="3"/>
  <c r="L1282" i="3"/>
  <c r="N1282" i="3" s="1"/>
  <c r="K1282" i="3"/>
  <c r="G1282" i="3"/>
  <c r="B1282" i="3"/>
  <c r="S1281" i="3"/>
  <c r="R1281" i="3"/>
  <c r="O1281" i="3"/>
  <c r="L1281" i="3"/>
  <c r="N1281" i="3" s="1"/>
  <c r="K1281" i="3"/>
  <c r="G1281" i="3"/>
  <c r="B1281" i="3"/>
  <c r="S1280" i="3"/>
  <c r="R1280" i="3"/>
  <c r="O1280" i="3"/>
  <c r="L1280" i="3"/>
  <c r="N1280" i="3" s="1"/>
  <c r="K1280" i="3"/>
  <c r="G1280" i="3"/>
  <c r="B1280" i="3"/>
  <c r="S1279" i="3"/>
  <c r="R1279" i="3"/>
  <c r="O1279" i="3"/>
  <c r="L1279" i="3"/>
  <c r="N1279" i="3" s="1"/>
  <c r="K1279" i="3"/>
  <c r="G1279" i="3"/>
  <c r="B1279" i="3"/>
  <c r="S1278" i="3"/>
  <c r="R1278" i="3"/>
  <c r="O1278" i="3"/>
  <c r="L1278" i="3"/>
  <c r="N1278" i="3" s="1"/>
  <c r="K1278" i="3"/>
  <c r="G1278" i="3"/>
  <c r="B1278" i="3"/>
  <c r="S1277" i="3"/>
  <c r="T1277" i="3" s="1"/>
  <c r="R1277" i="3"/>
  <c r="O1277" i="3"/>
  <c r="L1277" i="3"/>
  <c r="N1277" i="3" s="1"/>
  <c r="K1277" i="3"/>
  <c r="G1277" i="3"/>
  <c r="B1277" i="3"/>
  <c r="S1276" i="3"/>
  <c r="R1276" i="3"/>
  <c r="O1276" i="3"/>
  <c r="L1276" i="3"/>
  <c r="N1276" i="3" s="1"/>
  <c r="K1276" i="3"/>
  <c r="G1276" i="3"/>
  <c r="B1276" i="3"/>
  <c r="S1275" i="3"/>
  <c r="R1275" i="3"/>
  <c r="O1275" i="3"/>
  <c r="L1275" i="3"/>
  <c r="N1275" i="3" s="1"/>
  <c r="K1275" i="3"/>
  <c r="G1275" i="3"/>
  <c r="B1275" i="3"/>
  <c r="S1274" i="3"/>
  <c r="R1274" i="3"/>
  <c r="O1274" i="3"/>
  <c r="L1274" i="3"/>
  <c r="N1274" i="3" s="1"/>
  <c r="K1274" i="3"/>
  <c r="G1274" i="3"/>
  <c r="B1274" i="3"/>
  <c r="S1273" i="3"/>
  <c r="R1273" i="3"/>
  <c r="O1273" i="3"/>
  <c r="N1273" i="3"/>
  <c r="L1273" i="3"/>
  <c r="K1273" i="3"/>
  <c r="G1273" i="3"/>
  <c r="B1273" i="3"/>
  <c r="S1272" i="3"/>
  <c r="R1272" i="3"/>
  <c r="O1272" i="3"/>
  <c r="L1272" i="3"/>
  <c r="N1272" i="3" s="1"/>
  <c r="K1272" i="3"/>
  <c r="G1272" i="3"/>
  <c r="B1272" i="3"/>
  <c r="S1271" i="3"/>
  <c r="R1271" i="3"/>
  <c r="O1271" i="3"/>
  <c r="L1271" i="3"/>
  <c r="N1271" i="3" s="1"/>
  <c r="K1271" i="3"/>
  <c r="G1271" i="3"/>
  <c r="B1271" i="3"/>
  <c r="S1270" i="3"/>
  <c r="R1270" i="3"/>
  <c r="O1270" i="3"/>
  <c r="L1270" i="3"/>
  <c r="N1270" i="3" s="1"/>
  <c r="K1270" i="3"/>
  <c r="G1270" i="3"/>
  <c r="B1270" i="3"/>
  <c r="S1269" i="3"/>
  <c r="T1269" i="3" s="1"/>
  <c r="R1269" i="3"/>
  <c r="O1269" i="3"/>
  <c r="L1269" i="3"/>
  <c r="N1269" i="3" s="1"/>
  <c r="K1269" i="3"/>
  <c r="G1269" i="3"/>
  <c r="B1269" i="3"/>
  <c r="T1268" i="3"/>
  <c r="S1268" i="3"/>
  <c r="R1268" i="3"/>
  <c r="O1268" i="3"/>
  <c r="L1268" i="3"/>
  <c r="N1268" i="3" s="1"/>
  <c r="K1268" i="3"/>
  <c r="G1268" i="3"/>
  <c r="B1268" i="3"/>
  <c r="S1267" i="3"/>
  <c r="R1267" i="3"/>
  <c r="O1267" i="3"/>
  <c r="L1267" i="3"/>
  <c r="N1267" i="3" s="1"/>
  <c r="K1267" i="3"/>
  <c r="G1267" i="3"/>
  <c r="B1267" i="3"/>
  <c r="S1266" i="3"/>
  <c r="R1266" i="3"/>
  <c r="O1266" i="3"/>
  <c r="L1266" i="3"/>
  <c r="N1266" i="3" s="1"/>
  <c r="K1266" i="3"/>
  <c r="G1266" i="3"/>
  <c r="B1266" i="3"/>
  <c r="S1265" i="3"/>
  <c r="R1265" i="3"/>
  <c r="O1265" i="3"/>
  <c r="L1265" i="3"/>
  <c r="N1265" i="3" s="1"/>
  <c r="K1265" i="3"/>
  <c r="G1265" i="3"/>
  <c r="B1265" i="3"/>
  <c r="S1264" i="3"/>
  <c r="R1264" i="3"/>
  <c r="O1264" i="3"/>
  <c r="L1264" i="3"/>
  <c r="N1264" i="3" s="1"/>
  <c r="K1264" i="3"/>
  <c r="G1264" i="3"/>
  <c r="B1264" i="3"/>
  <c r="S1263" i="3"/>
  <c r="R1263" i="3"/>
  <c r="O1263" i="3"/>
  <c r="L1263" i="3"/>
  <c r="N1263" i="3" s="1"/>
  <c r="K1263" i="3"/>
  <c r="G1263" i="3"/>
  <c r="B1263" i="3"/>
  <c r="S1262" i="3"/>
  <c r="R1262" i="3"/>
  <c r="O1262" i="3"/>
  <c r="L1262" i="3"/>
  <c r="N1262" i="3" s="1"/>
  <c r="K1262" i="3"/>
  <c r="G1262" i="3"/>
  <c r="B1262" i="3"/>
  <c r="S1261" i="3"/>
  <c r="R1261" i="3"/>
  <c r="O1261" i="3"/>
  <c r="L1261" i="3"/>
  <c r="N1261" i="3" s="1"/>
  <c r="K1261" i="3"/>
  <c r="G1261" i="3"/>
  <c r="B1261" i="3"/>
  <c r="S1260" i="3"/>
  <c r="R1260" i="3"/>
  <c r="O1260" i="3"/>
  <c r="L1260" i="3"/>
  <c r="N1260" i="3" s="1"/>
  <c r="K1260" i="3"/>
  <c r="G1260" i="3"/>
  <c r="B1260" i="3"/>
  <c r="S1259" i="3"/>
  <c r="R1259" i="3"/>
  <c r="O1259" i="3"/>
  <c r="L1259" i="3"/>
  <c r="N1259" i="3" s="1"/>
  <c r="K1259" i="3"/>
  <c r="G1259" i="3"/>
  <c r="B1259" i="3"/>
  <c r="S1258" i="3"/>
  <c r="R1258" i="3"/>
  <c r="O1258" i="3"/>
  <c r="L1258" i="3"/>
  <c r="N1258" i="3" s="1"/>
  <c r="K1258" i="3"/>
  <c r="G1258" i="3"/>
  <c r="B1258" i="3"/>
  <c r="S1257" i="3"/>
  <c r="R1257" i="3"/>
  <c r="O1257" i="3"/>
  <c r="L1257" i="3"/>
  <c r="N1257" i="3" s="1"/>
  <c r="K1257" i="3"/>
  <c r="G1257" i="3"/>
  <c r="B1257" i="3"/>
  <c r="S1256" i="3"/>
  <c r="R1256" i="3"/>
  <c r="O1256" i="3"/>
  <c r="L1256" i="3"/>
  <c r="N1256" i="3" s="1"/>
  <c r="K1256" i="3"/>
  <c r="G1256" i="3"/>
  <c r="B1256" i="3"/>
  <c r="S1255" i="3"/>
  <c r="R1255" i="3"/>
  <c r="O1255" i="3"/>
  <c r="L1255" i="3"/>
  <c r="N1255" i="3" s="1"/>
  <c r="K1255" i="3"/>
  <c r="G1255" i="3"/>
  <c r="B1255" i="3"/>
  <c r="S1254" i="3"/>
  <c r="R1254" i="3"/>
  <c r="O1254" i="3"/>
  <c r="L1254" i="3"/>
  <c r="N1254" i="3" s="1"/>
  <c r="K1254" i="3"/>
  <c r="G1254" i="3"/>
  <c r="B1254" i="3"/>
  <c r="S1253" i="3"/>
  <c r="R1253" i="3"/>
  <c r="O1253" i="3"/>
  <c r="L1253" i="3"/>
  <c r="N1253" i="3" s="1"/>
  <c r="K1253" i="3"/>
  <c r="G1253" i="3"/>
  <c r="B1253" i="3"/>
  <c r="S1252" i="3"/>
  <c r="R1252" i="3"/>
  <c r="T1252" i="3" s="1"/>
  <c r="O1252" i="3"/>
  <c r="L1252" i="3"/>
  <c r="N1252" i="3" s="1"/>
  <c r="K1252" i="3"/>
  <c r="G1252" i="3"/>
  <c r="B1252" i="3"/>
  <c r="S1251" i="3"/>
  <c r="R1251" i="3"/>
  <c r="O1251" i="3"/>
  <c r="L1251" i="3"/>
  <c r="N1251" i="3" s="1"/>
  <c r="K1251" i="3"/>
  <c r="G1251" i="3"/>
  <c r="B1251" i="3"/>
  <c r="S1250" i="3"/>
  <c r="R1250" i="3"/>
  <c r="O1250" i="3"/>
  <c r="L1250" i="3"/>
  <c r="N1250" i="3" s="1"/>
  <c r="K1250" i="3"/>
  <c r="G1250" i="3"/>
  <c r="B1250" i="3"/>
  <c r="S1249" i="3"/>
  <c r="R1249" i="3"/>
  <c r="O1249" i="3"/>
  <c r="L1249" i="3"/>
  <c r="N1249" i="3" s="1"/>
  <c r="K1249" i="3"/>
  <c r="G1249" i="3"/>
  <c r="B1249" i="3"/>
  <c r="S1248" i="3"/>
  <c r="R1248" i="3"/>
  <c r="O1248" i="3"/>
  <c r="L1248" i="3"/>
  <c r="N1248" i="3" s="1"/>
  <c r="K1248" i="3"/>
  <c r="G1248" i="3"/>
  <c r="B1248" i="3"/>
  <c r="S1247" i="3"/>
  <c r="R1247" i="3"/>
  <c r="O1247" i="3"/>
  <c r="L1247" i="3"/>
  <c r="N1247" i="3" s="1"/>
  <c r="K1247" i="3"/>
  <c r="G1247" i="3"/>
  <c r="B1247" i="3"/>
  <c r="S1246" i="3"/>
  <c r="R1246" i="3"/>
  <c r="T1246" i="3" s="1"/>
  <c r="O1246" i="3"/>
  <c r="N1246" i="3"/>
  <c r="L1246" i="3"/>
  <c r="K1246" i="3"/>
  <c r="G1246" i="3"/>
  <c r="B1246" i="3"/>
  <c r="S1245" i="3"/>
  <c r="R1245" i="3"/>
  <c r="O1245" i="3"/>
  <c r="L1245" i="3"/>
  <c r="N1245" i="3" s="1"/>
  <c r="K1245" i="3"/>
  <c r="G1245" i="3"/>
  <c r="B1245" i="3"/>
  <c r="S1244" i="3"/>
  <c r="R1244" i="3"/>
  <c r="O1244" i="3"/>
  <c r="L1244" i="3"/>
  <c r="N1244" i="3" s="1"/>
  <c r="K1244" i="3"/>
  <c r="G1244" i="3"/>
  <c r="B1244" i="3"/>
  <c r="S1243" i="3"/>
  <c r="R1243" i="3"/>
  <c r="T1243" i="3" s="1"/>
  <c r="O1243" i="3"/>
  <c r="L1243" i="3"/>
  <c r="N1243" i="3" s="1"/>
  <c r="K1243" i="3"/>
  <c r="G1243" i="3"/>
  <c r="B1243" i="3"/>
  <c r="S1242" i="3"/>
  <c r="R1242" i="3"/>
  <c r="O1242" i="3"/>
  <c r="L1242" i="3"/>
  <c r="N1242" i="3" s="1"/>
  <c r="K1242" i="3"/>
  <c r="G1242" i="3"/>
  <c r="B1242" i="3"/>
  <c r="S1241" i="3"/>
  <c r="R1241" i="3"/>
  <c r="O1241" i="3"/>
  <c r="L1241" i="3"/>
  <c r="N1241" i="3" s="1"/>
  <c r="K1241" i="3"/>
  <c r="G1241" i="3"/>
  <c r="B1241" i="3"/>
  <c r="S1240" i="3"/>
  <c r="R1240" i="3"/>
  <c r="O1240" i="3"/>
  <c r="L1240" i="3"/>
  <c r="N1240" i="3" s="1"/>
  <c r="K1240" i="3"/>
  <c r="G1240" i="3"/>
  <c r="B1240" i="3"/>
  <c r="S1239" i="3"/>
  <c r="T1239" i="3" s="1"/>
  <c r="R1239" i="3"/>
  <c r="O1239" i="3"/>
  <c r="L1239" i="3"/>
  <c r="N1239" i="3" s="1"/>
  <c r="K1239" i="3"/>
  <c r="G1239" i="3"/>
  <c r="B1239" i="3"/>
  <c r="S1238" i="3"/>
  <c r="R1238" i="3"/>
  <c r="O1238" i="3"/>
  <c r="L1238" i="3"/>
  <c r="N1238" i="3" s="1"/>
  <c r="K1238" i="3"/>
  <c r="G1238" i="3"/>
  <c r="B1238" i="3"/>
  <c r="S1237" i="3"/>
  <c r="R1237" i="3"/>
  <c r="O1237" i="3"/>
  <c r="L1237" i="3"/>
  <c r="N1237" i="3" s="1"/>
  <c r="K1237" i="3"/>
  <c r="G1237" i="3"/>
  <c r="B1237" i="3"/>
  <c r="S1236" i="3"/>
  <c r="R1236" i="3"/>
  <c r="O1236" i="3"/>
  <c r="L1236" i="3"/>
  <c r="N1236" i="3" s="1"/>
  <c r="K1236" i="3"/>
  <c r="G1236" i="3"/>
  <c r="B1236" i="3"/>
  <c r="S1235" i="3"/>
  <c r="R1235" i="3"/>
  <c r="O1235" i="3"/>
  <c r="L1235" i="3"/>
  <c r="N1235" i="3" s="1"/>
  <c r="K1235" i="3"/>
  <c r="G1235" i="3"/>
  <c r="B1235" i="3"/>
  <c r="S1234" i="3"/>
  <c r="R1234" i="3"/>
  <c r="T1234" i="3" s="1"/>
  <c r="O1234" i="3"/>
  <c r="L1234" i="3"/>
  <c r="N1234" i="3" s="1"/>
  <c r="K1234" i="3"/>
  <c r="G1234" i="3"/>
  <c r="B1234" i="3"/>
  <c r="S1233" i="3"/>
  <c r="R1233" i="3"/>
  <c r="O1233" i="3"/>
  <c r="L1233" i="3"/>
  <c r="N1233" i="3" s="1"/>
  <c r="K1233" i="3"/>
  <c r="G1233" i="3"/>
  <c r="B1233" i="3"/>
  <c r="S1232" i="3"/>
  <c r="R1232" i="3"/>
  <c r="T1232" i="3" s="1"/>
  <c r="O1232" i="3"/>
  <c r="L1232" i="3"/>
  <c r="N1232" i="3" s="1"/>
  <c r="K1232" i="3"/>
  <c r="G1232" i="3"/>
  <c r="B1232" i="3"/>
  <c r="S1231" i="3"/>
  <c r="R1231" i="3"/>
  <c r="O1231" i="3"/>
  <c r="L1231" i="3"/>
  <c r="N1231" i="3" s="1"/>
  <c r="K1231" i="3"/>
  <c r="G1231" i="3"/>
  <c r="B1231" i="3"/>
  <c r="S1230" i="3"/>
  <c r="R1230" i="3"/>
  <c r="O1230" i="3"/>
  <c r="L1230" i="3"/>
  <c r="N1230" i="3" s="1"/>
  <c r="K1230" i="3"/>
  <c r="G1230" i="3"/>
  <c r="B1230" i="3"/>
  <c r="S1229" i="3"/>
  <c r="R1229" i="3"/>
  <c r="O1229" i="3"/>
  <c r="L1229" i="3"/>
  <c r="N1229" i="3" s="1"/>
  <c r="K1229" i="3"/>
  <c r="G1229" i="3"/>
  <c r="B1229" i="3"/>
  <c r="S1228" i="3"/>
  <c r="R1228" i="3"/>
  <c r="O1228" i="3"/>
  <c r="L1228" i="3"/>
  <c r="N1228" i="3" s="1"/>
  <c r="K1228" i="3"/>
  <c r="G1228" i="3"/>
  <c r="B1228" i="3"/>
  <c r="S1227" i="3"/>
  <c r="R1227" i="3"/>
  <c r="O1227" i="3"/>
  <c r="L1227" i="3"/>
  <c r="N1227" i="3" s="1"/>
  <c r="K1227" i="3"/>
  <c r="G1227" i="3"/>
  <c r="B1227" i="3"/>
  <c r="S1226" i="3"/>
  <c r="R1226" i="3"/>
  <c r="O1226" i="3"/>
  <c r="L1226" i="3"/>
  <c r="K1226" i="3"/>
  <c r="G1226" i="3"/>
  <c r="B1226" i="3"/>
  <c r="S1225" i="3"/>
  <c r="R1225" i="3"/>
  <c r="O1225" i="3"/>
  <c r="L1225" i="3"/>
  <c r="N1225" i="3" s="1"/>
  <c r="K1225" i="3"/>
  <c r="G1225" i="3"/>
  <c r="B1225" i="3"/>
  <c r="S1224" i="3"/>
  <c r="T1224" i="3" s="1"/>
  <c r="R1224" i="3"/>
  <c r="O1224" i="3"/>
  <c r="L1224" i="3"/>
  <c r="N1224" i="3" s="1"/>
  <c r="K1224" i="3"/>
  <c r="G1224" i="3"/>
  <c r="B1224" i="3"/>
  <c r="S1223" i="3"/>
  <c r="R1223" i="3"/>
  <c r="O1223" i="3"/>
  <c r="L1223" i="3"/>
  <c r="N1223" i="3" s="1"/>
  <c r="K1223" i="3"/>
  <c r="G1223" i="3"/>
  <c r="B1223" i="3"/>
  <c r="S1222" i="3"/>
  <c r="R1222" i="3"/>
  <c r="T1222" i="3" s="1"/>
  <c r="O1222" i="3"/>
  <c r="L1222" i="3"/>
  <c r="N1222" i="3" s="1"/>
  <c r="K1222" i="3"/>
  <c r="G1222" i="3"/>
  <c r="B1222" i="3"/>
  <c r="S1221" i="3"/>
  <c r="R1221" i="3"/>
  <c r="O1221" i="3"/>
  <c r="L1221" i="3"/>
  <c r="N1221" i="3" s="1"/>
  <c r="K1221" i="3"/>
  <c r="G1221" i="3"/>
  <c r="B1221" i="3"/>
  <c r="S1220" i="3"/>
  <c r="T1220" i="3" s="1"/>
  <c r="R1220" i="3"/>
  <c r="O1220" i="3"/>
  <c r="L1220" i="3"/>
  <c r="N1220" i="3" s="1"/>
  <c r="K1220" i="3"/>
  <c r="G1220" i="3"/>
  <c r="B1220" i="3"/>
  <c r="S1219" i="3"/>
  <c r="R1219" i="3"/>
  <c r="O1219" i="3"/>
  <c r="L1219" i="3"/>
  <c r="N1219" i="3" s="1"/>
  <c r="K1219" i="3"/>
  <c r="G1219" i="3"/>
  <c r="B1219" i="3"/>
  <c r="S1218" i="3"/>
  <c r="R1218" i="3"/>
  <c r="O1218" i="3"/>
  <c r="L1218" i="3"/>
  <c r="N1218" i="3" s="1"/>
  <c r="K1218" i="3"/>
  <c r="G1218" i="3"/>
  <c r="B1218" i="3"/>
  <c r="S1217" i="3"/>
  <c r="R1217" i="3"/>
  <c r="O1217" i="3"/>
  <c r="N1217" i="3"/>
  <c r="L1217" i="3"/>
  <c r="K1217" i="3"/>
  <c r="G1217" i="3"/>
  <c r="B1217" i="3"/>
  <c r="S1216" i="3"/>
  <c r="T1216" i="3" s="1"/>
  <c r="R1216" i="3"/>
  <c r="O1216" i="3"/>
  <c r="L1216" i="3"/>
  <c r="N1216" i="3" s="1"/>
  <c r="K1216" i="3"/>
  <c r="G1216" i="3"/>
  <c r="B1216" i="3"/>
  <c r="S1215" i="3"/>
  <c r="R1215" i="3"/>
  <c r="O1215" i="3"/>
  <c r="L1215" i="3"/>
  <c r="N1215" i="3" s="1"/>
  <c r="K1215" i="3"/>
  <c r="G1215" i="3"/>
  <c r="B1215" i="3"/>
  <c r="S1214" i="3"/>
  <c r="R1214" i="3"/>
  <c r="O1214" i="3"/>
  <c r="L1214" i="3"/>
  <c r="N1214" i="3" s="1"/>
  <c r="K1214" i="3"/>
  <c r="G1214" i="3"/>
  <c r="B1214" i="3"/>
  <c r="S1213" i="3"/>
  <c r="R1213" i="3"/>
  <c r="O1213" i="3"/>
  <c r="L1213" i="3"/>
  <c r="N1213" i="3" s="1"/>
  <c r="K1213" i="3"/>
  <c r="G1213" i="3"/>
  <c r="B1213" i="3"/>
  <c r="S1212" i="3"/>
  <c r="R1212" i="3"/>
  <c r="O1212" i="3"/>
  <c r="L1212" i="3"/>
  <c r="N1212" i="3" s="1"/>
  <c r="K1212" i="3"/>
  <c r="G1212" i="3"/>
  <c r="B1212" i="3"/>
  <c r="S1211" i="3"/>
  <c r="R1211" i="3"/>
  <c r="O1211" i="3"/>
  <c r="L1211" i="3"/>
  <c r="N1211" i="3" s="1"/>
  <c r="K1211" i="3"/>
  <c r="G1211" i="3"/>
  <c r="B1211" i="3"/>
  <c r="S1210" i="3"/>
  <c r="R1210" i="3"/>
  <c r="O1210" i="3"/>
  <c r="L1210" i="3"/>
  <c r="N1210" i="3" s="1"/>
  <c r="K1210" i="3"/>
  <c r="G1210" i="3"/>
  <c r="B1210" i="3"/>
  <c r="S1209" i="3"/>
  <c r="R1209" i="3"/>
  <c r="O1209" i="3"/>
  <c r="L1209" i="3"/>
  <c r="N1209" i="3" s="1"/>
  <c r="K1209" i="3"/>
  <c r="G1209" i="3"/>
  <c r="B1209" i="3"/>
  <c r="S1208" i="3"/>
  <c r="R1208" i="3"/>
  <c r="O1208" i="3"/>
  <c r="L1208" i="3"/>
  <c r="N1208" i="3" s="1"/>
  <c r="K1208" i="3"/>
  <c r="G1208" i="3"/>
  <c r="B1208" i="3"/>
  <c r="S1207" i="3"/>
  <c r="R1207" i="3"/>
  <c r="O1207" i="3"/>
  <c r="L1207" i="3"/>
  <c r="N1207" i="3" s="1"/>
  <c r="K1207" i="3"/>
  <c r="G1207" i="3"/>
  <c r="B1207" i="3"/>
  <c r="S1206" i="3"/>
  <c r="R1206" i="3"/>
  <c r="O1206" i="3"/>
  <c r="L1206" i="3"/>
  <c r="N1206" i="3" s="1"/>
  <c r="K1206" i="3"/>
  <c r="G1206" i="3"/>
  <c r="B1206" i="3"/>
  <c r="S1205" i="3"/>
  <c r="R1205" i="3"/>
  <c r="O1205" i="3"/>
  <c r="L1205" i="3"/>
  <c r="N1205" i="3" s="1"/>
  <c r="K1205" i="3"/>
  <c r="G1205" i="3"/>
  <c r="B1205" i="3"/>
  <c r="S1204" i="3"/>
  <c r="R1204" i="3"/>
  <c r="O1204" i="3"/>
  <c r="L1204" i="3"/>
  <c r="N1204" i="3" s="1"/>
  <c r="K1204" i="3"/>
  <c r="G1204" i="3"/>
  <c r="B1204" i="3"/>
  <c r="S1203" i="3"/>
  <c r="R1203" i="3"/>
  <c r="O1203" i="3"/>
  <c r="L1203" i="3"/>
  <c r="N1203" i="3" s="1"/>
  <c r="K1203" i="3"/>
  <c r="G1203" i="3"/>
  <c r="B1203" i="3"/>
  <c r="S1202" i="3"/>
  <c r="R1202" i="3"/>
  <c r="O1202" i="3"/>
  <c r="L1202" i="3"/>
  <c r="N1202" i="3" s="1"/>
  <c r="K1202" i="3"/>
  <c r="G1202" i="3"/>
  <c r="B1202" i="3"/>
  <c r="S1201" i="3"/>
  <c r="R1201" i="3"/>
  <c r="O1201" i="3"/>
  <c r="L1201" i="3"/>
  <c r="N1201" i="3" s="1"/>
  <c r="K1201" i="3"/>
  <c r="G1201" i="3"/>
  <c r="B1201" i="3"/>
  <c r="S1200" i="3"/>
  <c r="R1200" i="3"/>
  <c r="T1200" i="3" s="1"/>
  <c r="O1200" i="3"/>
  <c r="L1200" i="3"/>
  <c r="N1200" i="3" s="1"/>
  <c r="K1200" i="3"/>
  <c r="G1200" i="3"/>
  <c r="B1200" i="3"/>
  <c r="S1199" i="3"/>
  <c r="R1199" i="3"/>
  <c r="O1199" i="3"/>
  <c r="L1199" i="3"/>
  <c r="N1199" i="3" s="1"/>
  <c r="K1199" i="3"/>
  <c r="G1199" i="3"/>
  <c r="B1199" i="3"/>
  <c r="S1198" i="3"/>
  <c r="R1198" i="3"/>
  <c r="O1198" i="3"/>
  <c r="L1198" i="3"/>
  <c r="N1198" i="3" s="1"/>
  <c r="K1198" i="3"/>
  <c r="G1198" i="3"/>
  <c r="B1198" i="3"/>
  <c r="S1197" i="3"/>
  <c r="R1197" i="3"/>
  <c r="O1197" i="3"/>
  <c r="L1197" i="3"/>
  <c r="N1197" i="3" s="1"/>
  <c r="K1197" i="3"/>
  <c r="G1197" i="3"/>
  <c r="B1197" i="3"/>
  <c r="S1196" i="3"/>
  <c r="R1196" i="3"/>
  <c r="O1196" i="3"/>
  <c r="L1196" i="3"/>
  <c r="N1196" i="3" s="1"/>
  <c r="K1196" i="3"/>
  <c r="G1196" i="3"/>
  <c r="B1196" i="3"/>
  <c r="S1195" i="3"/>
  <c r="R1195" i="3"/>
  <c r="O1195" i="3"/>
  <c r="L1195" i="3"/>
  <c r="N1195" i="3" s="1"/>
  <c r="K1195" i="3"/>
  <c r="G1195" i="3"/>
  <c r="B1195" i="3"/>
  <c r="S1194" i="3"/>
  <c r="R1194" i="3"/>
  <c r="O1194" i="3"/>
  <c r="L1194" i="3"/>
  <c r="N1194" i="3" s="1"/>
  <c r="K1194" i="3"/>
  <c r="G1194" i="3"/>
  <c r="B1194" i="3"/>
  <c r="S1193" i="3"/>
  <c r="R1193" i="3"/>
  <c r="O1193" i="3"/>
  <c r="L1193" i="3"/>
  <c r="N1193" i="3" s="1"/>
  <c r="K1193" i="3"/>
  <c r="G1193" i="3"/>
  <c r="B1193" i="3"/>
  <c r="S1192" i="3"/>
  <c r="R1192" i="3"/>
  <c r="O1192" i="3"/>
  <c r="L1192" i="3"/>
  <c r="N1192" i="3" s="1"/>
  <c r="K1192" i="3"/>
  <c r="G1192" i="3"/>
  <c r="B1192" i="3"/>
  <c r="S1191" i="3"/>
  <c r="R1191" i="3"/>
  <c r="O1191" i="3"/>
  <c r="L1191" i="3"/>
  <c r="N1191" i="3" s="1"/>
  <c r="K1191" i="3"/>
  <c r="G1191" i="3"/>
  <c r="B1191" i="3"/>
  <c r="S1190" i="3"/>
  <c r="R1190" i="3"/>
  <c r="O1190" i="3"/>
  <c r="L1190" i="3"/>
  <c r="N1190" i="3" s="1"/>
  <c r="K1190" i="3"/>
  <c r="G1190" i="3"/>
  <c r="B1190" i="3"/>
  <c r="S1189" i="3"/>
  <c r="R1189" i="3"/>
  <c r="O1189" i="3"/>
  <c r="L1189" i="3"/>
  <c r="N1189" i="3" s="1"/>
  <c r="K1189" i="3"/>
  <c r="G1189" i="3"/>
  <c r="B1189" i="3"/>
  <c r="S1188" i="3"/>
  <c r="R1188" i="3"/>
  <c r="O1188" i="3"/>
  <c r="L1188" i="3"/>
  <c r="N1188" i="3" s="1"/>
  <c r="K1188" i="3"/>
  <c r="G1188" i="3"/>
  <c r="B1188" i="3"/>
  <c r="S1187" i="3"/>
  <c r="R1187" i="3"/>
  <c r="O1187" i="3"/>
  <c r="L1187" i="3"/>
  <c r="N1187" i="3" s="1"/>
  <c r="K1187" i="3"/>
  <c r="G1187" i="3"/>
  <c r="B1187" i="3"/>
  <c r="S1186" i="3"/>
  <c r="R1186" i="3"/>
  <c r="O1186" i="3"/>
  <c r="N1186" i="3"/>
  <c r="L1186" i="3"/>
  <c r="K1186" i="3"/>
  <c r="G1186" i="3"/>
  <c r="B1186" i="3"/>
  <c r="S1185" i="3"/>
  <c r="R1185" i="3"/>
  <c r="O1185" i="3"/>
  <c r="L1185" i="3"/>
  <c r="N1185" i="3" s="1"/>
  <c r="K1185" i="3"/>
  <c r="G1185" i="3"/>
  <c r="B1185" i="3"/>
  <c r="S1184" i="3"/>
  <c r="R1184" i="3"/>
  <c r="O1184" i="3"/>
  <c r="L1184" i="3"/>
  <c r="N1184" i="3" s="1"/>
  <c r="K1184" i="3"/>
  <c r="G1184" i="3"/>
  <c r="B1184" i="3"/>
  <c r="S1183" i="3"/>
  <c r="R1183" i="3"/>
  <c r="O1183" i="3"/>
  <c r="L1183" i="3"/>
  <c r="N1183" i="3" s="1"/>
  <c r="K1183" i="3"/>
  <c r="G1183" i="3"/>
  <c r="B1183" i="3"/>
  <c r="S1182" i="3"/>
  <c r="R1182" i="3"/>
  <c r="O1182" i="3"/>
  <c r="L1182" i="3"/>
  <c r="N1182" i="3" s="1"/>
  <c r="K1182" i="3"/>
  <c r="G1182" i="3"/>
  <c r="B1182" i="3"/>
  <c r="S1181" i="3"/>
  <c r="R1181" i="3"/>
  <c r="O1181" i="3"/>
  <c r="L1181" i="3"/>
  <c r="N1181" i="3" s="1"/>
  <c r="K1181" i="3"/>
  <c r="G1181" i="3"/>
  <c r="B1181" i="3"/>
  <c r="S1180" i="3"/>
  <c r="T1180" i="3" s="1"/>
  <c r="R1180" i="3"/>
  <c r="O1180" i="3"/>
  <c r="L1180" i="3"/>
  <c r="N1180" i="3" s="1"/>
  <c r="K1180" i="3"/>
  <c r="G1180" i="3"/>
  <c r="B1180" i="3"/>
  <c r="S1179" i="3"/>
  <c r="R1179" i="3"/>
  <c r="O1179" i="3"/>
  <c r="L1179" i="3"/>
  <c r="N1179" i="3" s="1"/>
  <c r="K1179" i="3"/>
  <c r="G1179" i="3"/>
  <c r="B1179" i="3"/>
  <c r="S1178" i="3"/>
  <c r="R1178" i="3"/>
  <c r="T1178" i="3" s="1"/>
  <c r="O1178" i="3"/>
  <c r="L1178" i="3"/>
  <c r="N1178" i="3" s="1"/>
  <c r="K1178" i="3"/>
  <c r="G1178" i="3"/>
  <c r="B1178" i="3"/>
  <c r="S1177" i="3"/>
  <c r="R1177" i="3"/>
  <c r="O1177" i="3"/>
  <c r="L1177" i="3"/>
  <c r="N1177" i="3" s="1"/>
  <c r="K1177" i="3"/>
  <c r="G1177" i="3"/>
  <c r="B1177" i="3"/>
  <c r="S1176" i="3"/>
  <c r="R1176" i="3"/>
  <c r="O1176" i="3"/>
  <c r="L1176" i="3"/>
  <c r="N1176" i="3" s="1"/>
  <c r="K1176" i="3"/>
  <c r="G1176" i="3"/>
  <c r="B1176" i="3"/>
  <c r="S1175" i="3"/>
  <c r="R1175" i="3"/>
  <c r="O1175" i="3"/>
  <c r="L1175" i="3"/>
  <c r="N1175" i="3" s="1"/>
  <c r="K1175" i="3"/>
  <c r="G1175" i="3"/>
  <c r="B1175" i="3"/>
  <c r="S1174" i="3"/>
  <c r="R1174" i="3"/>
  <c r="O1174" i="3"/>
  <c r="L1174" i="3"/>
  <c r="N1174" i="3" s="1"/>
  <c r="K1174" i="3"/>
  <c r="G1174" i="3"/>
  <c r="B1174" i="3"/>
  <c r="S1173" i="3"/>
  <c r="R1173" i="3"/>
  <c r="O1173" i="3"/>
  <c r="L1173" i="3"/>
  <c r="N1173" i="3" s="1"/>
  <c r="K1173" i="3"/>
  <c r="G1173" i="3"/>
  <c r="B1173" i="3"/>
  <c r="S1172" i="3"/>
  <c r="R1172" i="3"/>
  <c r="O1172" i="3"/>
  <c r="L1172" i="3"/>
  <c r="N1172" i="3" s="1"/>
  <c r="K1172" i="3"/>
  <c r="G1172" i="3"/>
  <c r="B1172" i="3"/>
  <c r="S1171" i="3"/>
  <c r="R1171" i="3"/>
  <c r="O1171" i="3"/>
  <c r="L1171" i="3"/>
  <c r="N1171" i="3" s="1"/>
  <c r="K1171" i="3"/>
  <c r="G1171" i="3"/>
  <c r="B1171" i="3"/>
  <c r="S1170" i="3"/>
  <c r="R1170" i="3"/>
  <c r="O1170" i="3"/>
  <c r="L1170" i="3"/>
  <c r="N1170" i="3" s="1"/>
  <c r="K1170" i="3"/>
  <c r="G1170" i="3"/>
  <c r="B1170" i="3"/>
  <c r="S1169" i="3"/>
  <c r="R1169" i="3"/>
  <c r="O1169" i="3"/>
  <c r="L1169" i="3"/>
  <c r="N1169" i="3" s="1"/>
  <c r="K1169" i="3"/>
  <c r="G1169" i="3"/>
  <c r="B1169" i="3"/>
  <c r="S1168" i="3"/>
  <c r="R1168" i="3"/>
  <c r="O1168" i="3"/>
  <c r="L1168" i="3"/>
  <c r="N1168" i="3" s="1"/>
  <c r="K1168" i="3"/>
  <c r="G1168" i="3"/>
  <c r="B1168" i="3"/>
  <c r="S1167" i="3"/>
  <c r="R1167" i="3"/>
  <c r="O1167" i="3"/>
  <c r="L1167" i="3"/>
  <c r="N1167" i="3" s="1"/>
  <c r="K1167" i="3"/>
  <c r="G1167" i="3"/>
  <c r="B1167" i="3"/>
  <c r="S1166" i="3"/>
  <c r="R1166" i="3"/>
  <c r="O1166" i="3"/>
  <c r="L1166" i="3"/>
  <c r="N1166" i="3" s="1"/>
  <c r="K1166" i="3"/>
  <c r="G1166" i="3"/>
  <c r="B1166" i="3"/>
  <c r="S1165" i="3"/>
  <c r="R1165" i="3"/>
  <c r="O1165" i="3"/>
  <c r="L1165" i="3"/>
  <c r="N1165" i="3" s="1"/>
  <c r="K1165" i="3"/>
  <c r="G1165" i="3"/>
  <c r="B1165" i="3"/>
  <c r="S1164" i="3"/>
  <c r="R1164" i="3"/>
  <c r="T1164" i="3" s="1"/>
  <c r="O1164" i="3"/>
  <c r="L1164" i="3"/>
  <c r="N1164" i="3" s="1"/>
  <c r="K1164" i="3"/>
  <c r="G1164" i="3"/>
  <c r="B1164" i="3"/>
  <c r="S1163" i="3"/>
  <c r="R1163" i="3"/>
  <c r="O1163" i="3"/>
  <c r="L1163" i="3"/>
  <c r="N1163" i="3" s="1"/>
  <c r="K1163" i="3"/>
  <c r="G1163" i="3"/>
  <c r="B1163" i="3"/>
  <c r="S1162" i="3"/>
  <c r="R1162" i="3"/>
  <c r="O1162" i="3"/>
  <c r="L1162" i="3"/>
  <c r="N1162" i="3" s="1"/>
  <c r="K1162" i="3"/>
  <c r="G1162" i="3"/>
  <c r="B1162" i="3"/>
  <c r="S1161" i="3"/>
  <c r="R1161" i="3"/>
  <c r="O1161" i="3"/>
  <c r="L1161" i="3"/>
  <c r="N1161" i="3" s="1"/>
  <c r="K1161" i="3"/>
  <c r="G1161" i="3"/>
  <c r="B1161" i="3"/>
  <c r="S1160" i="3"/>
  <c r="R1160" i="3"/>
  <c r="O1160" i="3"/>
  <c r="L1160" i="3"/>
  <c r="N1160" i="3" s="1"/>
  <c r="K1160" i="3"/>
  <c r="G1160" i="3"/>
  <c r="B1160" i="3"/>
  <c r="S1159" i="3"/>
  <c r="R1159" i="3"/>
  <c r="O1159" i="3"/>
  <c r="L1159" i="3"/>
  <c r="N1159" i="3" s="1"/>
  <c r="K1159" i="3"/>
  <c r="G1159" i="3"/>
  <c r="B1159" i="3"/>
  <c r="S1158" i="3"/>
  <c r="R1158" i="3"/>
  <c r="O1158" i="3"/>
  <c r="N1158" i="3"/>
  <c r="L1158" i="3"/>
  <c r="K1158" i="3"/>
  <c r="G1158" i="3"/>
  <c r="B1158" i="3"/>
  <c r="S1157" i="3"/>
  <c r="R1157" i="3"/>
  <c r="O1157" i="3"/>
  <c r="L1157" i="3"/>
  <c r="N1157" i="3" s="1"/>
  <c r="K1157" i="3"/>
  <c r="G1157" i="3"/>
  <c r="B1157" i="3"/>
  <c r="S1156" i="3"/>
  <c r="R1156" i="3"/>
  <c r="O1156" i="3"/>
  <c r="L1156" i="3"/>
  <c r="N1156" i="3" s="1"/>
  <c r="K1156" i="3"/>
  <c r="G1156" i="3"/>
  <c r="B1156" i="3"/>
  <c r="S1155" i="3"/>
  <c r="R1155" i="3"/>
  <c r="O1155" i="3"/>
  <c r="L1155" i="3"/>
  <c r="N1155" i="3" s="1"/>
  <c r="K1155" i="3"/>
  <c r="G1155" i="3"/>
  <c r="B1155" i="3"/>
  <c r="S1154" i="3"/>
  <c r="R1154" i="3"/>
  <c r="O1154" i="3"/>
  <c r="L1154" i="3"/>
  <c r="N1154" i="3" s="1"/>
  <c r="K1154" i="3"/>
  <c r="G1154" i="3"/>
  <c r="B1154" i="3"/>
  <c r="S1153" i="3"/>
  <c r="T1153" i="3" s="1"/>
  <c r="R1153" i="3"/>
  <c r="O1153" i="3"/>
  <c r="L1153" i="3"/>
  <c r="N1153" i="3" s="1"/>
  <c r="K1153" i="3"/>
  <c r="G1153" i="3"/>
  <c r="B1153" i="3"/>
  <c r="S1152" i="3"/>
  <c r="T1152" i="3" s="1"/>
  <c r="R1152" i="3"/>
  <c r="O1152" i="3"/>
  <c r="L1152" i="3"/>
  <c r="N1152" i="3" s="1"/>
  <c r="K1152" i="3"/>
  <c r="G1152" i="3"/>
  <c r="B1152" i="3"/>
  <c r="S1151" i="3"/>
  <c r="R1151" i="3"/>
  <c r="O1151" i="3"/>
  <c r="L1151" i="3"/>
  <c r="N1151" i="3" s="1"/>
  <c r="K1151" i="3"/>
  <c r="G1151" i="3"/>
  <c r="B1151" i="3"/>
  <c r="S1150" i="3"/>
  <c r="R1150" i="3"/>
  <c r="O1150" i="3"/>
  <c r="N1150" i="3"/>
  <c r="L1150" i="3"/>
  <c r="K1150" i="3"/>
  <c r="G1150" i="3"/>
  <c r="B1150" i="3"/>
  <c r="S1149" i="3"/>
  <c r="R1149" i="3"/>
  <c r="O1149" i="3"/>
  <c r="L1149" i="3"/>
  <c r="N1149" i="3" s="1"/>
  <c r="K1149" i="3"/>
  <c r="G1149" i="3"/>
  <c r="B1149" i="3"/>
  <c r="S1148" i="3"/>
  <c r="R1148" i="3"/>
  <c r="O1148" i="3"/>
  <c r="L1148" i="3"/>
  <c r="N1148" i="3" s="1"/>
  <c r="K1148" i="3"/>
  <c r="G1148" i="3"/>
  <c r="B1148" i="3"/>
  <c r="S1147" i="3"/>
  <c r="R1147" i="3"/>
  <c r="O1147" i="3"/>
  <c r="L1147" i="3"/>
  <c r="N1147" i="3" s="1"/>
  <c r="K1147" i="3"/>
  <c r="G1147" i="3"/>
  <c r="B1147" i="3"/>
  <c r="S1146" i="3"/>
  <c r="R1146" i="3"/>
  <c r="O1146" i="3"/>
  <c r="L1146" i="3"/>
  <c r="N1146" i="3" s="1"/>
  <c r="K1146" i="3"/>
  <c r="G1146" i="3"/>
  <c r="B1146" i="3"/>
  <c r="S1145" i="3"/>
  <c r="R1145" i="3"/>
  <c r="O1145" i="3"/>
  <c r="L1145" i="3"/>
  <c r="N1145" i="3" s="1"/>
  <c r="K1145" i="3"/>
  <c r="G1145" i="3"/>
  <c r="B1145" i="3"/>
  <c r="S1144" i="3"/>
  <c r="T1144" i="3" s="1"/>
  <c r="R1144" i="3"/>
  <c r="O1144" i="3"/>
  <c r="L1144" i="3"/>
  <c r="N1144" i="3" s="1"/>
  <c r="K1144" i="3"/>
  <c r="G1144" i="3"/>
  <c r="B1144" i="3"/>
  <c r="S1143" i="3"/>
  <c r="R1143" i="3"/>
  <c r="O1143" i="3"/>
  <c r="L1143" i="3"/>
  <c r="N1143" i="3" s="1"/>
  <c r="K1143" i="3"/>
  <c r="G1143" i="3"/>
  <c r="B1143" i="3"/>
  <c r="S1142" i="3"/>
  <c r="R1142" i="3"/>
  <c r="T1142" i="3" s="1"/>
  <c r="O1142" i="3"/>
  <c r="L1142" i="3"/>
  <c r="N1142" i="3" s="1"/>
  <c r="K1142" i="3"/>
  <c r="G1142" i="3"/>
  <c r="B1142" i="3"/>
  <c r="S1141" i="3"/>
  <c r="R1141" i="3"/>
  <c r="O1141" i="3"/>
  <c r="L1141" i="3"/>
  <c r="N1141" i="3" s="1"/>
  <c r="K1141" i="3"/>
  <c r="G1141" i="3"/>
  <c r="B1141" i="3"/>
  <c r="S1140" i="3"/>
  <c r="R1140" i="3"/>
  <c r="O1140" i="3"/>
  <c r="L1140" i="3"/>
  <c r="N1140" i="3" s="1"/>
  <c r="K1140" i="3"/>
  <c r="G1140" i="3"/>
  <c r="B1140" i="3"/>
  <c r="S1139" i="3"/>
  <c r="T1139" i="3" s="1"/>
  <c r="R1139" i="3"/>
  <c r="O1139" i="3"/>
  <c r="L1139" i="3"/>
  <c r="N1139" i="3" s="1"/>
  <c r="K1139" i="3"/>
  <c r="G1139" i="3"/>
  <c r="B1139" i="3"/>
  <c r="S1138" i="3"/>
  <c r="R1138" i="3"/>
  <c r="O1138" i="3"/>
  <c r="L1138" i="3"/>
  <c r="N1138" i="3" s="1"/>
  <c r="K1138" i="3"/>
  <c r="G1138" i="3"/>
  <c r="B1138" i="3"/>
  <c r="S1137" i="3"/>
  <c r="R1137" i="3"/>
  <c r="O1137" i="3"/>
  <c r="L1137" i="3"/>
  <c r="N1137" i="3" s="1"/>
  <c r="K1137" i="3"/>
  <c r="G1137" i="3"/>
  <c r="B1137" i="3"/>
  <c r="S1136" i="3"/>
  <c r="R1136" i="3"/>
  <c r="O1136" i="3"/>
  <c r="L1136" i="3"/>
  <c r="N1136" i="3" s="1"/>
  <c r="K1136" i="3"/>
  <c r="G1136" i="3"/>
  <c r="B1136" i="3"/>
  <c r="S1135" i="3"/>
  <c r="R1135" i="3"/>
  <c r="O1135" i="3"/>
  <c r="L1135" i="3"/>
  <c r="N1135" i="3" s="1"/>
  <c r="K1135" i="3"/>
  <c r="G1135" i="3"/>
  <c r="B1135" i="3"/>
  <c r="S1134" i="3"/>
  <c r="R1134" i="3"/>
  <c r="O1134" i="3"/>
  <c r="L1134" i="3"/>
  <c r="N1134" i="3" s="1"/>
  <c r="K1134" i="3"/>
  <c r="G1134" i="3"/>
  <c r="B1134" i="3"/>
  <c r="S1133" i="3"/>
  <c r="R1133" i="3"/>
  <c r="O1133" i="3"/>
  <c r="L1133" i="3"/>
  <c r="N1133" i="3" s="1"/>
  <c r="K1133" i="3"/>
  <c r="G1133" i="3"/>
  <c r="B1133" i="3"/>
  <c r="S1132" i="3"/>
  <c r="T1132" i="3" s="1"/>
  <c r="R1132" i="3"/>
  <c r="O1132" i="3"/>
  <c r="L1132" i="3"/>
  <c r="N1132" i="3" s="1"/>
  <c r="K1132" i="3"/>
  <c r="G1132" i="3"/>
  <c r="B1132" i="3"/>
  <c r="S1131" i="3"/>
  <c r="R1131" i="3"/>
  <c r="O1131" i="3"/>
  <c r="L1131" i="3"/>
  <c r="N1131" i="3" s="1"/>
  <c r="K1131" i="3"/>
  <c r="G1131" i="3"/>
  <c r="B1131" i="3"/>
  <c r="S1130" i="3"/>
  <c r="R1130" i="3"/>
  <c r="O1130" i="3"/>
  <c r="L1130" i="3"/>
  <c r="N1130" i="3" s="1"/>
  <c r="K1130" i="3"/>
  <c r="G1130" i="3"/>
  <c r="B1130" i="3"/>
  <c r="S1129" i="3"/>
  <c r="T1129" i="3" s="1"/>
  <c r="R1129" i="3"/>
  <c r="O1129" i="3"/>
  <c r="L1129" i="3"/>
  <c r="N1129" i="3" s="1"/>
  <c r="K1129" i="3"/>
  <c r="G1129" i="3"/>
  <c r="B1129" i="3"/>
  <c r="T1128" i="3"/>
  <c r="S1128" i="3"/>
  <c r="R1128" i="3"/>
  <c r="O1128" i="3"/>
  <c r="L1128" i="3"/>
  <c r="N1128" i="3" s="1"/>
  <c r="K1128" i="3"/>
  <c r="G1128" i="3"/>
  <c r="B1128" i="3"/>
  <c r="S1127" i="3"/>
  <c r="R1127" i="3"/>
  <c r="O1127" i="3"/>
  <c r="L1127" i="3"/>
  <c r="N1127" i="3" s="1"/>
  <c r="K1127" i="3"/>
  <c r="G1127" i="3"/>
  <c r="B1127" i="3"/>
  <c r="S1126" i="3"/>
  <c r="R1126" i="3"/>
  <c r="O1126" i="3"/>
  <c r="L1126" i="3"/>
  <c r="N1126" i="3" s="1"/>
  <c r="K1126" i="3"/>
  <c r="G1126" i="3"/>
  <c r="B1126" i="3"/>
  <c r="S1125" i="3"/>
  <c r="R1125" i="3"/>
  <c r="O1125" i="3"/>
  <c r="L1125" i="3"/>
  <c r="N1125" i="3" s="1"/>
  <c r="K1125" i="3"/>
  <c r="G1125" i="3"/>
  <c r="B1125" i="3"/>
  <c r="S1124" i="3"/>
  <c r="R1124" i="3"/>
  <c r="O1124" i="3"/>
  <c r="L1124" i="3"/>
  <c r="N1124" i="3" s="1"/>
  <c r="K1124" i="3"/>
  <c r="G1124" i="3"/>
  <c r="B1124" i="3"/>
  <c r="S1123" i="3"/>
  <c r="R1123" i="3"/>
  <c r="O1123" i="3"/>
  <c r="L1123" i="3"/>
  <c r="N1123" i="3" s="1"/>
  <c r="K1123" i="3"/>
  <c r="G1123" i="3"/>
  <c r="B1123" i="3"/>
  <c r="S1122" i="3"/>
  <c r="R1122" i="3"/>
  <c r="O1122" i="3"/>
  <c r="L1122" i="3"/>
  <c r="N1122" i="3" s="1"/>
  <c r="K1122" i="3"/>
  <c r="G1122" i="3"/>
  <c r="B1122" i="3"/>
  <c r="S1121" i="3"/>
  <c r="R1121" i="3"/>
  <c r="O1121" i="3"/>
  <c r="L1121" i="3"/>
  <c r="N1121" i="3" s="1"/>
  <c r="K1121" i="3"/>
  <c r="G1121" i="3"/>
  <c r="B1121" i="3"/>
  <c r="S1120" i="3"/>
  <c r="R1120" i="3"/>
  <c r="O1120" i="3"/>
  <c r="L1120" i="3"/>
  <c r="N1120" i="3" s="1"/>
  <c r="K1120" i="3"/>
  <c r="G1120" i="3"/>
  <c r="B1120" i="3"/>
  <c r="S1119" i="3"/>
  <c r="R1119" i="3"/>
  <c r="O1119" i="3"/>
  <c r="L1119" i="3"/>
  <c r="N1119" i="3" s="1"/>
  <c r="K1119" i="3"/>
  <c r="G1119" i="3"/>
  <c r="B1119" i="3"/>
  <c r="S1118" i="3"/>
  <c r="R1118" i="3"/>
  <c r="T1118" i="3" s="1"/>
  <c r="O1118" i="3"/>
  <c r="L1118" i="3"/>
  <c r="N1118" i="3" s="1"/>
  <c r="K1118" i="3"/>
  <c r="G1118" i="3"/>
  <c r="B1118" i="3"/>
  <c r="S1117" i="3"/>
  <c r="R1117" i="3"/>
  <c r="O1117" i="3"/>
  <c r="L1117" i="3"/>
  <c r="N1117" i="3" s="1"/>
  <c r="K1117" i="3"/>
  <c r="G1117" i="3"/>
  <c r="B1117" i="3"/>
  <c r="S1116" i="3"/>
  <c r="T1116" i="3" s="1"/>
  <c r="R1116" i="3"/>
  <c r="O1116" i="3"/>
  <c r="L1116" i="3"/>
  <c r="N1116" i="3" s="1"/>
  <c r="K1116" i="3"/>
  <c r="G1116" i="3"/>
  <c r="B1116" i="3"/>
  <c r="S1115" i="3"/>
  <c r="R1115" i="3"/>
  <c r="O1115" i="3"/>
  <c r="L1115" i="3"/>
  <c r="N1115" i="3" s="1"/>
  <c r="K1115" i="3"/>
  <c r="G1115" i="3"/>
  <c r="B1115" i="3"/>
  <c r="S1114" i="3"/>
  <c r="R1114" i="3"/>
  <c r="T1114" i="3" s="1"/>
  <c r="O1114" i="3"/>
  <c r="L1114" i="3"/>
  <c r="N1114" i="3" s="1"/>
  <c r="K1114" i="3"/>
  <c r="G1114" i="3"/>
  <c r="B1114" i="3"/>
  <c r="S1113" i="3"/>
  <c r="R1113" i="3"/>
  <c r="O1113" i="3"/>
  <c r="L1113" i="3"/>
  <c r="N1113" i="3" s="1"/>
  <c r="K1113" i="3"/>
  <c r="G1113" i="3"/>
  <c r="B1113" i="3"/>
  <c r="S1112" i="3"/>
  <c r="R1112" i="3"/>
  <c r="O1112" i="3"/>
  <c r="L1112" i="3"/>
  <c r="N1112" i="3" s="1"/>
  <c r="K1112" i="3"/>
  <c r="G1112" i="3"/>
  <c r="B1112" i="3"/>
  <c r="S1111" i="3"/>
  <c r="R1111" i="3"/>
  <c r="O1111" i="3"/>
  <c r="L1111" i="3"/>
  <c r="N1111" i="3" s="1"/>
  <c r="K1111" i="3"/>
  <c r="G1111" i="3"/>
  <c r="B1111" i="3"/>
  <c r="S1110" i="3"/>
  <c r="R1110" i="3"/>
  <c r="O1110" i="3"/>
  <c r="L1110" i="3"/>
  <c r="N1110" i="3" s="1"/>
  <c r="K1110" i="3"/>
  <c r="G1110" i="3"/>
  <c r="B1110" i="3"/>
  <c r="S1109" i="3"/>
  <c r="R1109" i="3"/>
  <c r="O1109" i="3"/>
  <c r="L1109" i="3"/>
  <c r="N1109" i="3" s="1"/>
  <c r="K1109" i="3"/>
  <c r="G1109" i="3"/>
  <c r="B1109" i="3"/>
  <c r="S1108" i="3"/>
  <c r="R1108" i="3"/>
  <c r="T1108" i="3" s="1"/>
  <c r="O1108" i="3"/>
  <c r="L1108" i="3"/>
  <c r="N1108" i="3" s="1"/>
  <c r="K1108" i="3"/>
  <c r="G1108" i="3"/>
  <c r="B1108" i="3"/>
  <c r="S1107" i="3"/>
  <c r="T1107" i="3" s="1"/>
  <c r="R1107" i="3"/>
  <c r="O1107" i="3"/>
  <c r="L1107" i="3"/>
  <c r="N1107" i="3" s="1"/>
  <c r="K1107" i="3"/>
  <c r="G1107" i="3"/>
  <c r="B1107" i="3"/>
  <c r="S1106" i="3"/>
  <c r="R1106" i="3"/>
  <c r="O1106" i="3"/>
  <c r="L1106" i="3"/>
  <c r="N1106" i="3" s="1"/>
  <c r="K1106" i="3"/>
  <c r="G1106" i="3"/>
  <c r="B1106" i="3"/>
  <c r="S1105" i="3"/>
  <c r="R1105" i="3"/>
  <c r="O1105" i="3"/>
  <c r="L1105" i="3"/>
  <c r="N1105" i="3" s="1"/>
  <c r="K1105" i="3"/>
  <c r="G1105" i="3"/>
  <c r="B1105" i="3"/>
  <c r="S1104" i="3"/>
  <c r="R1104" i="3"/>
  <c r="O1104" i="3"/>
  <c r="L1104" i="3"/>
  <c r="N1104" i="3" s="1"/>
  <c r="K1104" i="3"/>
  <c r="G1104" i="3"/>
  <c r="B1104" i="3"/>
  <c r="S1103" i="3"/>
  <c r="R1103" i="3"/>
  <c r="O1103" i="3"/>
  <c r="L1103" i="3"/>
  <c r="N1103" i="3" s="1"/>
  <c r="K1103" i="3"/>
  <c r="G1103" i="3"/>
  <c r="B1103" i="3"/>
  <c r="S1102" i="3"/>
  <c r="R1102" i="3"/>
  <c r="O1102" i="3"/>
  <c r="L1102" i="3"/>
  <c r="N1102" i="3" s="1"/>
  <c r="K1102" i="3"/>
  <c r="G1102" i="3"/>
  <c r="B1102" i="3"/>
  <c r="S1101" i="3"/>
  <c r="T1101" i="3" s="1"/>
  <c r="R1101" i="3"/>
  <c r="O1101" i="3"/>
  <c r="L1101" i="3"/>
  <c r="N1101" i="3" s="1"/>
  <c r="K1101" i="3"/>
  <c r="G1101" i="3"/>
  <c r="B1101" i="3"/>
  <c r="S1100" i="3"/>
  <c r="R1100" i="3"/>
  <c r="O1100" i="3"/>
  <c r="L1100" i="3"/>
  <c r="N1100" i="3" s="1"/>
  <c r="K1100" i="3"/>
  <c r="G1100" i="3"/>
  <c r="B1100" i="3"/>
  <c r="S1099" i="3"/>
  <c r="R1099" i="3"/>
  <c r="O1099" i="3"/>
  <c r="L1099" i="3"/>
  <c r="N1099" i="3" s="1"/>
  <c r="K1099" i="3"/>
  <c r="G1099" i="3"/>
  <c r="B1099" i="3"/>
  <c r="S1098" i="3"/>
  <c r="R1098" i="3"/>
  <c r="O1098" i="3"/>
  <c r="L1098" i="3"/>
  <c r="N1098" i="3" s="1"/>
  <c r="K1098" i="3"/>
  <c r="G1098" i="3"/>
  <c r="B1098" i="3"/>
  <c r="S1097" i="3"/>
  <c r="R1097" i="3"/>
  <c r="O1097" i="3"/>
  <c r="L1097" i="3"/>
  <c r="N1097" i="3" s="1"/>
  <c r="K1097" i="3"/>
  <c r="G1097" i="3"/>
  <c r="B1097" i="3"/>
  <c r="S1096" i="3"/>
  <c r="R1096" i="3"/>
  <c r="O1096" i="3"/>
  <c r="L1096" i="3"/>
  <c r="N1096" i="3" s="1"/>
  <c r="K1096" i="3"/>
  <c r="G1096" i="3"/>
  <c r="B1096" i="3"/>
  <c r="S1095" i="3"/>
  <c r="R1095" i="3"/>
  <c r="O1095" i="3"/>
  <c r="L1095" i="3"/>
  <c r="N1095" i="3" s="1"/>
  <c r="K1095" i="3"/>
  <c r="G1095" i="3"/>
  <c r="B1095" i="3"/>
  <c r="S1094" i="3"/>
  <c r="R1094" i="3"/>
  <c r="O1094" i="3"/>
  <c r="L1094" i="3"/>
  <c r="N1094" i="3" s="1"/>
  <c r="K1094" i="3"/>
  <c r="G1094" i="3"/>
  <c r="B1094" i="3"/>
  <c r="S1093" i="3"/>
  <c r="T1093" i="3" s="1"/>
  <c r="R1093" i="3"/>
  <c r="O1093" i="3"/>
  <c r="L1093" i="3"/>
  <c r="N1093" i="3" s="1"/>
  <c r="K1093" i="3"/>
  <c r="G1093" i="3"/>
  <c r="B1093" i="3"/>
  <c r="S1092" i="3"/>
  <c r="R1092" i="3"/>
  <c r="O1092" i="3"/>
  <c r="L1092" i="3"/>
  <c r="N1092" i="3" s="1"/>
  <c r="K1092" i="3"/>
  <c r="G1092" i="3"/>
  <c r="B1092" i="3"/>
  <c r="S1091" i="3"/>
  <c r="R1091" i="3"/>
  <c r="O1091" i="3"/>
  <c r="L1091" i="3"/>
  <c r="N1091" i="3" s="1"/>
  <c r="K1091" i="3"/>
  <c r="G1091" i="3"/>
  <c r="B1091" i="3"/>
  <c r="S1090" i="3"/>
  <c r="R1090" i="3"/>
  <c r="O1090" i="3"/>
  <c r="N1090" i="3"/>
  <c r="L1090" i="3"/>
  <c r="K1090" i="3"/>
  <c r="G1090" i="3"/>
  <c r="B1090" i="3"/>
  <c r="S1089" i="3"/>
  <c r="R1089" i="3"/>
  <c r="O1089" i="3"/>
  <c r="L1089" i="3"/>
  <c r="N1089" i="3" s="1"/>
  <c r="K1089" i="3"/>
  <c r="G1089" i="3"/>
  <c r="B1089" i="3"/>
  <c r="S1088" i="3"/>
  <c r="R1088" i="3"/>
  <c r="O1088" i="3"/>
  <c r="L1088" i="3"/>
  <c r="N1088" i="3" s="1"/>
  <c r="K1088" i="3"/>
  <c r="G1088" i="3"/>
  <c r="B1088" i="3"/>
  <c r="S1087" i="3"/>
  <c r="R1087" i="3"/>
  <c r="O1087" i="3"/>
  <c r="L1087" i="3"/>
  <c r="N1087" i="3" s="1"/>
  <c r="K1087" i="3"/>
  <c r="G1087" i="3"/>
  <c r="B1087" i="3"/>
  <c r="S1086" i="3"/>
  <c r="R1086" i="3"/>
  <c r="O1086" i="3"/>
  <c r="L1086" i="3"/>
  <c r="N1086" i="3" s="1"/>
  <c r="K1086" i="3"/>
  <c r="G1086" i="3"/>
  <c r="B1086" i="3"/>
  <c r="S1085" i="3"/>
  <c r="T1085" i="3" s="1"/>
  <c r="R1085" i="3"/>
  <c r="O1085" i="3"/>
  <c r="L1085" i="3"/>
  <c r="N1085" i="3" s="1"/>
  <c r="K1085" i="3"/>
  <c r="G1085" i="3"/>
  <c r="B1085" i="3"/>
  <c r="S1084" i="3"/>
  <c r="R1084" i="3"/>
  <c r="O1084" i="3"/>
  <c r="L1084" i="3"/>
  <c r="N1084" i="3" s="1"/>
  <c r="K1084" i="3"/>
  <c r="G1084" i="3"/>
  <c r="B1084" i="3"/>
  <c r="S1083" i="3"/>
  <c r="R1083" i="3"/>
  <c r="O1083" i="3"/>
  <c r="L1083" i="3"/>
  <c r="N1083" i="3" s="1"/>
  <c r="K1083" i="3"/>
  <c r="G1083" i="3"/>
  <c r="B1083" i="3"/>
  <c r="S1082" i="3"/>
  <c r="R1082" i="3"/>
  <c r="O1082" i="3"/>
  <c r="L1082" i="3"/>
  <c r="N1082" i="3" s="1"/>
  <c r="K1082" i="3"/>
  <c r="G1082" i="3"/>
  <c r="B1082" i="3"/>
  <c r="S1081" i="3"/>
  <c r="R1081" i="3"/>
  <c r="O1081" i="3"/>
  <c r="L1081" i="3"/>
  <c r="N1081" i="3" s="1"/>
  <c r="K1081" i="3"/>
  <c r="G1081" i="3"/>
  <c r="B1081" i="3"/>
  <c r="S1080" i="3"/>
  <c r="T1080" i="3" s="1"/>
  <c r="R1080" i="3"/>
  <c r="O1080" i="3"/>
  <c r="L1080" i="3"/>
  <c r="N1080" i="3" s="1"/>
  <c r="K1080" i="3"/>
  <c r="G1080" i="3"/>
  <c r="B1080" i="3"/>
  <c r="S1079" i="3"/>
  <c r="R1079" i="3"/>
  <c r="O1079" i="3"/>
  <c r="L1079" i="3"/>
  <c r="N1079" i="3" s="1"/>
  <c r="K1079" i="3"/>
  <c r="G1079" i="3"/>
  <c r="B1079" i="3"/>
  <c r="S1078" i="3"/>
  <c r="R1078" i="3"/>
  <c r="T1078" i="3" s="1"/>
  <c r="O1078" i="3"/>
  <c r="L1078" i="3"/>
  <c r="N1078" i="3" s="1"/>
  <c r="K1078" i="3"/>
  <c r="G1078" i="3"/>
  <c r="B1078" i="3"/>
  <c r="S1077" i="3"/>
  <c r="R1077" i="3"/>
  <c r="O1077" i="3"/>
  <c r="L1077" i="3"/>
  <c r="N1077" i="3" s="1"/>
  <c r="K1077" i="3"/>
  <c r="G1077" i="3"/>
  <c r="B1077" i="3"/>
  <c r="S1076" i="3"/>
  <c r="R1076" i="3"/>
  <c r="T1076" i="3" s="1"/>
  <c r="O1076" i="3"/>
  <c r="L1076" i="3"/>
  <c r="N1076" i="3" s="1"/>
  <c r="K1076" i="3"/>
  <c r="G1076" i="3"/>
  <c r="B1076" i="3"/>
  <c r="S1075" i="3"/>
  <c r="T1075" i="3" s="1"/>
  <c r="R1075" i="3"/>
  <c r="O1075" i="3"/>
  <c r="L1075" i="3"/>
  <c r="N1075" i="3" s="1"/>
  <c r="K1075" i="3"/>
  <c r="G1075" i="3"/>
  <c r="B1075" i="3"/>
  <c r="S1074" i="3"/>
  <c r="R1074" i="3"/>
  <c r="O1074" i="3"/>
  <c r="L1074" i="3"/>
  <c r="N1074" i="3" s="1"/>
  <c r="K1074" i="3"/>
  <c r="G1074" i="3"/>
  <c r="B1074" i="3"/>
  <c r="S1073" i="3"/>
  <c r="R1073" i="3"/>
  <c r="O1073" i="3"/>
  <c r="L1073" i="3"/>
  <c r="N1073" i="3" s="1"/>
  <c r="K1073" i="3"/>
  <c r="G1073" i="3"/>
  <c r="B1073" i="3"/>
  <c r="S1072" i="3"/>
  <c r="R1072" i="3"/>
  <c r="O1072" i="3"/>
  <c r="L1072" i="3"/>
  <c r="N1072" i="3" s="1"/>
  <c r="K1072" i="3"/>
  <c r="G1072" i="3"/>
  <c r="B1072" i="3"/>
  <c r="S1071" i="3"/>
  <c r="T1071" i="3" s="1"/>
  <c r="R1071" i="3"/>
  <c r="O1071" i="3"/>
  <c r="L1071" i="3"/>
  <c r="N1071" i="3" s="1"/>
  <c r="K1071" i="3"/>
  <c r="G1071" i="3"/>
  <c r="B1071" i="3"/>
  <c r="S1070" i="3"/>
  <c r="R1070" i="3"/>
  <c r="O1070" i="3"/>
  <c r="L1070" i="3"/>
  <c r="N1070" i="3" s="1"/>
  <c r="K1070" i="3"/>
  <c r="G1070" i="3"/>
  <c r="B1070" i="3"/>
  <c r="S1069" i="3"/>
  <c r="R1069" i="3"/>
  <c r="O1069" i="3"/>
  <c r="L1069" i="3"/>
  <c r="N1069" i="3" s="1"/>
  <c r="K1069" i="3"/>
  <c r="G1069" i="3"/>
  <c r="B1069" i="3"/>
  <c r="S1068" i="3"/>
  <c r="R1068" i="3"/>
  <c r="O1068" i="3"/>
  <c r="L1068" i="3"/>
  <c r="N1068" i="3" s="1"/>
  <c r="K1068" i="3"/>
  <c r="G1068" i="3"/>
  <c r="B1068" i="3"/>
  <c r="S1067" i="3"/>
  <c r="R1067" i="3"/>
  <c r="O1067" i="3"/>
  <c r="L1067" i="3"/>
  <c r="N1067" i="3" s="1"/>
  <c r="K1067" i="3"/>
  <c r="G1067" i="3"/>
  <c r="B1067" i="3"/>
  <c r="S1066" i="3"/>
  <c r="R1066" i="3"/>
  <c r="O1066" i="3"/>
  <c r="L1066" i="3"/>
  <c r="N1066" i="3" s="1"/>
  <c r="K1066" i="3"/>
  <c r="G1066" i="3"/>
  <c r="B1066" i="3"/>
  <c r="S1065" i="3"/>
  <c r="R1065" i="3"/>
  <c r="O1065" i="3"/>
  <c r="L1065" i="3"/>
  <c r="N1065" i="3" s="1"/>
  <c r="K1065" i="3"/>
  <c r="G1065" i="3"/>
  <c r="B1065" i="3"/>
  <c r="S1064" i="3"/>
  <c r="T1064" i="3" s="1"/>
  <c r="R1064" i="3"/>
  <c r="O1064" i="3"/>
  <c r="L1064" i="3"/>
  <c r="N1064" i="3" s="1"/>
  <c r="K1064" i="3"/>
  <c r="G1064" i="3"/>
  <c r="B1064" i="3"/>
  <c r="S1063" i="3"/>
  <c r="R1063" i="3"/>
  <c r="O1063" i="3"/>
  <c r="L1063" i="3"/>
  <c r="N1063" i="3" s="1"/>
  <c r="K1063" i="3"/>
  <c r="G1063" i="3"/>
  <c r="B1063" i="3"/>
  <c r="S1062" i="3"/>
  <c r="R1062" i="3"/>
  <c r="O1062" i="3"/>
  <c r="L1062" i="3"/>
  <c r="N1062" i="3" s="1"/>
  <c r="K1062" i="3"/>
  <c r="G1062" i="3"/>
  <c r="B1062" i="3"/>
  <c r="S1061" i="3"/>
  <c r="T1061" i="3" s="1"/>
  <c r="R1061" i="3"/>
  <c r="O1061" i="3"/>
  <c r="L1061" i="3"/>
  <c r="N1061" i="3" s="1"/>
  <c r="K1061" i="3"/>
  <c r="G1061" i="3"/>
  <c r="B1061" i="3"/>
  <c r="S1060" i="3"/>
  <c r="R1060" i="3"/>
  <c r="O1060" i="3"/>
  <c r="L1060" i="3"/>
  <c r="N1060" i="3" s="1"/>
  <c r="K1060" i="3"/>
  <c r="G1060" i="3"/>
  <c r="B1060" i="3"/>
  <c r="S1059" i="3"/>
  <c r="R1059" i="3"/>
  <c r="O1059" i="3"/>
  <c r="L1059" i="3"/>
  <c r="N1059" i="3" s="1"/>
  <c r="K1059" i="3"/>
  <c r="G1059" i="3"/>
  <c r="B1059" i="3"/>
  <c r="S1058" i="3"/>
  <c r="R1058" i="3"/>
  <c r="O1058" i="3"/>
  <c r="N1058" i="3"/>
  <c r="L1058" i="3"/>
  <c r="K1058" i="3"/>
  <c r="G1058" i="3"/>
  <c r="B1058" i="3"/>
  <c r="S1057" i="3"/>
  <c r="R1057" i="3"/>
  <c r="O1057" i="3"/>
  <c r="L1057" i="3"/>
  <c r="N1057" i="3" s="1"/>
  <c r="K1057" i="3"/>
  <c r="G1057" i="3"/>
  <c r="B1057" i="3"/>
  <c r="S1056" i="3"/>
  <c r="R1056" i="3"/>
  <c r="O1056" i="3"/>
  <c r="L1056" i="3"/>
  <c r="N1056" i="3" s="1"/>
  <c r="K1056" i="3"/>
  <c r="G1056" i="3"/>
  <c r="B1056" i="3"/>
  <c r="S1055" i="3"/>
  <c r="R1055" i="3"/>
  <c r="O1055" i="3"/>
  <c r="L1055" i="3"/>
  <c r="N1055" i="3" s="1"/>
  <c r="K1055" i="3"/>
  <c r="G1055" i="3"/>
  <c r="B1055" i="3"/>
  <c r="S1054" i="3"/>
  <c r="R1054" i="3"/>
  <c r="O1054" i="3"/>
  <c r="L1054" i="3"/>
  <c r="N1054" i="3" s="1"/>
  <c r="K1054" i="3"/>
  <c r="G1054" i="3"/>
  <c r="B1054" i="3"/>
  <c r="S1053" i="3"/>
  <c r="R1053" i="3"/>
  <c r="O1053" i="3"/>
  <c r="L1053" i="3"/>
  <c r="N1053" i="3" s="1"/>
  <c r="K1053" i="3"/>
  <c r="G1053" i="3"/>
  <c r="B1053" i="3"/>
  <c r="S1052" i="3"/>
  <c r="T1052" i="3" s="1"/>
  <c r="R1052" i="3"/>
  <c r="O1052" i="3"/>
  <c r="L1052" i="3"/>
  <c r="N1052" i="3" s="1"/>
  <c r="K1052" i="3"/>
  <c r="G1052" i="3"/>
  <c r="B1052" i="3"/>
  <c r="S1051" i="3"/>
  <c r="R1051" i="3"/>
  <c r="O1051" i="3"/>
  <c r="L1051" i="3"/>
  <c r="N1051" i="3" s="1"/>
  <c r="K1051" i="3"/>
  <c r="G1051" i="3"/>
  <c r="B1051" i="3"/>
  <c r="S1050" i="3"/>
  <c r="R1050" i="3"/>
  <c r="O1050" i="3"/>
  <c r="L1050" i="3"/>
  <c r="N1050" i="3" s="1"/>
  <c r="K1050" i="3"/>
  <c r="G1050" i="3"/>
  <c r="B1050" i="3"/>
  <c r="S1049" i="3"/>
  <c r="T1049" i="3" s="1"/>
  <c r="R1049" i="3"/>
  <c r="O1049" i="3"/>
  <c r="L1049" i="3"/>
  <c r="N1049" i="3" s="1"/>
  <c r="K1049" i="3"/>
  <c r="G1049" i="3"/>
  <c r="B1049" i="3"/>
  <c r="T1048" i="3"/>
  <c r="S1048" i="3"/>
  <c r="R1048" i="3"/>
  <c r="O1048" i="3"/>
  <c r="L1048" i="3"/>
  <c r="N1048" i="3" s="1"/>
  <c r="K1048" i="3"/>
  <c r="G1048" i="3"/>
  <c r="B1048" i="3"/>
  <c r="S1047" i="3"/>
  <c r="R1047" i="3"/>
  <c r="O1047" i="3"/>
  <c r="L1047" i="3"/>
  <c r="N1047" i="3" s="1"/>
  <c r="K1047" i="3"/>
  <c r="G1047" i="3"/>
  <c r="B1047" i="3"/>
  <c r="S1046" i="3"/>
  <c r="R1046" i="3"/>
  <c r="T1046" i="3" s="1"/>
  <c r="O1046" i="3"/>
  <c r="L1046" i="3"/>
  <c r="N1046" i="3" s="1"/>
  <c r="K1046" i="3"/>
  <c r="G1046" i="3"/>
  <c r="B1046" i="3"/>
  <c r="S1045" i="3"/>
  <c r="R1045" i="3"/>
  <c r="O1045" i="3"/>
  <c r="L1045" i="3"/>
  <c r="N1045" i="3" s="1"/>
  <c r="K1045" i="3"/>
  <c r="G1045" i="3"/>
  <c r="B1045" i="3"/>
  <c r="S1044" i="3"/>
  <c r="R1044" i="3"/>
  <c r="O1044" i="3"/>
  <c r="L1044" i="3"/>
  <c r="N1044" i="3" s="1"/>
  <c r="K1044" i="3"/>
  <c r="G1044" i="3"/>
  <c r="B1044" i="3"/>
  <c r="S1043" i="3"/>
  <c r="R1043" i="3"/>
  <c r="O1043" i="3"/>
  <c r="L1043" i="3"/>
  <c r="N1043" i="3" s="1"/>
  <c r="K1043" i="3"/>
  <c r="G1043" i="3"/>
  <c r="B1043" i="3"/>
  <c r="S1042" i="3"/>
  <c r="R1042" i="3"/>
  <c r="O1042" i="3"/>
  <c r="L1042" i="3"/>
  <c r="N1042" i="3" s="1"/>
  <c r="K1042" i="3"/>
  <c r="G1042" i="3"/>
  <c r="B1042" i="3"/>
  <c r="S1041" i="3"/>
  <c r="T1041" i="3" s="1"/>
  <c r="R1041" i="3"/>
  <c r="O1041" i="3"/>
  <c r="L1041" i="3"/>
  <c r="N1041" i="3" s="1"/>
  <c r="K1041" i="3"/>
  <c r="G1041" i="3"/>
  <c r="B1041" i="3"/>
  <c r="S1040" i="3"/>
  <c r="R1040" i="3"/>
  <c r="O1040" i="3"/>
  <c r="L1040" i="3"/>
  <c r="N1040" i="3" s="1"/>
  <c r="K1040" i="3"/>
  <c r="G1040" i="3"/>
  <c r="B1040" i="3"/>
  <c r="S1039" i="3"/>
  <c r="R1039" i="3"/>
  <c r="O1039" i="3"/>
  <c r="L1039" i="3"/>
  <c r="N1039" i="3" s="1"/>
  <c r="K1039" i="3"/>
  <c r="G1039" i="3"/>
  <c r="B1039" i="3"/>
  <c r="S1038" i="3"/>
  <c r="R1038" i="3"/>
  <c r="O1038" i="3"/>
  <c r="L1038" i="3"/>
  <c r="N1038" i="3" s="1"/>
  <c r="K1038" i="3"/>
  <c r="G1038" i="3"/>
  <c r="B1038" i="3"/>
  <c r="S1037" i="3"/>
  <c r="T1037" i="3" s="1"/>
  <c r="R1037" i="3"/>
  <c r="O1037" i="3"/>
  <c r="L1037" i="3"/>
  <c r="N1037" i="3" s="1"/>
  <c r="K1037" i="3"/>
  <c r="G1037" i="3"/>
  <c r="B1037" i="3"/>
  <c r="S1036" i="3"/>
  <c r="R1036" i="3"/>
  <c r="O1036" i="3"/>
  <c r="L1036" i="3"/>
  <c r="N1036" i="3" s="1"/>
  <c r="K1036" i="3"/>
  <c r="G1036" i="3"/>
  <c r="B1036" i="3"/>
  <c r="S1035" i="3"/>
  <c r="R1035" i="3"/>
  <c r="O1035" i="3"/>
  <c r="L1035" i="3"/>
  <c r="N1035" i="3" s="1"/>
  <c r="K1035" i="3"/>
  <c r="G1035" i="3"/>
  <c r="B1035" i="3"/>
  <c r="S1034" i="3"/>
  <c r="R1034" i="3"/>
  <c r="O1034" i="3"/>
  <c r="L1034" i="3"/>
  <c r="N1034" i="3" s="1"/>
  <c r="K1034" i="3"/>
  <c r="G1034" i="3"/>
  <c r="B1034" i="3"/>
  <c r="S1033" i="3"/>
  <c r="R1033" i="3"/>
  <c r="O1033" i="3"/>
  <c r="L1033" i="3"/>
  <c r="N1033" i="3" s="1"/>
  <c r="K1033" i="3"/>
  <c r="G1033" i="3"/>
  <c r="B1033" i="3"/>
  <c r="S1032" i="3"/>
  <c r="T1032" i="3" s="1"/>
  <c r="R1032" i="3"/>
  <c r="O1032" i="3"/>
  <c r="L1032" i="3"/>
  <c r="N1032" i="3" s="1"/>
  <c r="K1032" i="3"/>
  <c r="G1032" i="3"/>
  <c r="B1032" i="3"/>
  <c r="S1031" i="3"/>
  <c r="R1031" i="3"/>
  <c r="O1031" i="3"/>
  <c r="L1031" i="3"/>
  <c r="N1031" i="3" s="1"/>
  <c r="K1031" i="3"/>
  <c r="G1031" i="3"/>
  <c r="B1031" i="3"/>
  <c r="S1030" i="3"/>
  <c r="R1030" i="3"/>
  <c r="O1030" i="3"/>
  <c r="L1030" i="3"/>
  <c r="N1030" i="3" s="1"/>
  <c r="K1030" i="3"/>
  <c r="G1030" i="3"/>
  <c r="B1030" i="3"/>
  <c r="S1029" i="3"/>
  <c r="R1029" i="3"/>
  <c r="O1029" i="3"/>
  <c r="L1029" i="3"/>
  <c r="N1029" i="3" s="1"/>
  <c r="K1029" i="3"/>
  <c r="G1029" i="3"/>
  <c r="B1029" i="3"/>
  <c r="S1028" i="3"/>
  <c r="R1028" i="3"/>
  <c r="O1028" i="3"/>
  <c r="L1028" i="3"/>
  <c r="N1028" i="3" s="1"/>
  <c r="K1028" i="3"/>
  <c r="G1028" i="3"/>
  <c r="B1028" i="3"/>
  <c r="S1027" i="3"/>
  <c r="R1027" i="3"/>
  <c r="O1027" i="3"/>
  <c r="L1027" i="3"/>
  <c r="N1027" i="3" s="1"/>
  <c r="K1027" i="3"/>
  <c r="G1027" i="3"/>
  <c r="B1027" i="3"/>
  <c r="S1026" i="3"/>
  <c r="R1026" i="3"/>
  <c r="O1026" i="3"/>
  <c r="L1026" i="3"/>
  <c r="N1026" i="3" s="1"/>
  <c r="K1026" i="3"/>
  <c r="G1026" i="3"/>
  <c r="B1026" i="3"/>
  <c r="S1025" i="3"/>
  <c r="R1025" i="3"/>
  <c r="O1025" i="3"/>
  <c r="L1025" i="3"/>
  <c r="N1025" i="3" s="1"/>
  <c r="K1025" i="3"/>
  <c r="G1025" i="3"/>
  <c r="B1025" i="3"/>
  <c r="S1024" i="3"/>
  <c r="R1024" i="3"/>
  <c r="O1024" i="3"/>
  <c r="L1024" i="3"/>
  <c r="N1024" i="3" s="1"/>
  <c r="K1024" i="3"/>
  <c r="G1024" i="3"/>
  <c r="B1024" i="3"/>
  <c r="S1023" i="3"/>
  <c r="R1023" i="3"/>
  <c r="O1023" i="3"/>
  <c r="L1023" i="3"/>
  <c r="N1023" i="3" s="1"/>
  <c r="K1023" i="3"/>
  <c r="G1023" i="3"/>
  <c r="B1023" i="3"/>
  <c r="S1022" i="3"/>
  <c r="T1022" i="3" s="1"/>
  <c r="R1022" i="3"/>
  <c r="O1022" i="3"/>
  <c r="L1022" i="3"/>
  <c r="N1022" i="3" s="1"/>
  <c r="K1022" i="3"/>
  <c r="G1022" i="3"/>
  <c r="B1022" i="3"/>
  <c r="S1021" i="3"/>
  <c r="R1021" i="3"/>
  <c r="O1021" i="3"/>
  <c r="L1021" i="3"/>
  <c r="N1021" i="3" s="1"/>
  <c r="K1021" i="3"/>
  <c r="G1021" i="3"/>
  <c r="B1021" i="3"/>
  <c r="S1020" i="3"/>
  <c r="R1020" i="3"/>
  <c r="O1020" i="3"/>
  <c r="L1020" i="3"/>
  <c r="N1020" i="3" s="1"/>
  <c r="K1020" i="3"/>
  <c r="G1020" i="3"/>
  <c r="B1020" i="3"/>
  <c r="S1019" i="3"/>
  <c r="R1019" i="3"/>
  <c r="O1019" i="3"/>
  <c r="L1019" i="3"/>
  <c r="N1019" i="3" s="1"/>
  <c r="K1019" i="3"/>
  <c r="G1019" i="3"/>
  <c r="B1019" i="3"/>
  <c r="S1018" i="3"/>
  <c r="R1018" i="3"/>
  <c r="O1018" i="3"/>
  <c r="L1018" i="3"/>
  <c r="N1018" i="3" s="1"/>
  <c r="K1018" i="3"/>
  <c r="G1018" i="3"/>
  <c r="B1018" i="3"/>
  <c r="S1017" i="3"/>
  <c r="R1017" i="3"/>
  <c r="O1017" i="3"/>
  <c r="L1017" i="3"/>
  <c r="N1017" i="3" s="1"/>
  <c r="K1017" i="3"/>
  <c r="G1017" i="3"/>
  <c r="B1017" i="3"/>
  <c r="S1016" i="3"/>
  <c r="R1016" i="3"/>
  <c r="O1016" i="3"/>
  <c r="L1016" i="3"/>
  <c r="N1016" i="3" s="1"/>
  <c r="K1016" i="3"/>
  <c r="G1016" i="3"/>
  <c r="B1016" i="3"/>
  <c r="S1015" i="3"/>
  <c r="R1015" i="3"/>
  <c r="O1015" i="3"/>
  <c r="L1015" i="3"/>
  <c r="N1015" i="3" s="1"/>
  <c r="K1015" i="3"/>
  <c r="G1015" i="3"/>
  <c r="B1015" i="3"/>
  <c r="S1014" i="3"/>
  <c r="R1014" i="3"/>
  <c r="T1014" i="3" s="1"/>
  <c r="O1014" i="3"/>
  <c r="L1014" i="3"/>
  <c r="N1014" i="3" s="1"/>
  <c r="K1014" i="3"/>
  <c r="G1014" i="3"/>
  <c r="B1014" i="3"/>
  <c r="S1013" i="3"/>
  <c r="R1013" i="3"/>
  <c r="O1013" i="3"/>
  <c r="L1013" i="3"/>
  <c r="N1013" i="3" s="1"/>
  <c r="K1013" i="3"/>
  <c r="G1013" i="3"/>
  <c r="B1013" i="3"/>
  <c r="S1012" i="3"/>
  <c r="R1012" i="3"/>
  <c r="O1012" i="3"/>
  <c r="L1012" i="3"/>
  <c r="N1012" i="3" s="1"/>
  <c r="K1012" i="3"/>
  <c r="G1012" i="3"/>
  <c r="B1012" i="3"/>
  <c r="S1011" i="3"/>
  <c r="R1011" i="3"/>
  <c r="O1011" i="3"/>
  <c r="L1011" i="3"/>
  <c r="N1011" i="3" s="1"/>
  <c r="K1011" i="3"/>
  <c r="G1011" i="3"/>
  <c r="B1011" i="3"/>
  <c r="S1010" i="3"/>
  <c r="R1010" i="3"/>
  <c r="O1010" i="3"/>
  <c r="L1010" i="3"/>
  <c r="N1010" i="3" s="1"/>
  <c r="K1010" i="3"/>
  <c r="G1010" i="3"/>
  <c r="B1010" i="3"/>
  <c r="S1009" i="3"/>
  <c r="R1009" i="3"/>
  <c r="O1009" i="3"/>
  <c r="L1009" i="3"/>
  <c r="N1009" i="3" s="1"/>
  <c r="K1009" i="3"/>
  <c r="G1009" i="3"/>
  <c r="B1009" i="3"/>
  <c r="S1008" i="3"/>
  <c r="R1008" i="3"/>
  <c r="O1008" i="3"/>
  <c r="L1008" i="3"/>
  <c r="N1008" i="3" s="1"/>
  <c r="K1008" i="3"/>
  <c r="G1008" i="3"/>
  <c r="B1008" i="3"/>
  <c r="S1007" i="3"/>
  <c r="R1007" i="3"/>
  <c r="O1007" i="3"/>
  <c r="L1007" i="3"/>
  <c r="N1007" i="3" s="1"/>
  <c r="K1007" i="3"/>
  <c r="G1007" i="3"/>
  <c r="B1007" i="3"/>
  <c r="S1006" i="3"/>
  <c r="R1006" i="3"/>
  <c r="O1006" i="3"/>
  <c r="L1006" i="3"/>
  <c r="N1006" i="3" s="1"/>
  <c r="K1006" i="3"/>
  <c r="G1006" i="3"/>
  <c r="B1006" i="3"/>
  <c r="S1005" i="3"/>
  <c r="R1005" i="3"/>
  <c r="O1005" i="3"/>
  <c r="L1005" i="3"/>
  <c r="N1005" i="3" s="1"/>
  <c r="K1005" i="3"/>
  <c r="G1005" i="3"/>
  <c r="B1005" i="3"/>
  <c r="S1004" i="3"/>
  <c r="R1004" i="3"/>
  <c r="O1004" i="3"/>
  <c r="L1004" i="3"/>
  <c r="N1004" i="3" s="1"/>
  <c r="K1004" i="3"/>
  <c r="G1004" i="3"/>
  <c r="B1004" i="3"/>
  <c r="S1003" i="3"/>
  <c r="R1003" i="3"/>
  <c r="O1003" i="3"/>
  <c r="L1003" i="3"/>
  <c r="N1003" i="3" s="1"/>
  <c r="K1003" i="3"/>
  <c r="G1003" i="3"/>
  <c r="B1003" i="3"/>
  <c r="S1002" i="3"/>
  <c r="R1002" i="3"/>
  <c r="O1002" i="3"/>
  <c r="L1002" i="3"/>
  <c r="N1002" i="3" s="1"/>
  <c r="K1002" i="3"/>
  <c r="G1002" i="3"/>
  <c r="B1002" i="3"/>
  <c r="S1001" i="3"/>
  <c r="R1001" i="3"/>
  <c r="O1001" i="3"/>
  <c r="L1001" i="3"/>
  <c r="N1001" i="3" s="1"/>
  <c r="K1001" i="3"/>
  <c r="G1001" i="3"/>
  <c r="B1001" i="3"/>
  <c r="T1000" i="3"/>
  <c r="S1000" i="3"/>
  <c r="R1000" i="3"/>
  <c r="O1000" i="3"/>
  <c r="L1000" i="3"/>
  <c r="N1000" i="3" s="1"/>
  <c r="K1000" i="3"/>
  <c r="G1000" i="3"/>
  <c r="B1000" i="3"/>
  <c r="S999" i="3"/>
  <c r="R999" i="3"/>
  <c r="O999" i="3"/>
  <c r="L999" i="3"/>
  <c r="N999" i="3" s="1"/>
  <c r="K999" i="3"/>
  <c r="G999" i="3"/>
  <c r="B999" i="3"/>
  <c r="S998" i="3"/>
  <c r="R998" i="3"/>
  <c r="O998" i="3"/>
  <c r="L998" i="3"/>
  <c r="N998" i="3" s="1"/>
  <c r="K998" i="3"/>
  <c r="G998" i="3"/>
  <c r="B998" i="3"/>
  <c r="S997" i="3"/>
  <c r="R997" i="3"/>
  <c r="O997" i="3"/>
  <c r="L997" i="3"/>
  <c r="N997" i="3" s="1"/>
  <c r="K997" i="3"/>
  <c r="G997" i="3"/>
  <c r="B997" i="3"/>
  <c r="S996" i="3"/>
  <c r="R996" i="3"/>
  <c r="O996" i="3"/>
  <c r="L996" i="3"/>
  <c r="N996" i="3" s="1"/>
  <c r="K996" i="3"/>
  <c r="G996" i="3"/>
  <c r="B996" i="3"/>
  <c r="S995" i="3"/>
  <c r="R995" i="3"/>
  <c r="O995" i="3"/>
  <c r="L995" i="3"/>
  <c r="N995" i="3" s="1"/>
  <c r="K995" i="3"/>
  <c r="G995" i="3"/>
  <c r="B995" i="3"/>
  <c r="S994" i="3"/>
  <c r="R994" i="3"/>
  <c r="O994" i="3"/>
  <c r="L994" i="3"/>
  <c r="K994" i="3"/>
  <c r="G994" i="3"/>
  <c r="B994" i="3"/>
  <c r="S993" i="3"/>
  <c r="R993" i="3"/>
  <c r="O993" i="3"/>
  <c r="L993" i="3"/>
  <c r="N993" i="3" s="1"/>
  <c r="K993" i="3"/>
  <c r="G993" i="3"/>
  <c r="B993" i="3"/>
  <c r="S992" i="3"/>
  <c r="R992" i="3"/>
  <c r="O992" i="3"/>
  <c r="L992" i="3"/>
  <c r="N992" i="3" s="1"/>
  <c r="K992" i="3"/>
  <c r="G992" i="3"/>
  <c r="B992" i="3"/>
  <c r="S991" i="3"/>
  <c r="R991" i="3"/>
  <c r="O991" i="3"/>
  <c r="L991" i="3"/>
  <c r="N991" i="3" s="1"/>
  <c r="K991" i="3"/>
  <c r="G991" i="3"/>
  <c r="B991" i="3"/>
  <c r="S990" i="3"/>
  <c r="R990" i="3"/>
  <c r="O990" i="3"/>
  <c r="L990" i="3"/>
  <c r="N990" i="3" s="1"/>
  <c r="K990" i="3"/>
  <c r="G990" i="3"/>
  <c r="B990" i="3"/>
  <c r="S989" i="3"/>
  <c r="R989" i="3"/>
  <c r="O989" i="3"/>
  <c r="L989" i="3"/>
  <c r="N989" i="3" s="1"/>
  <c r="K989" i="3"/>
  <c r="G989" i="3"/>
  <c r="B989" i="3"/>
  <c r="S988" i="3"/>
  <c r="T988" i="3" s="1"/>
  <c r="R988" i="3"/>
  <c r="O988" i="3"/>
  <c r="L988" i="3"/>
  <c r="N988" i="3" s="1"/>
  <c r="K988" i="3"/>
  <c r="G988" i="3"/>
  <c r="B988" i="3"/>
  <c r="S987" i="3"/>
  <c r="R987" i="3"/>
  <c r="O987" i="3"/>
  <c r="L987" i="3"/>
  <c r="N987" i="3" s="1"/>
  <c r="K987" i="3"/>
  <c r="G987" i="3"/>
  <c r="B987" i="3"/>
  <c r="S986" i="3"/>
  <c r="T986" i="3" s="1"/>
  <c r="R986" i="3"/>
  <c r="O986" i="3"/>
  <c r="L986" i="3"/>
  <c r="N986" i="3" s="1"/>
  <c r="K986" i="3"/>
  <c r="G986" i="3"/>
  <c r="B986" i="3"/>
  <c r="S985" i="3"/>
  <c r="R985" i="3"/>
  <c r="O985" i="3"/>
  <c r="L985" i="3"/>
  <c r="N985" i="3" s="1"/>
  <c r="K985" i="3"/>
  <c r="G985" i="3"/>
  <c r="B985" i="3"/>
  <c r="S984" i="3"/>
  <c r="T984" i="3" s="1"/>
  <c r="R984" i="3"/>
  <c r="O984" i="3"/>
  <c r="L984" i="3"/>
  <c r="K984" i="3"/>
  <c r="G984" i="3"/>
  <c r="B984" i="3"/>
  <c r="S983" i="3"/>
  <c r="R983" i="3"/>
  <c r="O983" i="3"/>
  <c r="L983" i="3"/>
  <c r="N983" i="3" s="1"/>
  <c r="K983" i="3"/>
  <c r="G983" i="3"/>
  <c r="B983" i="3"/>
  <c r="S982" i="3"/>
  <c r="R982" i="3"/>
  <c r="O982" i="3"/>
  <c r="L982" i="3"/>
  <c r="N982" i="3" s="1"/>
  <c r="K982" i="3"/>
  <c r="G982" i="3"/>
  <c r="B982" i="3"/>
  <c r="S981" i="3"/>
  <c r="R981" i="3"/>
  <c r="O981" i="3"/>
  <c r="L981" i="3"/>
  <c r="N981" i="3" s="1"/>
  <c r="K981" i="3"/>
  <c r="G981" i="3"/>
  <c r="B981" i="3"/>
  <c r="S980" i="3"/>
  <c r="R980" i="3"/>
  <c r="O980" i="3"/>
  <c r="L980" i="3"/>
  <c r="N980" i="3" s="1"/>
  <c r="K980" i="3"/>
  <c r="G980" i="3"/>
  <c r="B980" i="3"/>
  <c r="S979" i="3"/>
  <c r="T979" i="3" s="1"/>
  <c r="R979" i="3"/>
  <c r="O979" i="3"/>
  <c r="L979" i="3"/>
  <c r="N979" i="3" s="1"/>
  <c r="K979" i="3"/>
  <c r="G979" i="3"/>
  <c r="B979" i="3"/>
  <c r="S978" i="3"/>
  <c r="R978" i="3"/>
  <c r="O978" i="3"/>
  <c r="L978" i="3"/>
  <c r="N978" i="3" s="1"/>
  <c r="K978" i="3"/>
  <c r="G978" i="3"/>
  <c r="B978" i="3"/>
  <c r="S977" i="3"/>
  <c r="R977" i="3"/>
  <c r="T977" i="3" s="1"/>
  <c r="O977" i="3"/>
  <c r="L977" i="3"/>
  <c r="N977" i="3" s="1"/>
  <c r="K977" i="3"/>
  <c r="G977" i="3"/>
  <c r="B977" i="3"/>
  <c r="S976" i="3"/>
  <c r="R976" i="3"/>
  <c r="O976" i="3"/>
  <c r="L976" i="3"/>
  <c r="N976" i="3" s="1"/>
  <c r="K976" i="3"/>
  <c r="G976" i="3"/>
  <c r="B976" i="3"/>
  <c r="S975" i="3"/>
  <c r="R975" i="3"/>
  <c r="O975" i="3"/>
  <c r="L975" i="3"/>
  <c r="N975" i="3" s="1"/>
  <c r="K975" i="3"/>
  <c r="G975" i="3"/>
  <c r="B975" i="3"/>
  <c r="S974" i="3"/>
  <c r="R974" i="3"/>
  <c r="O974" i="3"/>
  <c r="L974" i="3"/>
  <c r="N974" i="3" s="1"/>
  <c r="K974" i="3"/>
  <c r="G974" i="3"/>
  <c r="B974" i="3"/>
  <c r="S973" i="3"/>
  <c r="R973" i="3"/>
  <c r="O973" i="3"/>
  <c r="L973" i="3"/>
  <c r="N973" i="3" s="1"/>
  <c r="K973" i="3"/>
  <c r="G973" i="3"/>
  <c r="B973" i="3"/>
  <c r="S972" i="3"/>
  <c r="R972" i="3"/>
  <c r="O972" i="3"/>
  <c r="L972" i="3"/>
  <c r="N972" i="3" s="1"/>
  <c r="K972" i="3"/>
  <c r="G972" i="3"/>
  <c r="B972" i="3"/>
  <c r="S971" i="3"/>
  <c r="T971" i="3" s="1"/>
  <c r="R971" i="3"/>
  <c r="O971" i="3"/>
  <c r="L971" i="3"/>
  <c r="N971" i="3" s="1"/>
  <c r="K971" i="3"/>
  <c r="G971" i="3"/>
  <c r="B971" i="3"/>
  <c r="S970" i="3"/>
  <c r="R970" i="3"/>
  <c r="O970" i="3"/>
  <c r="L970" i="3"/>
  <c r="N970" i="3" s="1"/>
  <c r="K970" i="3"/>
  <c r="G970" i="3"/>
  <c r="B970" i="3"/>
  <c r="S969" i="3"/>
  <c r="R969" i="3"/>
  <c r="O969" i="3"/>
  <c r="L969" i="3"/>
  <c r="N969" i="3" s="1"/>
  <c r="K969" i="3"/>
  <c r="G969" i="3"/>
  <c r="B969" i="3"/>
  <c r="S968" i="3"/>
  <c r="R968" i="3"/>
  <c r="O968" i="3"/>
  <c r="L968" i="3"/>
  <c r="N968" i="3" s="1"/>
  <c r="K968" i="3"/>
  <c r="G968" i="3"/>
  <c r="B968" i="3"/>
  <c r="S967" i="3"/>
  <c r="R967" i="3"/>
  <c r="O967" i="3"/>
  <c r="L967" i="3"/>
  <c r="N967" i="3" s="1"/>
  <c r="K967" i="3"/>
  <c r="G967" i="3"/>
  <c r="B967" i="3"/>
  <c r="S966" i="3"/>
  <c r="R966" i="3"/>
  <c r="O966" i="3"/>
  <c r="L966" i="3"/>
  <c r="N966" i="3" s="1"/>
  <c r="K966" i="3"/>
  <c r="G966" i="3"/>
  <c r="B966" i="3"/>
  <c r="S965" i="3"/>
  <c r="R965" i="3"/>
  <c r="O965" i="3"/>
  <c r="L965" i="3"/>
  <c r="N965" i="3" s="1"/>
  <c r="K965" i="3"/>
  <c r="G965" i="3"/>
  <c r="B965" i="3"/>
  <c r="S964" i="3"/>
  <c r="R964" i="3"/>
  <c r="O964" i="3"/>
  <c r="L964" i="3"/>
  <c r="N964" i="3" s="1"/>
  <c r="K964" i="3"/>
  <c r="G964" i="3"/>
  <c r="B964" i="3"/>
  <c r="S963" i="3"/>
  <c r="R963" i="3"/>
  <c r="O963" i="3"/>
  <c r="L963" i="3"/>
  <c r="N963" i="3" s="1"/>
  <c r="K963" i="3"/>
  <c r="G963" i="3"/>
  <c r="B963" i="3"/>
  <c r="S962" i="3"/>
  <c r="R962" i="3"/>
  <c r="O962" i="3"/>
  <c r="L962" i="3"/>
  <c r="N962" i="3" s="1"/>
  <c r="K962" i="3"/>
  <c r="G962" i="3"/>
  <c r="B962" i="3"/>
  <c r="S961" i="3"/>
  <c r="R961" i="3"/>
  <c r="O961" i="3"/>
  <c r="L961" i="3"/>
  <c r="N961" i="3" s="1"/>
  <c r="K961" i="3"/>
  <c r="G961" i="3"/>
  <c r="B961" i="3"/>
  <c r="S960" i="3"/>
  <c r="R960" i="3"/>
  <c r="O960" i="3"/>
  <c r="L960" i="3"/>
  <c r="N960" i="3" s="1"/>
  <c r="K960" i="3"/>
  <c r="G960" i="3"/>
  <c r="B960" i="3"/>
  <c r="S959" i="3"/>
  <c r="R959" i="3"/>
  <c r="O959" i="3"/>
  <c r="L959" i="3"/>
  <c r="N959" i="3" s="1"/>
  <c r="K959" i="3"/>
  <c r="G959" i="3"/>
  <c r="B959" i="3"/>
  <c r="S958" i="3"/>
  <c r="R958" i="3"/>
  <c r="O958" i="3"/>
  <c r="L958" i="3"/>
  <c r="N958" i="3" s="1"/>
  <c r="K958" i="3"/>
  <c r="G958" i="3"/>
  <c r="B958" i="3"/>
  <c r="S957" i="3"/>
  <c r="R957" i="3"/>
  <c r="O957" i="3"/>
  <c r="N957" i="3"/>
  <c r="L957" i="3"/>
  <c r="K957" i="3"/>
  <c r="G957" i="3"/>
  <c r="B957" i="3"/>
  <c r="S956" i="3"/>
  <c r="T956" i="3" s="1"/>
  <c r="R956" i="3"/>
  <c r="O956" i="3"/>
  <c r="L956" i="3"/>
  <c r="N956" i="3" s="1"/>
  <c r="K956" i="3"/>
  <c r="G956" i="3"/>
  <c r="B956" i="3"/>
  <c r="S955" i="3"/>
  <c r="T955" i="3" s="1"/>
  <c r="R955" i="3"/>
  <c r="O955" i="3"/>
  <c r="L955" i="3"/>
  <c r="N955" i="3" s="1"/>
  <c r="K955" i="3"/>
  <c r="G955" i="3"/>
  <c r="B955" i="3"/>
  <c r="S954" i="3"/>
  <c r="R954" i="3"/>
  <c r="O954" i="3"/>
  <c r="L954" i="3"/>
  <c r="N954" i="3" s="1"/>
  <c r="K954" i="3"/>
  <c r="G954" i="3"/>
  <c r="B954" i="3"/>
  <c r="S953" i="3"/>
  <c r="R953" i="3"/>
  <c r="O953" i="3"/>
  <c r="L953" i="3"/>
  <c r="N953" i="3" s="1"/>
  <c r="K953" i="3"/>
  <c r="G953" i="3"/>
  <c r="B953" i="3"/>
  <c r="S952" i="3"/>
  <c r="T952" i="3" s="1"/>
  <c r="R952" i="3"/>
  <c r="O952" i="3"/>
  <c r="L952" i="3"/>
  <c r="N952" i="3" s="1"/>
  <c r="K952" i="3"/>
  <c r="G952" i="3"/>
  <c r="B952" i="3"/>
  <c r="S951" i="3"/>
  <c r="T951" i="3" s="1"/>
  <c r="R951" i="3"/>
  <c r="O951" i="3"/>
  <c r="L951" i="3"/>
  <c r="N951" i="3" s="1"/>
  <c r="K951" i="3"/>
  <c r="G951" i="3"/>
  <c r="B951" i="3"/>
  <c r="S950" i="3"/>
  <c r="R950" i="3"/>
  <c r="T950" i="3" s="1"/>
  <c r="O950" i="3"/>
  <c r="L950" i="3"/>
  <c r="N950" i="3" s="1"/>
  <c r="K950" i="3"/>
  <c r="G950" i="3"/>
  <c r="B950" i="3"/>
  <c r="S949" i="3"/>
  <c r="R949" i="3"/>
  <c r="T949" i="3" s="1"/>
  <c r="O949" i="3"/>
  <c r="L949" i="3"/>
  <c r="N949" i="3" s="1"/>
  <c r="K949" i="3"/>
  <c r="G949" i="3"/>
  <c r="B949" i="3"/>
  <c r="S948" i="3"/>
  <c r="R948" i="3"/>
  <c r="O948" i="3"/>
  <c r="L948" i="3"/>
  <c r="N948" i="3" s="1"/>
  <c r="K948" i="3"/>
  <c r="G948" i="3"/>
  <c r="B948" i="3"/>
  <c r="S947" i="3"/>
  <c r="R947" i="3"/>
  <c r="O947" i="3"/>
  <c r="L947" i="3"/>
  <c r="N947" i="3" s="1"/>
  <c r="K947" i="3"/>
  <c r="G947" i="3"/>
  <c r="B947" i="3"/>
  <c r="S946" i="3"/>
  <c r="R946" i="3"/>
  <c r="O946" i="3"/>
  <c r="L946" i="3"/>
  <c r="N946" i="3" s="1"/>
  <c r="K946" i="3"/>
  <c r="G946" i="3"/>
  <c r="B946" i="3"/>
  <c r="S945" i="3"/>
  <c r="R945" i="3"/>
  <c r="O945" i="3"/>
  <c r="L945" i="3"/>
  <c r="N945" i="3" s="1"/>
  <c r="K945" i="3"/>
  <c r="G945" i="3"/>
  <c r="B945" i="3"/>
  <c r="S944" i="3"/>
  <c r="R944" i="3"/>
  <c r="O944" i="3"/>
  <c r="L944" i="3"/>
  <c r="N944" i="3" s="1"/>
  <c r="K944" i="3"/>
  <c r="G944" i="3"/>
  <c r="B944" i="3"/>
  <c r="S943" i="3"/>
  <c r="R943" i="3"/>
  <c r="O943" i="3"/>
  <c r="L943" i="3"/>
  <c r="N943" i="3" s="1"/>
  <c r="K943" i="3"/>
  <c r="G943" i="3"/>
  <c r="B943" i="3"/>
  <c r="S942" i="3"/>
  <c r="R942" i="3"/>
  <c r="O942" i="3"/>
  <c r="L942" i="3"/>
  <c r="N942" i="3" s="1"/>
  <c r="K942" i="3"/>
  <c r="G942" i="3"/>
  <c r="B942" i="3"/>
  <c r="S941" i="3"/>
  <c r="R941" i="3"/>
  <c r="O941" i="3"/>
  <c r="L941" i="3"/>
  <c r="N941" i="3" s="1"/>
  <c r="K941" i="3"/>
  <c r="G941" i="3"/>
  <c r="B941" i="3"/>
  <c r="S940" i="3"/>
  <c r="T940" i="3" s="1"/>
  <c r="R940" i="3"/>
  <c r="O940" i="3"/>
  <c r="L940" i="3"/>
  <c r="N940" i="3" s="1"/>
  <c r="K940" i="3"/>
  <c r="G940" i="3"/>
  <c r="B940" i="3"/>
  <c r="S939" i="3"/>
  <c r="R939" i="3"/>
  <c r="O939" i="3"/>
  <c r="L939" i="3"/>
  <c r="N939" i="3" s="1"/>
  <c r="K939" i="3"/>
  <c r="G939" i="3"/>
  <c r="B939" i="3"/>
  <c r="S938" i="3"/>
  <c r="R938" i="3"/>
  <c r="O938" i="3"/>
  <c r="L938" i="3"/>
  <c r="N938" i="3" s="1"/>
  <c r="K938" i="3"/>
  <c r="G938" i="3"/>
  <c r="B938" i="3"/>
  <c r="S937" i="3"/>
  <c r="R937" i="3"/>
  <c r="O937" i="3"/>
  <c r="L937" i="3"/>
  <c r="N937" i="3" s="1"/>
  <c r="K937" i="3"/>
  <c r="G937" i="3"/>
  <c r="B937" i="3"/>
  <c r="S936" i="3"/>
  <c r="T936" i="3" s="1"/>
  <c r="R936" i="3"/>
  <c r="O936" i="3"/>
  <c r="L936" i="3"/>
  <c r="N936" i="3" s="1"/>
  <c r="K936" i="3"/>
  <c r="G936" i="3"/>
  <c r="B936" i="3"/>
  <c r="S935" i="3"/>
  <c r="R935" i="3"/>
  <c r="O935" i="3"/>
  <c r="L935" i="3"/>
  <c r="N935" i="3" s="1"/>
  <c r="K935" i="3"/>
  <c r="G935" i="3"/>
  <c r="B935" i="3"/>
  <c r="S934" i="3"/>
  <c r="R934" i="3"/>
  <c r="T934" i="3" s="1"/>
  <c r="O934" i="3"/>
  <c r="L934" i="3"/>
  <c r="N934" i="3" s="1"/>
  <c r="K934" i="3"/>
  <c r="G934" i="3"/>
  <c r="B934" i="3"/>
  <c r="S933" i="3"/>
  <c r="R933" i="3"/>
  <c r="O933" i="3"/>
  <c r="N933" i="3"/>
  <c r="L933" i="3"/>
  <c r="K933" i="3"/>
  <c r="G933" i="3"/>
  <c r="B933" i="3"/>
  <c r="S932" i="3"/>
  <c r="T932" i="3" s="1"/>
  <c r="R932" i="3"/>
  <c r="O932" i="3"/>
  <c r="L932" i="3"/>
  <c r="N932" i="3" s="1"/>
  <c r="K932" i="3"/>
  <c r="G932" i="3"/>
  <c r="B932" i="3"/>
  <c r="S931" i="3"/>
  <c r="R931" i="3"/>
  <c r="O931" i="3"/>
  <c r="L931" i="3"/>
  <c r="N931" i="3" s="1"/>
  <c r="K931" i="3"/>
  <c r="G931" i="3"/>
  <c r="B931" i="3"/>
  <c r="S930" i="3"/>
  <c r="R930" i="3"/>
  <c r="O930" i="3"/>
  <c r="L930" i="3"/>
  <c r="N930" i="3" s="1"/>
  <c r="K930" i="3"/>
  <c r="G930" i="3"/>
  <c r="B930" i="3"/>
  <c r="S929" i="3"/>
  <c r="R929" i="3"/>
  <c r="T929" i="3" s="1"/>
  <c r="O929" i="3"/>
  <c r="N929" i="3"/>
  <c r="L929" i="3"/>
  <c r="K929" i="3"/>
  <c r="G929" i="3"/>
  <c r="B929" i="3"/>
  <c r="S928" i="3"/>
  <c r="R928" i="3"/>
  <c r="O928" i="3"/>
  <c r="L928" i="3"/>
  <c r="N928" i="3" s="1"/>
  <c r="K928" i="3"/>
  <c r="G928" i="3"/>
  <c r="B928" i="3"/>
  <c r="S927" i="3"/>
  <c r="T927" i="3" s="1"/>
  <c r="R927" i="3"/>
  <c r="O927" i="3"/>
  <c r="L927" i="3"/>
  <c r="N927" i="3" s="1"/>
  <c r="K927" i="3"/>
  <c r="G927" i="3"/>
  <c r="B927" i="3"/>
  <c r="S926" i="3"/>
  <c r="R926" i="3"/>
  <c r="O926" i="3"/>
  <c r="L926" i="3"/>
  <c r="N926" i="3" s="1"/>
  <c r="K926" i="3"/>
  <c r="G926" i="3"/>
  <c r="B926" i="3"/>
  <c r="S925" i="3"/>
  <c r="R925" i="3"/>
  <c r="O925" i="3"/>
  <c r="L925" i="3"/>
  <c r="N925" i="3" s="1"/>
  <c r="K925" i="3"/>
  <c r="G925" i="3"/>
  <c r="B925" i="3"/>
  <c r="S924" i="3"/>
  <c r="R924" i="3"/>
  <c r="O924" i="3"/>
  <c r="L924" i="3"/>
  <c r="N924" i="3" s="1"/>
  <c r="K924" i="3"/>
  <c r="G924" i="3"/>
  <c r="B924" i="3"/>
  <c r="S923" i="3"/>
  <c r="T923" i="3" s="1"/>
  <c r="R923" i="3"/>
  <c r="O923" i="3"/>
  <c r="L923" i="3"/>
  <c r="N923" i="3" s="1"/>
  <c r="K923" i="3"/>
  <c r="G923" i="3"/>
  <c r="B923" i="3"/>
  <c r="S922" i="3"/>
  <c r="R922" i="3"/>
  <c r="O922" i="3"/>
  <c r="L922" i="3"/>
  <c r="N922" i="3" s="1"/>
  <c r="K922" i="3"/>
  <c r="G922" i="3"/>
  <c r="B922" i="3"/>
  <c r="S921" i="3"/>
  <c r="R921" i="3"/>
  <c r="O921" i="3"/>
  <c r="L921" i="3"/>
  <c r="N921" i="3" s="1"/>
  <c r="K921" i="3"/>
  <c r="G921" i="3"/>
  <c r="B921" i="3"/>
  <c r="S920" i="3"/>
  <c r="R920" i="3"/>
  <c r="O920" i="3"/>
  <c r="L920" i="3"/>
  <c r="N920" i="3" s="1"/>
  <c r="K920" i="3"/>
  <c r="G920" i="3"/>
  <c r="B920" i="3"/>
  <c r="S919" i="3"/>
  <c r="T919" i="3" s="1"/>
  <c r="R919" i="3"/>
  <c r="O919" i="3"/>
  <c r="L919" i="3"/>
  <c r="N919" i="3" s="1"/>
  <c r="K919" i="3"/>
  <c r="G919" i="3"/>
  <c r="B919" i="3"/>
  <c r="S918" i="3"/>
  <c r="R918" i="3"/>
  <c r="O918" i="3"/>
  <c r="L918" i="3"/>
  <c r="N918" i="3" s="1"/>
  <c r="K918" i="3"/>
  <c r="G918" i="3"/>
  <c r="B918" i="3"/>
  <c r="S917" i="3"/>
  <c r="R917" i="3"/>
  <c r="T917" i="3" s="1"/>
  <c r="O917" i="3"/>
  <c r="L917" i="3"/>
  <c r="N917" i="3" s="1"/>
  <c r="K917" i="3"/>
  <c r="G917" i="3"/>
  <c r="B917" i="3"/>
  <c r="S916" i="3"/>
  <c r="T916" i="3" s="1"/>
  <c r="R916" i="3"/>
  <c r="O916" i="3"/>
  <c r="L916" i="3"/>
  <c r="N916" i="3" s="1"/>
  <c r="K916" i="3"/>
  <c r="G916" i="3"/>
  <c r="B916" i="3"/>
  <c r="S915" i="3"/>
  <c r="R915" i="3"/>
  <c r="O915" i="3"/>
  <c r="L915" i="3"/>
  <c r="N915" i="3" s="1"/>
  <c r="K915" i="3"/>
  <c r="G915" i="3"/>
  <c r="B915" i="3"/>
  <c r="S914" i="3"/>
  <c r="R914" i="3"/>
  <c r="O914" i="3"/>
  <c r="L914" i="3"/>
  <c r="N914" i="3" s="1"/>
  <c r="K914" i="3"/>
  <c r="G914" i="3"/>
  <c r="B914" i="3"/>
  <c r="S913" i="3"/>
  <c r="R913" i="3"/>
  <c r="T913" i="3" s="1"/>
  <c r="O913" i="3"/>
  <c r="L913" i="3"/>
  <c r="N913" i="3" s="1"/>
  <c r="K913" i="3"/>
  <c r="G913" i="3"/>
  <c r="B913" i="3"/>
  <c r="S912" i="3"/>
  <c r="R912" i="3"/>
  <c r="O912" i="3"/>
  <c r="L912" i="3"/>
  <c r="N912" i="3" s="1"/>
  <c r="K912" i="3"/>
  <c r="G912" i="3"/>
  <c r="B912" i="3"/>
  <c r="S911" i="3"/>
  <c r="T911" i="3" s="1"/>
  <c r="R911" i="3"/>
  <c r="O911" i="3"/>
  <c r="L911" i="3"/>
  <c r="N911" i="3" s="1"/>
  <c r="K911" i="3"/>
  <c r="G911" i="3"/>
  <c r="B911" i="3"/>
  <c r="S910" i="3"/>
  <c r="R910" i="3"/>
  <c r="O910" i="3"/>
  <c r="L910" i="3"/>
  <c r="N910" i="3" s="1"/>
  <c r="K910" i="3"/>
  <c r="G910" i="3"/>
  <c r="B910" i="3"/>
  <c r="S909" i="3"/>
  <c r="R909" i="3"/>
  <c r="T909" i="3" s="1"/>
  <c r="O909" i="3"/>
  <c r="L909" i="3"/>
  <c r="N909" i="3" s="1"/>
  <c r="K909" i="3"/>
  <c r="G909" i="3"/>
  <c r="B909" i="3"/>
  <c r="S908" i="3"/>
  <c r="R908" i="3"/>
  <c r="O908" i="3"/>
  <c r="L908" i="3"/>
  <c r="N908" i="3" s="1"/>
  <c r="K908" i="3"/>
  <c r="G908" i="3"/>
  <c r="B908" i="3"/>
  <c r="S907" i="3"/>
  <c r="T907" i="3" s="1"/>
  <c r="R907" i="3"/>
  <c r="O907" i="3"/>
  <c r="L907" i="3"/>
  <c r="N907" i="3" s="1"/>
  <c r="K907" i="3"/>
  <c r="G907" i="3"/>
  <c r="B907" i="3"/>
  <c r="S906" i="3"/>
  <c r="T906" i="3" s="1"/>
  <c r="R906" i="3"/>
  <c r="O906" i="3"/>
  <c r="L906" i="3"/>
  <c r="N906" i="3" s="1"/>
  <c r="K906" i="3"/>
  <c r="G906" i="3"/>
  <c r="B906" i="3"/>
  <c r="S905" i="3"/>
  <c r="R905" i="3"/>
  <c r="O905" i="3"/>
  <c r="L905" i="3"/>
  <c r="N905" i="3" s="1"/>
  <c r="K905" i="3"/>
  <c r="G905" i="3"/>
  <c r="B905" i="3"/>
  <c r="S904" i="3"/>
  <c r="R904" i="3"/>
  <c r="O904" i="3"/>
  <c r="N904" i="3"/>
  <c r="L904" i="3"/>
  <c r="K904" i="3"/>
  <c r="G904" i="3"/>
  <c r="B904" i="3"/>
  <c r="S903" i="3"/>
  <c r="T903" i="3" s="1"/>
  <c r="R903" i="3"/>
  <c r="O903" i="3"/>
  <c r="L903" i="3"/>
  <c r="N903" i="3" s="1"/>
  <c r="K903" i="3"/>
  <c r="G903" i="3"/>
  <c r="B903" i="3"/>
  <c r="T902" i="3"/>
  <c r="S902" i="3"/>
  <c r="R902" i="3"/>
  <c r="O902" i="3"/>
  <c r="L902" i="3"/>
  <c r="N902" i="3" s="1"/>
  <c r="K902" i="3"/>
  <c r="G902" i="3"/>
  <c r="B902" i="3"/>
  <c r="S901" i="3"/>
  <c r="R901" i="3"/>
  <c r="O901" i="3"/>
  <c r="N901" i="3"/>
  <c r="L901" i="3"/>
  <c r="K901" i="3"/>
  <c r="G901" i="3"/>
  <c r="B901" i="3"/>
  <c r="S900" i="3"/>
  <c r="R900" i="3"/>
  <c r="O900" i="3"/>
  <c r="L900" i="3"/>
  <c r="N900" i="3" s="1"/>
  <c r="K900" i="3"/>
  <c r="G900" i="3"/>
  <c r="B900" i="3"/>
  <c r="S899" i="3"/>
  <c r="R899" i="3"/>
  <c r="O899" i="3"/>
  <c r="L899" i="3"/>
  <c r="N899" i="3" s="1"/>
  <c r="K899" i="3"/>
  <c r="G899" i="3"/>
  <c r="B899" i="3"/>
  <c r="S898" i="3"/>
  <c r="T898" i="3" s="1"/>
  <c r="R898" i="3"/>
  <c r="O898" i="3"/>
  <c r="L898" i="3"/>
  <c r="N898" i="3" s="1"/>
  <c r="K898" i="3"/>
  <c r="G898" i="3"/>
  <c r="B898" i="3"/>
  <c r="S897" i="3"/>
  <c r="T897" i="3" s="1"/>
  <c r="R897" i="3"/>
  <c r="L897" i="3"/>
  <c r="N897" i="3" s="1"/>
  <c r="K897" i="3"/>
  <c r="G897" i="3"/>
  <c r="B897" i="3"/>
  <c r="S896" i="3"/>
  <c r="T896" i="3" s="1"/>
  <c r="R896" i="3"/>
  <c r="O896" i="3"/>
  <c r="L896" i="3"/>
  <c r="N896" i="3" s="1"/>
  <c r="K896" i="3"/>
  <c r="G896" i="3"/>
  <c r="B896" i="3"/>
  <c r="S895" i="3"/>
  <c r="T895" i="3" s="1"/>
  <c r="R895" i="3"/>
  <c r="O895" i="3"/>
  <c r="L895" i="3"/>
  <c r="N895" i="3" s="1"/>
  <c r="K895" i="3"/>
  <c r="G895" i="3"/>
  <c r="B895" i="3"/>
  <c r="S894" i="3"/>
  <c r="R894" i="3"/>
  <c r="O894" i="3"/>
  <c r="L894" i="3"/>
  <c r="N894" i="3" s="1"/>
  <c r="K894" i="3"/>
  <c r="G894" i="3"/>
  <c r="B894" i="3"/>
  <c r="S893" i="3"/>
  <c r="R893" i="3"/>
  <c r="O893" i="3"/>
  <c r="N893" i="3"/>
  <c r="L893" i="3"/>
  <c r="K893" i="3"/>
  <c r="G893" i="3"/>
  <c r="B893" i="3"/>
  <c r="S892" i="3"/>
  <c r="R892" i="3"/>
  <c r="O892" i="3"/>
  <c r="L892" i="3"/>
  <c r="N892" i="3" s="1"/>
  <c r="K892" i="3"/>
  <c r="G892" i="3"/>
  <c r="B892" i="3"/>
  <c r="S891" i="3"/>
  <c r="R891" i="3"/>
  <c r="O891" i="3"/>
  <c r="L891" i="3"/>
  <c r="N891" i="3" s="1"/>
  <c r="K891" i="3"/>
  <c r="G891" i="3"/>
  <c r="B891" i="3"/>
  <c r="S890" i="3"/>
  <c r="R890" i="3"/>
  <c r="O890" i="3"/>
  <c r="L890" i="3"/>
  <c r="N890" i="3" s="1"/>
  <c r="K890" i="3"/>
  <c r="G890" i="3"/>
  <c r="B890" i="3"/>
  <c r="S889" i="3"/>
  <c r="R889" i="3"/>
  <c r="O889" i="3"/>
  <c r="L889" i="3"/>
  <c r="N889" i="3" s="1"/>
  <c r="K889" i="3"/>
  <c r="G889" i="3"/>
  <c r="B889" i="3"/>
  <c r="S888" i="3"/>
  <c r="R888" i="3"/>
  <c r="O888" i="3"/>
  <c r="L888" i="3"/>
  <c r="N888" i="3" s="1"/>
  <c r="K888" i="3"/>
  <c r="G888" i="3"/>
  <c r="B888" i="3"/>
  <c r="S887" i="3"/>
  <c r="R887" i="3"/>
  <c r="O887" i="3"/>
  <c r="L887" i="3"/>
  <c r="N887" i="3" s="1"/>
  <c r="K887" i="3"/>
  <c r="G887" i="3"/>
  <c r="B887" i="3"/>
  <c r="S886" i="3"/>
  <c r="R886" i="3"/>
  <c r="T886" i="3" s="1"/>
  <c r="O886" i="3"/>
  <c r="L886" i="3"/>
  <c r="N886" i="3" s="1"/>
  <c r="K886" i="3"/>
  <c r="G886" i="3"/>
  <c r="B886" i="3"/>
  <c r="S885" i="3"/>
  <c r="R885" i="3"/>
  <c r="O885" i="3"/>
  <c r="L885" i="3"/>
  <c r="N885" i="3" s="1"/>
  <c r="K885" i="3"/>
  <c r="G885" i="3"/>
  <c r="B885" i="3"/>
  <c r="S884" i="3"/>
  <c r="R884" i="3"/>
  <c r="O884" i="3"/>
  <c r="L884" i="3"/>
  <c r="N884" i="3" s="1"/>
  <c r="K884" i="3"/>
  <c r="G884" i="3"/>
  <c r="B884" i="3"/>
  <c r="S883" i="3"/>
  <c r="T883" i="3" s="1"/>
  <c r="R883" i="3"/>
  <c r="O883" i="3"/>
  <c r="L883" i="3"/>
  <c r="N883" i="3" s="1"/>
  <c r="K883" i="3"/>
  <c r="G883" i="3"/>
  <c r="B883" i="3"/>
  <c r="S882" i="3"/>
  <c r="R882" i="3"/>
  <c r="O882" i="3"/>
  <c r="L882" i="3"/>
  <c r="N882" i="3" s="1"/>
  <c r="K882" i="3"/>
  <c r="G882" i="3"/>
  <c r="B882" i="3"/>
  <c r="S881" i="3"/>
  <c r="R881" i="3"/>
  <c r="O881" i="3"/>
  <c r="L881" i="3"/>
  <c r="N881" i="3" s="1"/>
  <c r="K881" i="3"/>
  <c r="G881" i="3"/>
  <c r="B881" i="3"/>
  <c r="S880" i="3"/>
  <c r="R880" i="3"/>
  <c r="O880" i="3"/>
  <c r="N880" i="3"/>
  <c r="L880" i="3"/>
  <c r="K880" i="3"/>
  <c r="G880" i="3"/>
  <c r="B880" i="3"/>
  <c r="S879" i="3"/>
  <c r="T879" i="3" s="1"/>
  <c r="R879" i="3"/>
  <c r="O879" i="3"/>
  <c r="L879" i="3"/>
  <c r="N879" i="3" s="1"/>
  <c r="K879" i="3"/>
  <c r="G879" i="3"/>
  <c r="B879" i="3"/>
  <c r="S878" i="3"/>
  <c r="R878" i="3"/>
  <c r="O878" i="3"/>
  <c r="L878" i="3"/>
  <c r="N878" i="3" s="1"/>
  <c r="K878" i="3"/>
  <c r="G878" i="3"/>
  <c r="B878" i="3"/>
  <c r="S877" i="3"/>
  <c r="R877" i="3"/>
  <c r="O877" i="3"/>
  <c r="L877" i="3"/>
  <c r="N877" i="3" s="1"/>
  <c r="K877" i="3"/>
  <c r="G877" i="3"/>
  <c r="B877" i="3"/>
  <c r="S876" i="3"/>
  <c r="R876" i="3"/>
  <c r="O876" i="3"/>
  <c r="N876" i="3"/>
  <c r="L876" i="3"/>
  <c r="K876" i="3"/>
  <c r="G876" i="3"/>
  <c r="B876" i="3"/>
  <c r="S875" i="3"/>
  <c r="R875" i="3"/>
  <c r="O875" i="3"/>
  <c r="L875" i="3"/>
  <c r="N875" i="3" s="1"/>
  <c r="K875" i="3"/>
  <c r="G875" i="3"/>
  <c r="B875" i="3"/>
  <c r="T874" i="3"/>
  <c r="S874" i="3"/>
  <c r="R874" i="3"/>
  <c r="O874" i="3"/>
  <c r="L874" i="3"/>
  <c r="N874" i="3" s="1"/>
  <c r="K874" i="3"/>
  <c r="G874" i="3"/>
  <c r="B874" i="3"/>
  <c r="S873" i="3"/>
  <c r="R873" i="3"/>
  <c r="O873" i="3"/>
  <c r="N873" i="3"/>
  <c r="L873" i="3"/>
  <c r="K873" i="3"/>
  <c r="G873" i="3"/>
  <c r="B873" i="3"/>
  <c r="S872" i="3"/>
  <c r="R872" i="3"/>
  <c r="O872" i="3"/>
  <c r="L872" i="3"/>
  <c r="N872" i="3" s="1"/>
  <c r="K872" i="3"/>
  <c r="G872" i="3"/>
  <c r="B872" i="3"/>
  <c r="S871" i="3"/>
  <c r="R871" i="3"/>
  <c r="O871" i="3"/>
  <c r="L871" i="3"/>
  <c r="N871" i="3" s="1"/>
  <c r="K871" i="3"/>
  <c r="G871" i="3"/>
  <c r="B871" i="3"/>
  <c r="S870" i="3"/>
  <c r="R870" i="3"/>
  <c r="O870" i="3"/>
  <c r="L870" i="3"/>
  <c r="N870" i="3" s="1"/>
  <c r="K870" i="3"/>
  <c r="G870" i="3"/>
  <c r="B870" i="3"/>
  <c r="S869" i="3"/>
  <c r="R869" i="3"/>
  <c r="O869" i="3"/>
  <c r="L869" i="3"/>
  <c r="N869" i="3" s="1"/>
  <c r="K869" i="3"/>
  <c r="G869" i="3"/>
  <c r="B869" i="3"/>
  <c r="S868" i="3"/>
  <c r="R868" i="3"/>
  <c r="O868" i="3"/>
  <c r="L868" i="3"/>
  <c r="N868" i="3" s="1"/>
  <c r="K868" i="3"/>
  <c r="G868" i="3"/>
  <c r="B868" i="3"/>
  <c r="S867" i="3"/>
  <c r="R867" i="3"/>
  <c r="O867" i="3"/>
  <c r="L867" i="3"/>
  <c r="N867" i="3" s="1"/>
  <c r="K867" i="3"/>
  <c r="G867" i="3"/>
  <c r="B867" i="3"/>
  <c r="S866" i="3"/>
  <c r="R866" i="3"/>
  <c r="O866" i="3"/>
  <c r="L866" i="3"/>
  <c r="N866" i="3" s="1"/>
  <c r="K866" i="3"/>
  <c r="G866" i="3"/>
  <c r="B866" i="3"/>
  <c r="S865" i="3"/>
  <c r="R865" i="3"/>
  <c r="O865" i="3"/>
  <c r="L865" i="3"/>
  <c r="N865" i="3" s="1"/>
  <c r="K865" i="3"/>
  <c r="G865" i="3"/>
  <c r="B865" i="3"/>
  <c r="S864" i="3"/>
  <c r="R864" i="3"/>
  <c r="O864" i="3"/>
  <c r="L864" i="3"/>
  <c r="N864" i="3" s="1"/>
  <c r="K864" i="3"/>
  <c r="G864" i="3"/>
  <c r="B864" i="3"/>
  <c r="S863" i="3"/>
  <c r="R863" i="3"/>
  <c r="O863" i="3"/>
  <c r="L863" i="3"/>
  <c r="N863" i="3" s="1"/>
  <c r="K863" i="3"/>
  <c r="G863" i="3"/>
  <c r="B863" i="3"/>
  <c r="S862" i="3"/>
  <c r="R862" i="3"/>
  <c r="O862" i="3"/>
  <c r="L862" i="3"/>
  <c r="N862" i="3" s="1"/>
  <c r="K862" i="3"/>
  <c r="G862" i="3"/>
  <c r="B862" i="3"/>
  <c r="S861" i="3"/>
  <c r="R861" i="3"/>
  <c r="O861" i="3"/>
  <c r="L861" i="3"/>
  <c r="N861" i="3" s="1"/>
  <c r="K861" i="3"/>
  <c r="G861" i="3"/>
  <c r="B861" i="3"/>
  <c r="S860" i="3"/>
  <c r="R860" i="3"/>
  <c r="O860" i="3"/>
  <c r="L860" i="3"/>
  <c r="N860" i="3" s="1"/>
  <c r="K860" i="3"/>
  <c r="G860" i="3"/>
  <c r="B860" i="3"/>
  <c r="S859" i="3"/>
  <c r="T859" i="3" s="1"/>
  <c r="R859" i="3"/>
  <c r="O859" i="3"/>
  <c r="L859" i="3"/>
  <c r="N859" i="3" s="1"/>
  <c r="K859" i="3"/>
  <c r="G859" i="3"/>
  <c r="B859" i="3"/>
  <c r="S858" i="3"/>
  <c r="R858" i="3"/>
  <c r="O858" i="3"/>
  <c r="L858" i="3"/>
  <c r="N858" i="3" s="1"/>
  <c r="K858" i="3"/>
  <c r="G858" i="3"/>
  <c r="B858" i="3"/>
  <c r="S857" i="3"/>
  <c r="R857" i="3"/>
  <c r="O857" i="3"/>
  <c r="L857" i="3"/>
  <c r="N857" i="3" s="1"/>
  <c r="K857" i="3"/>
  <c r="G857" i="3"/>
  <c r="B857" i="3"/>
  <c r="S856" i="3"/>
  <c r="R856" i="3"/>
  <c r="O856" i="3"/>
  <c r="L856" i="3"/>
  <c r="N856" i="3" s="1"/>
  <c r="K856" i="3"/>
  <c r="G856" i="3"/>
  <c r="B856" i="3"/>
  <c r="S855" i="3"/>
  <c r="T855" i="3" s="1"/>
  <c r="R855" i="3"/>
  <c r="O855" i="3"/>
  <c r="L855" i="3"/>
  <c r="N855" i="3" s="1"/>
  <c r="K855" i="3"/>
  <c r="G855" i="3"/>
  <c r="B855" i="3"/>
  <c r="S854" i="3"/>
  <c r="R854" i="3"/>
  <c r="O854" i="3"/>
  <c r="L854" i="3"/>
  <c r="N854" i="3" s="1"/>
  <c r="K854" i="3"/>
  <c r="G854" i="3"/>
  <c r="B854" i="3"/>
  <c r="S853" i="3"/>
  <c r="R853" i="3"/>
  <c r="O853" i="3"/>
  <c r="L853" i="3"/>
  <c r="N853" i="3" s="1"/>
  <c r="K853" i="3"/>
  <c r="G853" i="3"/>
  <c r="B853" i="3"/>
  <c r="S852" i="3"/>
  <c r="R852" i="3"/>
  <c r="O852" i="3"/>
  <c r="L852" i="3"/>
  <c r="N852" i="3" s="1"/>
  <c r="K852" i="3"/>
  <c r="G852" i="3"/>
  <c r="B852" i="3"/>
  <c r="S851" i="3"/>
  <c r="T851" i="3" s="1"/>
  <c r="R851" i="3"/>
  <c r="O851" i="3"/>
  <c r="L851" i="3"/>
  <c r="N851" i="3" s="1"/>
  <c r="K851" i="3"/>
  <c r="G851" i="3"/>
  <c r="B851" i="3"/>
  <c r="S850" i="3"/>
  <c r="R850" i="3"/>
  <c r="O850" i="3"/>
  <c r="L850" i="3"/>
  <c r="N850" i="3" s="1"/>
  <c r="K850" i="3"/>
  <c r="G850" i="3"/>
  <c r="B850" i="3"/>
  <c r="S849" i="3"/>
  <c r="R849" i="3"/>
  <c r="O849" i="3"/>
  <c r="L849" i="3"/>
  <c r="N849" i="3" s="1"/>
  <c r="K849" i="3"/>
  <c r="G849" i="3"/>
  <c r="B849" i="3"/>
  <c r="S848" i="3"/>
  <c r="R848" i="3"/>
  <c r="O848" i="3"/>
  <c r="N848" i="3"/>
  <c r="L848" i="3"/>
  <c r="K848" i="3"/>
  <c r="G848" i="3"/>
  <c r="B848" i="3"/>
  <c r="S847" i="3"/>
  <c r="R847" i="3"/>
  <c r="O847" i="3"/>
  <c r="L847" i="3"/>
  <c r="N847" i="3" s="1"/>
  <c r="K847" i="3"/>
  <c r="G847" i="3"/>
  <c r="B847" i="3"/>
  <c r="S846" i="3"/>
  <c r="R846" i="3"/>
  <c r="O846" i="3"/>
  <c r="L846" i="3"/>
  <c r="N846" i="3" s="1"/>
  <c r="K846" i="3"/>
  <c r="G846" i="3"/>
  <c r="B846" i="3"/>
  <c r="S845" i="3"/>
  <c r="R845" i="3"/>
  <c r="O845" i="3"/>
  <c r="L845" i="3"/>
  <c r="N845" i="3" s="1"/>
  <c r="K845" i="3"/>
  <c r="G845" i="3"/>
  <c r="B845" i="3"/>
  <c r="S844" i="3"/>
  <c r="R844" i="3"/>
  <c r="O844" i="3"/>
  <c r="L844" i="3"/>
  <c r="N844" i="3" s="1"/>
  <c r="K844" i="3"/>
  <c r="G844" i="3"/>
  <c r="B844" i="3"/>
  <c r="S843" i="3"/>
  <c r="T843" i="3" s="1"/>
  <c r="R843" i="3"/>
  <c r="O843" i="3"/>
  <c r="L843" i="3"/>
  <c r="N843" i="3" s="1"/>
  <c r="K843" i="3"/>
  <c r="G843" i="3"/>
  <c r="B843" i="3"/>
  <c r="S842" i="3"/>
  <c r="T842" i="3" s="1"/>
  <c r="R842" i="3"/>
  <c r="O842" i="3"/>
  <c r="L842" i="3"/>
  <c r="N842" i="3" s="1"/>
  <c r="K842" i="3"/>
  <c r="G842" i="3"/>
  <c r="B842" i="3"/>
  <c r="S841" i="3"/>
  <c r="R841" i="3"/>
  <c r="O841" i="3"/>
  <c r="L841" i="3"/>
  <c r="N841" i="3" s="1"/>
  <c r="K841" i="3"/>
  <c r="G841" i="3"/>
  <c r="B841" i="3"/>
  <c r="S840" i="3"/>
  <c r="R840" i="3"/>
  <c r="O840" i="3"/>
  <c r="L840" i="3"/>
  <c r="N840" i="3" s="1"/>
  <c r="K840" i="3"/>
  <c r="G840" i="3"/>
  <c r="B840" i="3"/>
  <c r="S839" i="3"/>
  <c r="R839" i="3"/>
  <c r="O839" i="3"/>
  <c r="L839" i="3"/>
  <c r="N839" i="3" s="1"/>
  <c r="K839" i="3"/>
  <c r="G839" i="3"/>
  <c r="B839" i="3"/>
  <c r="S838" i="3"/>
  <c r="R838" i="3"/>
  <c r="O838" i="3"/>
  <c r="L838" i="3"/>
  <c r="N838" i="3" s="1"/>
  <c r="K838" i="3"/>
  <c r="G838" i="3"/>
  <c r="B838" i="3"/>
  <c r="S837" i="3"/>
  <c r="R837" i="3"/>
  <c r="O837" i="3"/>
  <c r="L837" i="3"/>
  <c r="N837" i="3" s="1"/>
  <c r="K837" i="3"/>
  <c r="G837" i="3"/>
  <c r="B837" i="3"/>
  <c r="S836" i="3"/>
  <c r="R836" i="3"/>
  <c r="O836" i="3"/>
  <c r="L836" i="3"/>
  <c r="N836" i="3" s="1"/>
  <c r="K836" i="3"/>
  <c r="G836" i="3"/>
  <c r="B836" i="3"/>
  <c r="S835" i="3"/>
  <c r="R835" i="3"/>
  <c r="O835" i="3"/>
  <c r="L835" i="3"/>
  <c r="N835" i="3" s="1"/>
  <c r="K835" i="3"/>
  <c r="G835" i="3"/>
  <c r="B835" i="3"/>
  <c r="S834" i="3"/>
  <c r="R834" i="3"/>
  <c r="O834" i="3"/>
  <c r="L834" i="3"/>
  <c r="N834" i="3" s="1"/>
  <c r="K834" i="3"/>
  <c r="G834" i="3"/>
  <c r="B834" i="3"/>
  <c r="S833" i="3"/>
  <c r="R833" i="3"/>
  <c r="O833" i="3"/>
  <c r="L833" i="3"/>
  <c r="N833" i="3" s="1"/>
  <c r="K833" i="3"/>
  <c r="G833" i="3"/>
  <c r="B833" i="3"/>
  <c r="S832" i="3"/>
  <c r="R832" i="3"/>
  <c r="O832" i="3"/>
  <c r="L832" i="3"/>
  <c r="N832" i="3" s="1"/>
  <c r="K832" i="3"/>
  <c r="G832" i="3"/>
  <c r="B832" i="3"/>
  <c r="S831" i="3"/>
  <c r="T831" i="3" s="1"/>
  <c r="R831" i="3"/>
  <c r="O831" i="3"/>
  <c r="L831" i="3"/>
  <c r="N831" i="3" s="1"/>
  <c r="K831" i="3"/>
  <c r="G831" i="3"/>
  <c r="B831" i="3"/>
  <c r="S830" i="3"/>
  <c r="R830" i="3"/>
  <c r="O830" i="3"/>
  <c r="L830" i="3"/>
  <c r="N830" i="3" s="1"/>
  <c r="K830" i="3"/>
  <c r="G830" i="3"/>
  <c r="B830" i="3"/>
  <c r="S829" i="3"/>
  <c r="R829" i="3"/>
  <c r="O829" i="3"/>
  <c r="L829" i="3"/>
  <c r="N829" i="3" s="1"/>
  <c r="K829" i="3"/>
  <c r="G829" i="3"/>
  <c r="B829" i="3"/>
  <c r="S828" i="3"/>
  <c r="R828" i="3"/>
  <c r="O828" i="3"/>
  <c r="L828" i="3"/>
  <c r="N828" i="3" s="1"/>
  <c r="K828" i="3"/>
  <c r="G828" i="3"/>
  <c r="B828" i="3"/>
  <c r="S827" i="3"/>
  <c r="R827" i="3"/>
  <c r="O827" i="3"/>
  <c r="L827" i="3"/>
  <c r="N827" i="3" s="1"/>
  <c r="K827" i="3"/>
  <c r="G827" i="3"/>
  <c r="B827" i="3"/>
  <c r="S826" i="3"/>
  <c r="R826" i="3"/>
  <c r="O826" i="3"/>
  <c r="L826" i="3"/>
  <c r="N826" i="3" s="1"/>
  <c r="K826" i="3"/>
  <c r="G826" i="3"/>
  <c r="B826" i="3"/>
  <c r="S825" i="3"/>
  <c r="R825" i="3"/>
  <c r="O825" i="3"/>
  <c r="L825" i="3"/>
  <c r="N825" i="3" s="1"/>
  <c r="K825" i="3"/>
  <c r="G825" i="3"/>
  <c r="B825" i="3"/>
  <c r="S824" i="3"/>
  <c r="R824" i="3"/>
  <c r="O824" i="3"/>
  <c r="L824" i="3"/>
  <c r="N824" i="3" s="1"/>
  <c r="K824" i="3"/>
  <c r="G824" i="3"/>
  <c r="B824" i="3"/>
  <c r="S823" i="3"/>
  <c r="R823" i="3"/>
  <c r="T823" i="3" s="1"/>
  <c r="O823" i="3"/>
  <c r="L823" i="3"/>
  <c r="N823" i="3" s="1"/>
  <c r="K823" i="3"/>
  <c r="G823" i="3"/>
  <c r="B823" i="3"/>
  <c r="S822" i="3"/>
  <c r="R822" i="3"/>
  <c r="O822" i="3"/>
  <c r="L822" i="3"/>
  <c r="N822" i="3" s="1"/>
  <c r="K822" i="3"/>
  <c r="G822" i="3"/>
  <c r="B822" i="3"/>
  <c r="S821" i="3"/>
  <c r="T821" i="3" s="1"/>
  <c r="R821" i="3"/>
  <c r="O821" i="3"/>
  <c r="L821" i="3"/>
  <c r="N821" i="3" s="1"/>
  <c r="K821" i="3"/>
  <c r="G821" i="3"/>
  <c r="B821" i="3"/>
  <c r="S820" i="3"/>
  <c r="R820" i="3"/>
  <c r="O820" i="3"/>
  <c r="L820" i="3"/>
  <c r="N820" i="3" s="1"/>
  <c r="K820" i="3"/>
  <c r="G820" i="3"/>
  <c r="B820" i="3"/>
  <c r="S819" i="3"/>
  <c r="R819" i="3"/>
  <c r="O819" i="3"/>
  <c r="L819" i="3"/>
  <c r="N819" i="3" s="1"/>
  <c r="K819" i="3"/>
  <c r="G819" i="3"/>
  <c r="B819" i="3"/>
  <c r="S818" i="3"/>
  <c r="R818" i="3"/>
  <c r="O818" i="3"/>
  <c r="L818" i="3"/>
  <c r="N818" i="3" s="1"/>
  <c r="K818" i="3"/>
  <c r="G818" i="3"/>
  <c r="B818" i="3"/>
  <c r="S817" i="3"/>
  <c r="R817" i="3"/>
  <c r="O817" i="3"/>
  <c r="L817" i="3"/>
  <c r="N817" i="3" s="1"/>
  <c r="K817" i="3"/>
  <c r="G817" i="3"/>
  <c r="B817" i="3"/>
  <c r="S816" i="3"/>
  <c r="R816" i="3"/>
  <c r="O816" i="3"/>
  <c r="L816" i="3"/>
  <c r="N816" i="3" s="1"/>
  <c r="K816" i="3"/>
  <c r="G816" i="3"/>
  <c r="B816" i="3"/>
  <c r="S815" i="3"/>
  <c r="T815" i="3" s="1"/>
  <c r="R815" i="3"/>
  <c r="O815" i="3"/>
  <c r="L815" i="3"/>
  <c r="N815" i="3" s="1"/>
  <c r="K815" i="3"/>
  <c r="G815" i="3"/>
  <c r="B815" i="3"/>
  <c r="S814" i="3"/>
  <c r="R814" i="3"/>
  <c r="O814" i="3"/>
  <c r="L814" i="3"/>
  <c r="N814" i="3" s="1"/>
  <c r="K814" i="3"/>
  <c r="G814" i="3"/>
  <c r="B814" i="3"/>
  <c r="S813" i="3"/>
  <c r="R813" i="3"/>
  <c r="O813" i="3"/>
  <c r="L813" i="3"/>
  <c r="N813" i="3" s="1"/>
  <c r="K813" i="3"/>
  <c r="G813" i="3"/>
  <c r="B813" i="3"/>
  <c r="S812" i="3"/>
  <c r="R812" i="3"/>
  <c r="O812" i="3"/>
  <c r="L812" i="3"/>
  <c r="N812" i="3" s="1"/>
  <c r="K812" i="3"/>
  <c r="G812" i="3"/>
  <c r="B812" i="3"/>
  <c r="S811" i="3"/>
  <c r="R811" i="3"/>
  <c r="O811" i="3"/>
  <c r="L811" i="3"/>
  <c r="N811" i="3" s="1"/>
  <c r="K811" i="3"/>
  <c r="G811" i="3"/>
  <c r="B811" i="3"/>
  <c r="S810" i="3"/>
  <c r="R810" i="3"/>
  <c r="O810" i="3"/>
  <c r="L810" i="3"/>
  <c r="N810" i="3" s="1"/>
  <c r="K810" i="3"/>
  <c r="G810" i="3"/>
  <c r="B810" i="3"/>
  <c r="S809" i="3"/>
  <c r="R809" i="3"/>
  <c r="O809" i="3"/>
  <c r="L809" i="3"/>
  <c r="N809" i="3" s="1"/>
  <c r="K809" i="3"/>
  <c r="G809" i="3"/>
  <c r="B809" i="3"/>
  <c r="S808" i="3"/>
  <c r="R808" i="3"/>
  <c r="O808" i="3"/>
  <c r="L808" i="3"/>
  <c r="N808" i="3" s="1"/>
  <c r="K808" i="3"/>
  <c r="G808" i="3"/>
  <c r="B808" i="3"/>
  <c r="S807" i="3"/>
  <c r="R807" i="3"/>
  <c r="O807" i="3"/>
  <c r="L807" i="3"/>
  <c r="N807" i="3" s="1"/>
  <c r="K807" i="3"/>
  <c r="G807" i="3"/>
  <c r="B807" i="3"/>
  <c r="S806" i="3"/>
  <c r="R806" i="3"/>
  <c r="O806" i="3"/>
  <c r="L806" i="3"/>
  <c r="N806" i="3" s="1"/>
  <c r="K806" i="3"/>
  <c r="G806" i="3"/>
  <c r="B806" i="3"/>
  <c r="S805" i="3"/>
  <c r="R805" i="3"/>
  <c r="T805" i="3" s="1"/>
  <c r="O805" i="3"/>
  <c r="L805" i="3"/>
  <c r="N805" i="3" s="1"/>
  <c r="K805" i="3"/>
  <c r="G805" i="3"/>
  <c r="B805" i="3"/>
  <c r="S804" i="3"/>
  <c r="R804" i="3"/>
  <c r="O804" i="3"/>
  <c r="L804" i="3"/>
  <c r="N804" i="3" s="1"/>
  <c r="K804" i="3"/>
  <c r="G804" i="3"/>
  <c r="B804" i="3"/>
  <c r="S803" i="3"/>
  <c r="R803" i="3"/>
  <c r="O803" i="3"/>
  <c r="L803" i="3"/>
  <c r="N803" i="3" s="1"/>
  <c r="K803" i="3"/>
  <c r="G803" i="3"/>
  <c r="B803" i="3"/>
  <c r="S802" i="3"/>
  <c r="R802" i="3"/>
  <c r="O802" i="3"/>
  <c r="L802" i="3"/>
  <c r="N802" i="3" s="1"/>
  <c r="K802" i="3"/>
  <c r="G802" i="3"/>
  <c r="B802" i="3"/>
  <c r="S801" i="3"/>
  <c r="R801" i="3"/>
  <c r="O801" i="3"/>
  <c r="L801" i="3"/>
  <c r="N801" i="3" s="1"/>
  <c r="K801" i="3"/>
  <c r="G801" i="3"/>
  <c r="B801" i="3"/>
  <c r="S800" i="3"/>
  <c r="T800" i="3" s="1"/>
  <c r="R800" i="3"/>
  <c r="O800" i="3"/>
  <c r="L800" i="3"/>
  <c r="N800" i="3" s="1"/>
  <c r="K800" i="3"/>
  <c r="G800" i="3"/>
  <c r="B800" i="3"/>
  <c r="S799" i="3"/>
  <c r="R799" i="3"/>
  <c r="O799" i="3"/>
  <c r="L799" i="3"/>
  <c r="N799" i="3" s="1"/>
  <c r="K799" i="3"/>
  <c r="G799" i="3"/>
  <c r="B799" i="3"/>
  <c r="S798" i="3"/>
  <c r="R798" i="3"/>
  <c r="T798" i="3" s="1"/>
  <c r="O798" i="3"/>
  <c r="L798" i="3"/>
  <c r="N798" i="3" s="1"/>
  <c r="K798" i="3"/>
  <c r="G798" i="3"/>
  <c r="B798" i="3"/>
  <c r="S797" i="3"/>
  <c r="R797" i="3"/>
  <c r="O797" i="3"/>
  <c r="L797" i="3"/>
  <c r="N797" i="3" s="1"/>
  <c r="K797" i="3"/>
  <c r="G797" i="3"/>
  <c r="B797" i="3"/>
  <c r="S796" i="3"/>
  <c r="R796" i="3"/>
  <c r="O796" i="3"/>
  <c r="L796" i="3"/>
  <c r="N796" i="3" s="1"/>
  <c r="K796" i="3"/>
  <c r="G796" i="3"/>
  <c r="B796" i="3"/>
  <c r="S795" i="3"/>
  <c r="R795" i="3"/>
  <c r="O795" i="3"/>
  <c r="L795" i="3"/>
  <c r="N795" i="3" s="1"/>
  <c r="K795" i="3"/>
  <c r="G795" i="3"/>
  <c r="B795" i="3"/>
  <c r="S794" i="3"/>
  <c r="R794" i="3"/>
  <c r="O794" i="3"/>
  <c r="L794" i="3"/>
  <c r="N794" i="3" s="1"/>
  <c r="K794" i="3"/>
  <c r="G794" i="3"/>
  <c r="B794" i="3"/>
  <c r="S793" i="3"/>
  <c r="R793" i="3"/>
  <c r="O793" i="3"/>
  <c r="L793" i="3"/>
  <c r="N793" i="3" s="1"/>
  <c r="K793" i="3"/>
  <c r="G793" i="3"/>
  <c r="B793" i="3"/>
  <c r="S792" i="3"/>
  <c r="R792" i="3"/>
  <c r="O792" i="3"/>
  <c r="L792" i="3"/>
  <c r="N792" i="3" s="1"/>
  <c r="K792" i="3"/>
  <c r="G792" i="3"/>
  <c r="B792" i="3"/>
  <c r="S791" i="3"/>
  <c r="R791" i="3"/>
  <c r="O791" i="3"/>
  <c r="L791" i="3"/>
  <c r="N791" i="3" s="1"/>
  <c r="K791" i="3"/>
  <c r="G791" i="3"/>
  <c r="B791" i="3"/>
  <c r="S790" i="3"/>
  <c r="R790" i="3"/>
  <c r="T790" i="3" s="1"/>
  <c r="O790" i="3"/>
  <c r="L790" i="3"/>
  <c r="N790" i="3" s="1"/>
  <c r="K790" i="3"/>
  <c r="G790" i="3"/>
  <c r="B790" i="3"/>
  <c r="S789" i="3"/>
  <c r="R789" i="3"/>
  <c r="O789" i="3"/>
  <c r="L789" i="3"/>
  <c r="N789" i="3" s="1"/>
  <c r="K789" i="3"/>
  <c r="G789" i="3"/>
  <c r="B789" i="3"/>
  <c r="S788" i="3"/>
  <c r="R788" i="3"/>
  <c r="O788" i="3"/>
  <c r="L788" i="3"/>
  <c r="N788" i="3" s="1"/>
  <c r="K788" i="3"/>
  <c r="G788" i="3"/>
  <c r="B788" i="3"/>
  <c r="S787" i="3"/>
  <c r="T787" i="3" s="1"/>
  <c r="R787" i="3"/>
  <c r="O787" i="3"/>
  <c r="L787" i="3"/>
  <c r="N787" i="3" s="1"/>
  <c r="K787" i="3"/>
  <c r="G787" i="3"/>
  <c r="B787" i="3"/>
  <c r="S786" i="3"/>
  <c r="R786" i="3"/>
  <c r="T786" i="3" s="1"/>
  <c r="O786" i="3"/>
  <c r="L786" i="3"/>
  <c r="N786" i="3" s="1"/>
  <c r="K786" i="3"/>
  <c r="G786" i="3"/>
  <c r="B786" i="3"/>
  <c r="S785" i="3"/>
  <c r="R785" i="3"/>
  <c r="T785" i="3" s="1"/>
  <c r="O785" i="3"/>
  <c r="L785" i="3"/>
  <c r="N785" i="3" s="1"/>
  <c r="K785" i="3"/>
  <c r="G785" i="3"/>
  <c r="B785" i="3"/>
  <c r="S784" i="3"/>
  <c r="R784" i="3"/>
  <c r="O784" i="3"/>
  <c r="L784" i="3"/>
  <c r="N784" i="3" s="1"/>
  <c r="K784" i="3"/>
  <c r="G784" i="3"/>
  <c r="B784" i="3"/>
  <c r="S783" i="3"/>
  <c r="R783" i="3"/>
  <c r="O783" i="3"/>
  <c r="L783" i="3"/>
  <c r="N783" i="3" s="1"/>
  <c r="K783" i="3"/>
  <c r="G783" i="3"/>
  <c r="B783" i="3"/>
  <c r="S782" i="3"/>
  <c r="R782" i="3"/>
  <c r="O782" i="3"/>
  <c r="L782" i="3"/>
  <c r="N782" i="3" s="1"/>
  <c r="K782" i="3"/>
  <c r="G782" i="3"/>
  <c r="B782" i="3"/>
  <c r="S781" i="3"/>
  <c r="R781" i="3"/>
  <c r="T781" i="3" s="1"/>
  <c r="O781" i="3"/>
  <c r="L781" i="3"/>
  <c r="N781" i="3" s="1"/>
  <c r="K781" i="3"/>
  <c r="G781" i="3"/>
  <c r="B781" i="3"/>
  <c r="S780" i="3"/>
  <c r="R780" i="3"/>
  <c r="O780" i="3"/>
  <c r="L780" i="3"/>
  <c r="N780" i="3" s="1"/>
  <c r="K780" i="3"/>
  <c r="G780" i="3"/>
  <c r="B780" i="3"/>
  <c r="S779" i="3"/>
  <c r="T779" i="3" s="1"/>
  <c r="R779" i="3"/>
  <c r="O779" i="3"/>
  <c r="L779" i="3"/>
  <c r="K779" i="3"/>
  <c r="G779" i="3"/>
  <c r="B779" i="3"/>
  <c r="S778" i="3"/>
  <c r="R778" i="3"/>
  <c r="O778" i="3"/>
  <c r="L778" i="3"/>
  <c r="N778" i="3" s="1"/>
  <c r="K778" i="3"/>
  <c r="G778" i="3"/>
  <c r="B778" i="3"/>
  <c r="S777" i="3"/>
  <c r="R777" i="3"/>
  <c r="T777" i="3" s="1"/>
  <c r="O777" i="3"/>
  <c r="L777" i="3"/>
  <c r="N777" i="3" s="1"/>
  <c r="K777" i="3"/>
  <c r="G777" i="3"/>
  <c r="B777" i="3"/>
  <c r="S776" i="3"/>
  <c r="R776" i="3"/>
  <c r="O776" i="3"/>
  <c r="L776" i="3"/>
  <c r="N776" i="3" s="1"/>
  <c r="K776" i="3"/>
  <c r="G776" i="3"/>
  <c r="B776" i="3"/>
  <c r="S775" i="3"/>
  <c r="R775" i="3"/>
  <c r="O775" i="3"/>
  <c r="L775" i="3"/>
  <c r="N775" i="3" s="1"/>
  <c r="K775" i="3"/>
  <c r="G775" i="3"/>
  <c r="B775" i="3"/>
  <c r="S774" i="3"/>
  <c r="R774" i="3"/>
  <c r="O774" i="3"/>
  <c r="L774" i="3"/>
  <c r="N774" i="3" s="1"/>
  <c r="K774" i="3"/>
  <c r="G774" i="3"/>
  <c r="B774" i="3"/>
  <c r="S773" i="3"/>
  <c r="R773" i="3"/>
  <c r="O773" i="3"/>
  <c r="L773" i="3"/>
  <c r="N773" i="3" s="1"/>
  <c r="K773" i="3"/>
  <c r="G773" i="3"/>
  <c r="B773" i="3"/>
  <c r="S772" i="3"/>
  <c r="R772" i="3"/>
  <c r="O772" i="3"/>
  <c r="L772" i="3"/>
  <c r="N772" i="3" s="1"/>
  <c r="K772" i="3"/>
  <c r="G772" i="3"/>
  <c r="B772" i="3"/>
  <c r="S771" i="3"/>
  <c r="R771" i="3"/>
  <c r="O771" i="3"/>
  <c r="L771" i="3"/>
  <c r="N771" i="3" s="1"/>
  <c r="K771" i="3"/>
  <c r="G771" i="3"/>
  <c r="B771" i="3"/>
  <c r="S770" i="3"/>
  <c r="R770" i="3"/>
  <c r="O770" i="3"/>
  <c r="L770" i="3"/>
  <c r="N770" i="3" s="1"/>
  <c r="K770" i="3"/>
  <c r="G770" i="3"/>
  <c r="B770" i="3"/>
  <c r="S769" i="3"/>
  <c r="R769" i="3"/>
  <c r="O769" i="3"/>
  <c r="L769" i="3"/>
  <c r="N769" i="3" s="1"/>
  <c r="K769" i="3"/>
  <c r="G769" i="3"/>
  <c r="B769" i="3"/>
  <c r="S768" i="3"/>
  <c r="R768" i="3"/>
  <c r="O768" i="3"/>
  <c r="L768" i="3"/>
  <c r="N768" i="3" s="1"/>
  <c r="K768" i="3"/>
  <c r="G768" i="3"/>
  <c r="B768" i="3"/>
  <c r="S767" i="3"/>
  <c r="R767" i="3"/>
  <c r="O767" i="3"/>
  <c r="L767" i="3"/>
  <c r="N767" i="3" s="1"/>
  <c r="K767" i="3"/>
  <c r="G767" i="3"/>
  <c r="B767" i="3"/>
  <c r="S766" i="3"/>
  <c r="R766" i="3"/>
  <c r="O766" i="3"/>
  <c r="L766" i="3"/>
  <c r="N766" i="3" s="1"/>
  <c r="K766" i="3"/>
  <c r="G766" i="3"/>
  <c r="B766" i="3"/>
  <c r="S765" i="3"/>
  <c r="R765" i="3"/>
  <c r="O765" i="3"/>
  <c r="L765" i="3"/>
  <c r="N765" i="3" s="1"/>
  <c r="K765" i="3"/>
  <c r="G765" i="3"/>
  <c r="B765" i="3"/>
  <c r="S764" i="3"/>
  <c r="R764" i="3"/>
  <c r="O764" i="3"/>
  <c r="L764" i="3"/>
  <c r="N764" i="3" s="1"/>
  <c r="K764" i="3"/>
  <c r="G764" i="3"/>
  <c r="B764" i="3"/>
  <c r="S763" i="3"/>
  <c r="R763" i="3"/>
  <c r="O763" i="3"/>
  <c r="L763" i="3"/>
  <c r="N763" i="3" s="1"/>
  <c r="K763" i="3"/>
  <c r="G763" i="3"/>
  <c r="B763" i="3"/>
  <c r="S762" i="3"/>
  <c r="R762" i="3"/>
  <c r="O762" i="3"/>
  <c r="L762" i="3"/>
  <c r="N762" i="3" s="1"/>
  <c r="K762" i="3"/>
  <c r="G762" i="3"/>
  <c r="B762" i="3"/>
  <c r="S761" i="3"/>
  <c r="R761" i="3"/>
  <c r="O761" i="3"/>
  <c r="L761" i="3"/>
  <c r="N761" i="3" s="1"/>
  <c r="K761" i="3"/>
  <c r="G761" i="3"/>
  <c r="B761" i="3"/>
  <c r="S760" i="3"/>
  <c r="R760" i="3"/>
  <c r="O760" i="3"/>
  <c r="L760" i="3"/>
  <c r="N760" i="3" s="1"/>
  <c r="K760" i="3"/>
  <c r="G760" i="3"/>
  <c r="B760" i="3"/>
  <c r="S759" i="3"/>
  <c r="R759" i="3"/>
  <c r="O759" i="3"/>
  <c r="L759" i="3"/>
  <c r="N759" i="3" s="1"/>
  <c r="K759" i="3"/>
  <c r="G759" i="3"/>
  <c r="B759" i="3"/>
  <c r="S758" i="3"/>
  <c r="R758" i="3"/>
  <c r="O758" i="3"/>
  <c r="L758" i="3"/>
  <c r="N758" i="3" s="1"/>
  <c r="K758" i="3"/>
  <c r="G758" i="3"/>
  <c r="B758" i="3"/>
  <c r="S757" i="3"/>
  <c r="R757" i="3"/>
  <c r="O757" i="3"/>
  <c r="L757" i="3"/>
  <c r="N757" i="3" s="1"/>
  <c r="K757" i="3"/>
  <c r="G757" i="3"/>
  <c r="B757" i="3"/>
  <c r="S756" i="3"/>
  <c r="R756" i="3"/>
  <c r="O756" i="3"/>
  <c r="L756" i="3"/>
  <c r="N756" i="3" s="1"/>
  <c r="K756" i="3"/>
  <c r="G756" i="3"/>
  <c r="B756" i="3"/>
  <c r="S755" i="3"/>
  <c r="R755" i="3"/>
  <c r="O755" i="3"/>
  <c r="L755" i="3"/>
  <c r="N755" i="3" s="1"/>
  <c r="K755" i="3"/>
  <c r="G755" i="3"/>
  <c r="B755" i="3"/>
  <c r="S754" i="3"/>
  <c r="R754" i="3"/>
  <c r="O754" i="3"/>
  <c r="L754" i="3"/>
  <c r="N754" i="3" s="1"/>
  <c r="K754" i="3"/>
  <c r="G754" i="3"/>
  <c r="B754" i="3"/>
  <c r="S753" i="3"/>
  <c r="R753" i="3"/>
  <c r="O753" i="3"/>
  <c r="L753" i="3"/>
  <c r="N753" i="3" s="1"/>
  <c r="K753" i="3"/>
  <c r="G753" i="3"/>
  <c r="B753" i="3"/>
  <c r="S752" i="3"/>
  <c r="R752" i="3"/>
  <c r="O752" i="3"/>
  <c r="L752" i="3"/>
  <c r="N752" i="3" s="1"/>
  <c r="K752" i="3"/>
  <c r="G752" i="3"/>
  <c r="B752" i="3"/>
  <c r="S751" i="3"/>
  <c r="R751" i="3"/>
  <c r="O751" i="3"/>
  <c r="L751" i="3"/>
  <c r="N751" i="3" s="1"/>
  <c r="K751" i="3"/>
  <c r="G751" i="3"/>
  <c r="B751" i="3"/>
  <c r="S750" i="3"/>
  <c r="R750" i="3"/>
  <c r="O750" i="3"/>
  <c r="L750" i="3"/>
  <c r="N750" i="3" s="1"/>
  <c r="K750" i="3"/>
  <c r="G750" i="3"/>
  <c r="B750" i="3"/>
  <c r="S749" i="3"/>
  <c r="R749" i="3"/>
  <c r="O749" i="3"/>
  <c r="L749" i="3"/>
  <c r="N749" i="3" s="1"/>
  <c r="K749" i="3"/>
  <c r="G749" i="3"/>
  <c r="B749" i="3"/>
  <c r="S748" i="3"/>
  <c r="R748" i="3"/>
  <c r="O748" i="3"/>
  <c r="L748" i="3"/>
  <c r="N748" i="3" s="1"/>
  <c r="K748" i="3"/>
  <c r="G748" i="3"/>
  <c r="B748" i="3"/>
  <c r="T747" i="3"/>
  <c r="S747" i="3"/>
  <c r="R747" i="3"/>
  <c r="O747" i="3"/>
  <c r="L747" i="3"/>
  <c r="N747" i="3" s="1"/>
  <c r="K747" i="3"/>
  <c r="G747" i="3"/>
  <c r="B747" i="3"/>
  <c r="S746" i="3"/>
  <c r="R746" i="3"/>
  <c r="O746" i="3"/>
  <c r="L746" i="3"/>
  <c r="N746" i="3" s="1"/>
  <c r="K746" i="3"/>
  <c r="G746" i="3"/>
  <c r="B746" i="3"/>
  <c r="S745" i="3"/>
  <c r="R745" i="3"/>
  <c r="O745" i="3"/>
  <c r="L745" i="3"/>
  <c r="N745" i="3" s="1"/>
  <c r="K745" i="3"/>
  <c r="G745" i="3"/>
  <c r="B745" i="3"/>
  <c r="S744" i="3"/>
  <c r="R744" i="3"/>
  <c r="O744" i="3"/>
  <c r="L744" i="3"/>
  <c r="N744" i="3" s="1"/>
  <c r="K744" i="3"/>
  <c r="G744" i="3"/>
  <c r="B744" i="3"/>
  <c r="S743" i="3"/>
  <c r="R743" i="3"/>
  <c r="O743" i="3"/>
  <c r="L743" i="3"/>
  <c r="N743" i="3" s="1"/>
  <c r="K743" i="3"/>
  <c r="G743" i="3"/>
  <c r="B743" i="3"/>
  <c r="S742" i="3"/>
  <c r="R742" i="3"/>
  <c r="O742" i="3"/>
  <c r="L742" i="3"/>
  <c r="N742" i="3" s="1"/>
  <c r="K742" i="3"/>
  <c r="G742" i="3"/>
  <c r="B742" i="3"/>
  <c r="S741" i="3"/>
  <c r="R741" i="3"/>
  <c r="O741" i="3"/>
  <c r="L741" i="3"/>
  <c r="N741" i="3" s="1"/>
  <c r="K741" i="3"/>
  <c r="G741" i="3"/>
  <c r="B741" i="3"/>
  <c r="S740" i="3"/>
  <c r="R740" i="3"/>
  <c r="O740" i="3"/>
  <c r="L740" i="3"/>
  <c r="N740" i="3" s="1"/>
  <c r="K740" i="3"/>
  <c r="G740" i="3"/>
  <c r="B740" i="3"/>
  <c r="S739" i="3"/>
  <c r="R739" i="3"/>
  <c r="O739" i="3"/>
  <c r="L739" i="3"/>
  <c r="N739" i="3" s="1"/>
  <c r="K739" i="3"/>
  <c r="G739" i="3"/>
  <c r="B739" i="3"/>
  <c r="S738" i="3"/>
  <c r="R738" i="3"/>
  <c r="T738" i="3" s="1"/>
  <c r="O738" i="3"/>
  <c r="L738" i="3"/>
  <c r="N738" i="3" s="1"/>
  <c r="K738" i="3"/>
  <c r="G738" i="3"/>
  <c r="B738" i="3"/>
  <c r="S737" i="3"/>
  <c r="R737" i="3"/>
  <c r="O737" i="3"/>
  <c r="L737" i="3"/>
  <c r="N737" i="3" s="1"/>
  <c r="K737" i="3"/>
  <c r="G737" i="3"/>
  <c r="B737" i="3"/>
  <c r="S736" i="3"/>
  <c r="R736" i="3"/>
  <c r="O736" i="3"/>
  <c r="L736" i="3"/>
  <c r="N736" i="3" s="1"/>
  <c r="K736" i="3"/>
  <c r="G736" i="3"/>
  <c r="B736" i="3"/>
  <c r="S735" i="3"/>
  <c r="R735" i="3"/>
  <c r="O735" i="3"/>
  <c r="L735" i="3"/>
  <c r="N735" i="3" s="1"/>
  <c r="K735" i="3"/>
  <c r="G735" i="3"/>
  <c r="B735" i="3"/>
  <c r="S734" i="3"/>
  <c r="R734" i="3"/>
  <c r="O734" i="3"/>
  <c r="L734" i="3"/>
  <c r="N734" i="3" s="1"/>
  <c r="K734" i="3"/>
  <c r="G734" i="3"/>
  <c r="B734" i="3"/>
  <c r="S733" i="3"/>
  <c r="R733" i="3"/>
  <c r="T733" i="3" s="1"/>
  <c r="O733" i="3"/>
  <c r="L733" i="3"/>
  <c r="N733" i="3" s="1"/>
  <c r="K733" i="3"/>
  <c r="G733" i="3"/>
  <c r="B733" i="3"/>
  <c r="S732" i="3"/>
  <c r="R732" i="3"/>
  <c r="O732" i="3"/>
  <c r="L732" i="3"/>
  <c r="N732" i="3" s="1"/>
  <c r="K732" i="3"/>
  <c r="G732" i="3"/>
  <c r="B732" i="3"/>
  <c r="S731" i="3"/>
  <c r="R731" i="3"/>
  <c r="O731" i="3"/>
  <c r="L731" i="3"/>
  <c r="N731" i="3" s="1"/>
  <c r="K731" i="3"/>
  <c r="G731" i="3"/>
  <c r="B731" i="3"/>
  <c r="S730" i="3"/>
  <c r="R730" i="3"/>
  <c r="O730" i="3"/>
  <c r="L730" i="3"/>
  <c r="N730" i="3" s="1"/>
  <c r="K730" i="3"/>
  <c r="G730" i="3"/>
  <c r="B730" i="3"/>
  <c r="S729" i="3"/>
  <c r="R729" i="3"/>
  <c r="O729" i="3"/>
  <c r="L729" i="3"/>
  <c r="N729" i="3" s="1"/>
  <c r="K729" i="3"/>
  <c r="G729" i="3"/>
  <c r="B729" i="3"/>
  <c r="S728" i="3"/>
  <c r="R728" i="3"/>
  <c r="O728" i="3"/>
  <c r="L728" i="3"/>
  <c r="N728" i="3" s="1"/>
  <c r="K728" i="3"/>
  <c r="G728" i="3"/>
  <c r="B728" i="3"/>
  <c r="S727" i="3"/>
  <c r="R727" i="3"/>
  <c r="O727" i="3"/>
  <c r="L727" i="3"/>
  <c r="N727" i="3" s="1"/>
  <c r="K727" i="3"/>
  <c r="G727" i="3"/>
  <c r="B727" i="3"/>
  <c r="S726" i="3"/>
  <c r="T726" i="3" s="1"/>
  <c r="R726" i="3"/>
  <c r="O726" i="3"/>
  <c r="L726" i="3"/>
  <c r="N726" i="3" s="1"/>
  <c r="K726" i="3"/>
  <c r="G726" i="3"/>
  <c r="B726" i="3"/>
  <c r="S725" i="3"/>
  <c r="R725" i="3"/>
  <c r="O725" i="3"/>
  <c r="L725" i="3"/>
  <c r="N725" i="3" s="1"/>
  <c r="K725" i="3"/>
  <c r="G725" i="3"/>
  <c r="B725" i="3"/>
  <c r="S724" i="3"/>
  <c r="R724" i="3"/>
  <c r="O724" i="3"/>
  <c r="L724" i="3"/>
  <c r="N724" i="3" s="1"/>
  <c r="K724" i="3"/>
  <c r="G724" i="3"/>
  <c r="B724" i="3"/>
  <c r="S723" i="3"/>
  <c r="R723" i="3"/>
  <c r="O723" i="3"/>
  <c r="L723" i="3"/>
  <c r="N723" i="3" s="1"/>
  <c r="K723" i="3"/>
  <c r="G723" i="3"/>
  <c r="B723" i="3"/>
  <c r="S722" i="3"/>
  <c r="R722" i="3"/>
  <c r="O722" i="3"/>
  <c r="L722" i="3"/>
  <c r="N722" i="3" s="1"/>
  <c r="K722" i="3"/>
  <c r="G722" i="3"/>
  <c r="B722" i="3"/>
  <c r="S721" i="3"/>
  <c r="R721" i="3"/>
  <c r="O721" i="3"/>
  <c r="L721" i="3"/>
  <c r="N721" i="3" s="1"/>
  <c r="K721" i="3"/>
  <c r="G721" i="3"/>
  <c r="B721" i="3"/>
  <c r="S720" i="3"/>
  <c r="R720" i="3"/>
  <c r="O720" i="3"/>
  <c r="L720" i="3"/>
  <c r="N720" i="3" s="1"/>
  <c r="K720" i="3"/>
  <c r="G720" i="3"/>
  <c r="B720" i="3"/>
  <c r="S719" i="3"/>
  <c r="R719" i="3"/>
  <c r="O719" i="3"/>
  <c r="L719" i="3"/>
  <c r="N719" i="3" s="1"/>
  <c r="K719" i="3"/>
  <c r="G719" i="3"/>
  <c r="B719" i="3"/>
  <c r="S718" i="3"/>
  <c r="R718" i="3"/>
  <c r="O718" i="3"/>
  <c r="L718" i="3"/>
  <c r="N718" i="3" s="1"/>
  <c r="K718" i="3"/>
  <c r="G718" i="3"/>
  <c r="B718" i="3"/>
  <c r="S717" i="3"/>
  <c r="R717" i="3"/>
  <c r="O717" i="3"/>
  <c r="L717" i="3"/>
  <c r="N717" i="3" s="1"/>
  <c r="K717" i="3"/>
  <c r="G717" i="3"/>
  <c r="B717" i="3"/>
  <c r="S716" i="3"/>
  <c r="R716" i="3"/>
  <c r="O716" i="3"/>
  <c r="L716" i="3"/>
  <c r="N716" i="3" s="1"/>
  <c r="K716" i="3"/>
  <c r="G716" i="3"/>
  <c r="B716" i="3"/>
  <c r="S715" i="3"/>
  <c r="R715" i="3"/>
  <c r="O715" i="3"/>
  <c r="L715" i="3"/>
  <c r="N715" i="3" s="1"/>
  <c r="K715" i="3"/>
  <c r="G715" i="3"/>
  <c r="B715" i="3"/>
  <c r="S714" i="3"/>
  <c r="R714" i="3"/>
  <c r="O714" i="3"/>
  <c r="L714" i="3"/>
  <c r="N714" i="3" s="1"/>
  <c r="K714" i="3"/>
  <c r="G714" i="3"/>
  <c r="B714" i="3"/>
  <c r="S713" i="3"/>
  <c r="R713" i="3"/>
  <c r="T713" i="3" s="1"/>
  <c r="O713" i="3"/>
  <c r="L713" i="3"/>
  <c r="N713" i="3" s="1"/>
  <c r="K713" i="3"/>
  <c r="G713" i="3"/>
  <c r="B713" i="3"/>
  <c r="S712" i="3"/>
  <c r="R712" i="3"/>
  <c r="O712" i="3"/>
  <c r="L712" i="3"/>
  <c r="N712" i="3" s="1"/>
  <c r="K712" i="3"/>
  <c r="G712" i="3"/>
  <c r="B712" i="3"/>
  <c r="S711" i="3"/>
  <c r="R711" i="3"/>
  <c r="O711" i="3"/>
  <c r="N711" i="3"/>
  <c r="L711" i="3"/>
  <c r="K711" i="3"/>
  <c r="G711" i="3"/>
  <c r="B711" i="3"/>
  <c r="S710" i="3"/>
  <c r="R710" i="3"/>
  <c r="O710" i="3"/>
  <c r="L710" i="3"/>
  <c r="N710" i="3" s="1"/>
  <c r="K710" i="3"/>
  <c r="G710" i="3"/>
  <c r="B710" i="3"/>
  <c r="T709" i="3"/>
  <c r="S709" i="3"/>
  <c r="R709" i="3"/>
  <c r="O709" i="3"/>
  <c r="L709" i="3"/>
  <c r="N709" i="3" s="1"/>
  <c r="K709" i="3"/>
  <c r="G709" i="3"/>
  <c r="B709" i="3"/>
  <c r="S708" i="3"/>
  <c r="T708" i="3" s="1"/>
  <c r="R708" i="3"/>
  <c r="O708" i="3"/>
  <c r="L708" i="3"/>
  <c r="N708" i="3" s="1"/>
  <c r="K708" i="3"/>
  <c r="G708" i="3"/>
  <c r="B708" i="3"/>
  <c r="S707" i="3"/>
  <c r="R707" i="3"/>
  <c r="O707" i="3"/>
  <c r="L707" i="3"/>
  <c r="N707" i="3" s="1"/>
  <c r="K707" i="3"/>
  <c r="G707" i="3"/>
  <c r="B707" i="3"/>
  <c r="S706" i="3"/>
  <c r="R706" i="3"/>
  <c r="O706" i="3"/>
  <c r="L706" i="3"/>
  <c r="N706" i="3" s="1"/>
  <c r="K706" i="3"/>
  <c r="G706" i="3"/>
  <c r="B706" i="3"/>
  <c r="S705" i="3"/>
  <c r="T705" i="3" s="1"/>
  <c r="R705" i="3"/>
  <c r="O705" i="3"/>
  <c r="L705" i="3"/>
  <c r="N705" i="3" s="1"/>
  <c r="K705" i="3"/>
  <c r="G705" i="3"/>
  <c r="B705" i="3"/>
  <c r="S704" i="3"/>
  <c r="R704" i="3"/>
  <c r="O704" i="3"/>
  <c r="L704" i="3"/>
  <c r="N704" i="3" s="1"/>
  <c r="K704" i="3"/>
  <c r="G704" i="3"/>
  <c r="B704" i="3"/>
  <c r="S703" i="3"/>
  <c r="R703" i="3"/>
  <c r="O703" i="3"/>
  <c r="L703" i="3"/>
  <c r="N703" i="3" s="1"/>
  <c r="K703" i="3"/>
  <c r="G703" i="3"/>
  <c r="B703" i="3"/>
  <c r="S702" i="3"/>
  <c r="R702" i="3"/>
  <c r="O702" i="3"/>
  <c r="L702" i="3"/>
  <c r="N702" i="3" s="1"/>
  <c r="K702" i="3"/>
  <c r="G702" i="3"/>
  <c r="B702" i="3"/>
  <c r="S701" i="3"/>
  <c r="T701" i="3" s="1"/>
  <c r="R701" i="3"/>
  <c r="O701" i="3"/>
  <c r="L701" i="3"/>
  <c r="N701" i="3" s="1"/>
  <c r="K701" i="3"/>
  <c r="G701" i="3"/>
  <c r="B701" i="3"/>
  <c r="S700" i="3"/>
  <c r="R700" i="3"/>
  <c r="O700" i="3"/>
  <c r="L700" i="3"/>
  <c r="N700" i="3" s="1"/>
  <c r="K700" i="3"/>
  <c r="G700" i="3"/>
  <c r="B700" i="3"/>
  <c r="S699" i="3"/>
  <c r="R699" i="3"/>
  <c r="O699" i="3"/>
  <c r="L699" i="3"/>
  <c r="N699" i="3" s="1"/>
  <c r="K699" i="3"/>
  <c r="G699" i="3"/>
  <c r="B699" i="3"/>
  <c r="S698" i="3"/>
  <c r="R698" i="3"/>
  <c r="O698" i="3"/>
  <c r="L698" i="3"/>
  <c r="N698" i="3" s="1"/>
  <c r="K698" i="3"/>
  <c r="G698" i="3"/>
  <c r="B698" i="3"/>
  <c r="S697" i="3"/>
  <c r="T697" i="3" s="1"/>
  <c r="R697" i="3"/>
  <c r="O697" i="3"/>
  <c r="L697" i="3"/>
  <c r="N697" i="3" s="1"/>
  <c r="K697" i="3"/>
  <c r="G697" i="3"/>
  <c r="B697" i="3"/>
  <c r="S696" i="3"/>
  <c r="R696" i="3"/>
  <c r="O696" i="3"/>
  <c r="L696" i="3"/>
  <c r="N696" i="3" s="1"/>
  <c r="K696" i="3"/>
  <c r="G696" i="3"/>
  <c r="B696" i="3"/>
  <c r="S695" i="3"/>
  <c r="R695" i="3"/>
  <c r="T695" i="3" s="1"/>
  <c r="O695" i="3"/>
  <c r="L695" i="3"/>
  <c r="N695" i="3" s="1"/>
  <c r="K695" i="3"/>
  <c r="G695" i="3"/>
  <c r="B695" i="3"/>
  <c r="S694" i="3"/>
  <c r="R694" i="3"/>
  <c r="O694" i="3"/>
  <c r="L694" i="3"/>
  <c r="N694" i="3" s="1"/>
  <c r="K694" i="3"/>
  <c r="G694" i="3"/>
  <c r="B694" i="3"/>
  <c r="S693" i="3"/>
  <c r="R693" i="3"/>
  <c r="O693" i="3"/>
  <c r="L693" i="3"/>
  <c r="N693" i="3" s="1"/>
  <c r="K693" i="3"/>
  <c r="G693" i="3"/>
  <c r="B693" i="3"/>
  <c r="S692" i="3"/>
  <c r="T692" i="3" s="1"/>
  <c r="R692" i="3"/>
  <c r="O692" i="3"/>
  <c r="L692" i="3"/>
  <c r="N692" i="3" s="1"/>
  <c r="K692" i="3"/>
  <c r="G692" i="3"/>
  <c r="B692" i="3"/>
  <c r="S691" i="3"/>
  <c r="R691" i="3"/>
  <c r="O691" i="3"/>
  <c r="L691" i="3"/>
  <c r="K691" i="3"/>
  <c r="G691" i="3"/>
  <c r="B691" i="3"/>
  <c r="S690" i="3"/>
  <c r="R690" i="3"/>
  <c r="O690" i="3"/>
  <c r="L690" i="3"/>
  <c r="N690" i="3" s="1"/>
  <c r="K690" i="3"/>
  <c r="G690" i="3"/>
  <c r="B690" i="3"/>
  <c r="S689" i="3"/>
  <c r="T689" i="3" s="1"/>
  <c r="R689" i="3"/>
  <c r="O689" i="3"/>
  <c r="L689" i="3"/>
  <c r="N689" i="3" s="1"/>
  <c r="K689" i="3"/>
  <c r="G689" i="3"/>
  <c r="B689" i="3"/>
  <c r="S688" i="3"/>
  <c r="R688" i="3"/>
  <c r="O688" i="3"/>
  <c r="L688" i="3"/>
  <c r="N688" i="3" s="1"/>
  <c r="K688" i="3"/>
  <c r="G688" i="3"/>
  <c r="B688" i="3"/>
  <c r="S687" i="3"/>
  <c r="T687" i="3" s="1"/>
  <c r="R687" i="3"/>
  <c r="O687" i="3"/>
  <c r="L687" i="3"/>
  <c r="N687" i="3" s="1"/>
  <c r="K687" i="3"/>
  <c r="G687" i="3"/>
  <c r="B687" i="3"/>
  <c r="S686" i="3"/>
  <c r="T686" i="3" s="1"/>
  <c r="R686" i="3"/>
  <c r="O686" i="3"/>
  <c r="L686" i="3"/>
  <c r="N686" i="3" s="1"/>
  <c r="K686" i="3"/>
  <c r="G686" i="3"/>
  <c r="B686" i="3"/>
  <c r="S685" i="3"/>
  <c r="R685" i="3"/>
  <c r="O685" i="3"/>
  <c r="L685" i="3"/>
  <c r="N685" i="3" s="1"/>
  <c r="K685" i="3"/>
  <c r="G685" i="3"/>
  <c r="B685" i="3"/>
  <c r="S684" i="3"/>
  <c r="R684" i="3"/>
  <c r="O684" i="3"/>
  <c r="L684" i="3"/>
  <c r="N684" i="3" s="1"/>
  <c r="K684" i="3"/>
  <c r="G684" i="3"/>
  <c r="B684" i="3"/>
  <c r="S683" i="3"/>
  <c r="R683" i="3"/>
  <c r="T683" i="3" s="1"/>
  <c r="O683" i="3"/>
  <c r="L683" i="3"/>
  <c r="N683" i="3" s="1"/>
  <c r="K683" i="3"/>
  <c r="G683" i="3"/>
  <c r="B683" i="3"/>
  <c r="S682" i="3"/>
  <c r="R682" i="3"/>
  <c r="O682" i="3"/>
  <c r="L682" i="3"/>
  <c r="N682" i="3" s="1"/>
  <c r="K682" i="3"/>
  <c r="G682" i="3"/>
  <c r="B682" i="3"/>
  <c r="S681" i="3"/>
  <c r="R681" i="3"/>
  <c r="O681" i="3"/>
  <c r="L681" i="3"/>
  <c r="N681" i="3" s="1"/>
  <c r="K681" i="3"/>
  <c r="G681" i="3"/>
  <c r="B681" i="3"/>
  <c r="S680" i="3"/>
  <c r="R680" i="3"/>
  <c r="O680" i="3"/>
  <c r="L680" i="3"/>
  <c r="N680" i="3" s="1"/>
  <c r="K680" i="3"/>
  <c r="G680" i="3"/>
  <c r="B680" i="3"/>
  <c r="S679" i="3"/>
  <c r="R679" i="3"/>
  <c r="T679" i="3" s="1"/>
  <c r="O679" i="3"/>
  <c r="L679" i="3"/>
  <c r="N679" i="3" s="1"/>
  <c r="K679" i="3"/>
  <c r="G679" i="3"/>
  <c r="B679" i="3"/>
  <c r="S678" i="3"/>
  <c r="R678" i="3"/>
  <c r="O678" i="3"/>
  <c r="L678" i="3"/>
  <c r="N678" i="3" s="1"/>
  <c r="K678" i="3"/>
  <c r="G678" i="3"/>
  <c r="B678" i="3"/>
  <c r="S677" i="3"/>
  <c r="R677" i="3"/>
  <c r="O677" i="3"/>
  <c r="L677" i="3"/>
  <c r="N677" i="3" s="1"/>
  <c r="K677" i="3"/>
  <c r="G677" i="3"/>
  <c r="B677" i="3"/>
  <c r="S676" i="3"/>
  <c r="T676" i="3" s="1"/>
  <c r="R676" i="3"/>
  <c r="O676" i="3"/>
  <c r="L676" i="3"/>
  <c r="N676" i="3" s="1"/>
  <c r="K676" i="3"/>
  <c r="G676" i="3"/>
  <c r="B676" i="3"/>
  <c r="S675" i="3"/>
  <c r="R675" i="3"/>
  <c r="O675" i="3"/>
  <c r="L675" i="3"/>
  <c r="N675" i="3" s="1"/>
  <c r="K675" i="3"/>
  <c r="G675" i="3"/>
  <c r="B675" i="3"/>
  <c r="S674" i="3"/>
  <c r="R674" i="3"/>
  <c r="O674" i="3"/>
  <c r="L674" i="3"/>
  <c r="N674" i="3" s="1"/>
  <c r="K674" i="3"/>
  <c r="G674" i="3"/>
  <c r="B674" i="3"/>
  <c r="S673" i="3"/>
  <c r="R673" i="3"/>
  <c r="O673" i="3"/>
  <c r="L673" i="3"/>
  <c r="N673" i="3" s="1"/>
  <c r="K673" i="3"/>
  <c r="G673" i="3"/>
  <c r="B673" i="3"/>
  <c r="S672" i="3"/>
  <c r="R672" i="3"/>
  <c r="O672" i="3"/>
  <c r="L672" i="3"/>
  <c r="N672" i="3" s="1"/>
  <c r="K672" i="3"/>
  <c r="G672" i="3"/>
  <c r="B672" i="3"/>
  <c r="S671" i="3"/>
  <c r="R671" i="3"/>
  <c r="O671" i="3"/>
  <c r="L671" i="3"/>
  <c r="N671" i="3" s="1"/>
  <c r="K671" i="3"/>
  <c r="G671" i="3"/>
  <c r="B671" i="3"/>
  <c r="S670" i="3"/>
  <c r="R670" i="3"/>
  <c r="O670" i="3"/>
  <c r="L670" i="3"/>
  <c r="N670" i="3" s="1"/>
  <c r="K670" i="3"/>
  <c r="G670" i="3"/>
  <c r="B670" i="3"/>
  <c r="S669" i="3"/>
  <c r="R669" i="3"/>
  <c r="O669" i="3"/>
  <c r="L669" i="3"/>
  <c r="N669" i="3" s="1"/>
  <c r="K669" i="3"/>
  <c r="G669" i="3"/>
  <c r="B669" i="3"/>
  <c r="S668" i="3"/>
  <c r="R668" i="3"/>
  <c r="O668" i="3"/>
  <c r="L668" i="3"/>
  <c r="N668" i="3" s="1"/>
  <c r="K668" i="3"/>
  <c r="G668" i="3"/>
  <c r="B668" i="3"/>
  <c r="S667" i="3"/>
  <c r="R667" i="3"/>
  <c r="O667" i="3"/>
  <c r="L667" i="3"/>
  <c r="N667" i="3" s="1"/>
  <c r="K667" i="3"/>
  <c r="G667" i="3"/>
  <c r="B667" i="3"/>
  <c r="S666" i="3"/>
  <c r="R666" i="3"/>
  <c r="O666" i="3"/>
  <c r="L666" i="3"/>
  <c r="N666" i="3" s="1"/>
  <c r="K666" i="3"/>
  <c r="G666" i="3"/>
  <c r="B666" i="3"/>
  <c r="S665" i="3"/>
  <c r="T665" i="3" s="1"/>
  <c r="R665" i="3"/>
  <c r="O665" i="3"/>
  <c r="L665" i="3"/>
  <c r="N665" i="3" s="1"/>
  <c r="K665" i="3"/>
  <c r="G665" i="3"/>
  <c r="B665" i="3"/>
  <c r="S664" i="3"/>
  <c r="R664" i="3"/>
  <c r="O664" i="3"/>
  <c r="L664" i="3"/>
  <c r="N664" i="3" s="1"/>
  <c r="K664" i="3"/>
  <c r="G664" i="3"/>
  <c r="B664" i="3"/>
  <c r="S663" i="3"/>
  <c r="R663" i="3"/>
  <c r="O663" i="3"/>
  <c r="L663" i="3"/>
  <c r="N663" i="3" s="1"/>
  <c r="K663" i="3"/>
  <c r="G663" i="3"/>
  <c r="B663" i="3"/>
  <c r="S662" i="3"/>
  <c r="R662" i="3"/>
  <c r="O662" i="3"/>
  <c r="L662" i="3"/>
  <c r="N662" i="3" s="1"/>
  <c r="K662" i="3"/>
  <c r="G662" i="3"/>
  <c r="B662" i="3"/>
  <c r="S661" i="3"/>
  <c r="R661" i="3"/>
  <c r="O661" i="3"/>
  <c r="L661" i="3"/>
  <c r="N661" i="3" s="1"/>
  <c r="K661" i="3"/>
  <c r="G661" i="3"/>
  <c r="B661" i="3"/>
  <c r="S660" i="3"/>
  <c r="R660" i="3"/>
  <c r="O660" i="3"/>
  <c r="L660" i="3"/>
  <c r="N660" i="3" s="1"/>
  <c r="K660" i="3"/>
  <c r="G660" i="3"/>
  <c r="B660" i="3"/>
  <c r="S659" i="3"/>
  <c r="R659" i="3"/>
  <c r="O659" i="3"/>
  <c r="L659" i="3"/>
  <c r="N659" i="3" s="1"/>
  <c r="K659" i="3"/>
  <c r="G659" i="3"/>
  <c r="B659" i="3"/>
  <c r="S658" i="3"/>
  <c r="T658" i="3" s="1"/>
  <c r="R658" i="3"/>
  <c r="O658" i="3"/>
  <c r="L658" i="3"/>
  <c r="N658" i="3" s="1"/>
  <c r="K658" i="3"/>
  <c r="G658" i="3"/>
  <c r="B658" i="3"/>
  <c r="S657" i="3"/>
  <c r="R657" i="3"/>
  <c r="O657" i="3"/>
  <c r="L657" i="3"/>
  <c r="N657" i="3" s="1"/>
  <c r="K657" i="3"/>
  <c r="G657" i="3"/>
  <c r="B657" i="3"/>
  <c r="S656" i="3"/>
  <c r="R656" i="3"/>
  <c r="O656" i="3"/>
  <c r="L656" i="3"/>
  <c r="N656" i="3" s="1"/>
  <c r="K656" i="3"/>
  <c r="G656" i="3"/>
  <c r="B656" i="3"/>
  <c r="S655" i="3"/>
  <c r="R655" i="3"/>
  <c r="O655" i="3"/>
  <c r="L655" i="3"/>
  <c r="N655" i="3" s="1"/>
  <c r="K655" i="3"/>
  <c r="G655" i="3"/>
  <c r="B655" i="3"/>
  <c r="S654" i="3"/>
  <c r="R654" i="3"/>
  <c r="O654" i="3"/>
  <c r="L654" i="3"/>
  <c r="N654" i="3" s="1"/>
  <c r="K654" i="3"/>
  <c r="G654" i="3"/>
  <c r="B654" i="3"/>
  <c r="S653" i="3"/>
  <c r="R653" i="3"/>
  <c r="T653" i="3" s="1"/>
  <c r="O653" i="3"/>
  <c r="L653" i="3"/>
  <c r="N653" i="3" s="1"/>
  <c r="K653" i="3"/>
  <c r="G653" i="3"/>
  <c r="B653" i="3"/>
  <c r="S652" i="3"/>
  <c r="R652" i="3"/>
  <c r="O652" i="3"/>
  <c r="L652" i="3"/>
  <c r="N652" i="3" s="1"/>
  <c r="K652" i="3"/>
  <c r="G652" i="3"/>
  <c r="B652" i="3"/>
  <c r="S651" i="3"/>
  <c r="R651" i="3"/>
  <c r="O651" i="3"/>
  <c r="L651" i="3"/>
  <c r="N651" i="3" s="1"/>
  <c r="K651" i="3"/>
  <c r="G651" i="3"/>
  <c r="B651" i="3"/>
  <c r="S650" i="3"/>
  <c r="R650" i="3"/>
  <c r="O650" i="3"/>
  <c r="L650" i="3"/>
  <c r="N650" i="3" s="1"/>
  <c r="K650" i="3"/>
  <c r="G650" i="3"/>
  <c r="B650" i="3"/>
  <c r="S649" i="3"/>
  <c r="R649" i="3"/>
  <c r="O649" i="3"/>
  <c r="L649" i="3"/>
  <c r="N649" i="3" s="1"/>
  <c r="K649" i="3"/>
  <c r="G649" i="3"/>
  <c r="B649" i="3"/>
  <c r="S648" i="3"/>
  <c r="R648" i="3"/>
  <c r="O648" i="3"/>
  <c r="L648" i="3"/>
  <c r="N648" i="3" s="1"/>
  <c r="K648" i="3"/>
  <c r="G648" i="3"/>
  <c r="B648" i="3"/>
  <c r="S647" i="3"/>
  <c r="R647" i="3"/>
  <c r="T647" i="3" s="1"/>
  <c r="O647" i="3"/>
  <c r="L647" i="3"/>
  <c r="N647" i="3" s="1"/>
  <c r="K647" i="3"/>
  <c r="G647" i="3"/>
  <c r="B647" i="3"/>
  <c r="S646" i="3"/>
  <c r="R646" i="3"/>
  <c r="O646" i="3"/>
  <c r="L646" i="3"/>
  <c r="N646" i="3" s="1"/>
  <c r="K646" i="3"/>
  <c r="G646" i="3"/>
  <c r="B646" i="3"/>
  <c r="S645" i="3"/>
  <c r="R645" i="3"/>
  <c r="O645" i="3"/>
  <c r="L645" i="3"/>
  <c r="N645" i="3" s="1"/>
  <c r="K645" i="3"/>
  <c r="G645" i="3"/>
  <c r="B645" i="3"/>
  <c r="S644" i="3"/>
  <c r="R644" i="3"/>
  <c r="O644" i="3"/>
  <c r="L644" i="3"/>
  <c r="N644" i="3" s="1"/>
  <c r="K644" i="3"/>
  <c r="G644" i="3"/>
  <c r="B644" i="3"/>
  <c r="S643" i="3"/>
  <c r="R643" i="3"/>
  <c r="O643" i="3"/>
  <c r="L643" i="3"/>
  <c r="N643" i="3" s="1"/>
  <c r="K643" i="3"/>
  <c r="G643" i="3"/>
  <c r="B643" i="3"/>
  <c r="S642" i="3"/>
  <c r="R642" i="3"/>
  <c r="O642" i="3"/>
  <c r="L642" i="3"/>
  <c r="N642" i="3" s="1"/>
  <c r="K642" i="3"/>
  <c r="G642" i="3"/>
  <c r="B642" i="3"/>
  <c r="S641" i="3"/>
  <c r="R641" i="3"/>
  <c r="O641" i="3"/>
  <c r="L641" i="3"/>
  <c r="N641" i="3" s="1"/>
  <c r="K641" i="3"/>
  <c r="G641" i="3"/>
  <c r="B641" i="3"/>
  <c r="S640" i="3"/>
  <c r="R640" i="3"/>
  <c r="O640" i="3"/>
  <c r="L640" i="3"/>
  <c r="N640" i="3" s="1"/>
  <c r="K640" i="3"/>
  <c r="G640" i="3"/>
  <c r="B640" i="3"/>
  <c r="S639" i="3"/>
  <c r="R639" i="3"/>
  <c r="O639" i="3"/>
  <c r="L639" i="3"/>
  <c r="N639" i="3" s="1"/>
  <c r="K639" i="3"/>
  <c r="G639" i="3"/>
  <c r="B639" i="3"/>
  <c r="S638" i="3"/>
  <c r="R638" i="3"/>
  <c r="O638" i="3"/>
  <c r="L638" i="3"/>
  <c r="N638" i="3" s="1"/>
  <c r="K638" i="3"/>
  <c r="G638" i="3"/>
  <c r="B638" i="3"/>
  <c r="S637" i="3"/>
  <c r="R637" i="3"/>
  <c r="O637" i="3"/>
  <c r="L637" i="3"/>
  <c r="N637" i="3" s="1"/>
  <c r="K637" i="3"/>
  <c r="G637" i="3"/>
  <c r="B637" i="3"/>
  <c r="S636" i="3"/>
  <c r="R636" i="3"/>
  <c r="O636" i="3"/>
  <c r="L636" i="3"/>
  <c r="N636" i="3" s="1"/>
  <c r="K636" i="3"/>
  <c r="G636" i="3"/>
  <c r="B636" i="3"/>
  <c r="S635" i="3"/>
  <c r="R635" i="3"/>
  <c r="T635" i="3" s="1"/>
  <c r="O635" i="3"/>
  <c r="L635" i="3"/>
  <c r="N635" i="3" s="1"/>
  <c r="K635" i="3"/>
  <c r="G635" i="3"/>
  <c r="B635" i="3"/>
  <c r="S634" i="3"/>
  <c r="R634" i="3"/>
  <c r="O634" i="3"/>
  <c r="L634" i="3"/>
  <c r="N634" i="3" s="1"/>
  <c r="K634" i="3"/>
  <c r="G634" i="3"/>
  <c r="B634" i="3"/>
  <c r="S633" i="3"/>
  <c r="R633" i="3"/>
  <c r="O633" i="3"/>
  <c r="L633" i="3"/>
  <c r="N633" i="3" s="1"/>
  <c r="K633" i="3"/>
  <c r="G633" i="3"/>
  <c r="B633" i="3"/>
  <c r="S632" i="3"/>
  <c r="R632" i="3"/>
  <c r="O632" i="3"/>
  <c r="L632" i="3"/>
  <c r="N632" i="3" s="1"/>
  <c r="K632" i="3"/>
  <c r="G632" i="3"/>
  <c r="B632" i="3"/>
  <c r="S631" i="3"/>
  <c r="R631" i="3"/>
  <c r="O631" i="3"/>
  <c r="L631" i="3"/>
  <c r="N631" i="3" s="1"/>
  <c r="K631" i="3"/>
  <c r="G631" i="3"/>
  <c r="B631" i="3"/>
  <c r="S630" i="3"/>
  <c r="T630" i="3" s="1"/>
  <c r="R630" i="3"/>
  <c r="O630" i="3"/>
  <c r="L630" i="3"/>
  <c r="N630" i="3" s="1"/>
  <c r="K630" i="3"/>
  <c r="G630" i="3"/>
  <c r="B630" i="3"/>
  <c r="S629" i="3"/>
  <c r="R629" i="3"/>
  <c r="O629" i="3"/>
  <c r="L629" i="3"/>
  <c r="N629" i="3" s="1"/>
  <c r="K629" i="3"/>
  <c r="G629" i="3"/>
  <c r="B629" i="3"/>
  <c r="S628" i="3"/>
  <c r="R628" i="3"/>
  <c r="O628" i="3"/>
  <c r="L628" i="3"/>
  <c r="N628" i="3" s="1"/>
  <c r="K628" i="3"/>
  <c r="G628" i="3"/>
  <c r="B628" i="3"/>
  <c r="S627" i="3"/>
  <c r="R627" i="3"/>
  <c r="O627" i="3"/>
  <c r="L627" i="3"/>
  <c r="N627" i="3" s="1"/>
  <c r="K627" i="3"/>
  <c r="G627" i="3"/>
  <c r="B627" i="3"/>
  <c r="S626" i="3"/>
  <c r="T626" i="3" s="1"/>
  <c r="R626" i="3"/>
  <c r="O626" i="3"/>
  <c r="L626" i="3"/>
  <c r="N626" i="3" s="1"/>
  <c r="K626" i="3"/>
  <c r="G626" i="3"/>
  <c r="B626" i="3"/>
  <c r="S625" i="3"/>
  <c r="R625" i="3"/>
  <c r="O625" i="3"/>
  <c r="L625" i="3"/>
  <c r="N625" i="3" s="1"/>
  <c r="K625" i="3"/>
  <c r="G625" i="3"/>
  <c r="B625" i="3"/>
  <c r="S624" i="3"/>
  <c r="R624" i="3"/>
  <c r="O624" i="3"/>
  <c r="L624" i="3"/>
  <c r="N624" i="3" s="1"/>
  <c r="K624" i="3"/>
  <c r="G624" i="3"/>
  <c r="B624" i="3"/>
  <c r="S623" i="3"/>
  <c r="R623" i="3"/>
  <c r="T623" i="3" s="1"/>
  <c r="O623" i="3"/>
  <c r="L623" i="3"/>
  <c r="N623" i="3" s="1"/>
  <c r="K623" i="3"/>
  <c r="G623" i="3"/>
  <c r="B623" i="3"/>
  <c r="S622" i="3"/>
  <c r="R622" i="3"/>
  <c r="O622" i="3"/>
  <c r="L622" i="3"/>
  <c r="N622" i="3" s="1"/>
  <c r="K622" i="3"/>
  <c r="G622" i="3"/>
  <c r="B622" i="3"/>
  <c r="S621" i="3"/>
  <c r="R621" i="3"/>
  <c r="O621" i="3"/>
  <c r="L621" i="3"/>
  <c r="N621" i="3" s="1"/>
  <c r="K621" i="3"/>
  <c r="G621" i="3"/>
  <c r="B621" i="3"/>
  <c r="S620" i="3"/>
  <c r="R620" i="3"/>
  <c r="O620" i="3"/>
  <c r="L620" i="3"/>
  <c r="N620" i="3" s="1"/>
  <c r="K620" i="3"/>
  <c r="G620" i="3"/>
  <c r="B620" i="3"/>
  <c r="S619" i="3"/>
  <c r="T619" i="3" s="1"/>
  <c r="R619" i="3"/>
  <c r="O619" i="3"/>
  <c r="L619" i="3"/>
  <c r="N619" i="3" s="1"/>
  <c r="K619" i="3"/>
  <c r="G619" i="3"/>
  <c r="B619" i="3"/>
  <c r="S618" i="3"/>
  <c r="R618" i="3"/>
  <c r="O618" i="3"/>
  <c r="L618" i="3"/>
  <c r="N618" i="3" s="1"/>
  <c r="K618" i="3"/>
  <c r="G618" i="3"/>
  <c r="B618" i="3"/>
  <c r="S617" i="3"/>
  <c r="R617" i="3"/>
  <c r="O617" i="3"/>
  <c r="L617" i="3"/>
  <c r="N617" i="3" s="1"/>
  <c r="K617" i="3"/>
  <c r="G617" i="3"/>
  <c r="B617" i="3"/>
  <c r="S616" i="3"/>
  <c r="T616" i="3" s="1"/>
  <c r="R616" i="3"/>
  <c r="O616" i="3"/>
  <c r="L616" i="3"/>
  <c r="N616" i="3" s="1"/>
  <c r="K616" i="3"/>
  <c r="G616" i="3"/>
  <c r="B616" i="3"/>
  <c r="S615" i="3"/>
  <c r="R615" i="3"/>
  <c r="O615" i="3"/>
  <c r="L615" i="3"/>
  <c r="N615" i="3" s="1"/>
  <c r="K615" i="3"/>
  <c r="G615" i="3"/>
  <c r="B615" i="3"/>
  <c r="S614" i="3"/>
  <c r="R614" i="3"/>
  <c r="O614" i="3"/>
  <c r="L614" i="3"/>
  <c r="N614" i="3" s="1"/>
  <c r="K614" i="3"/>
  <c r="G614" i="3"/>
  <c r="B614" i="3"/>
  <c r="S613" i="3"/>
  <c r="R613" i="3"/>
  <c r="T613" i="3" s="1"/>
  <c r="O613" i="3"/>
  <c r="N613" i="3"/>
  <c r="L613" i="3"/>
  <c r="K613" i="3"/>
  <c r="G613" i="3"/>
  <c r="B613" i="3"/>
  <c r="S612" i="3"/>
  <c r="R612" i="3"/>
  <c r="O612" i="3"/>
  <c r="L612" i="3"/>
  <c r="N612" i="3" s="1"/>
  <c r="K612" i="3"/>
  <c r="G612" i="3"/>
  <c r="B612" i="3"/>
  <c r="S611" i="3"/>
  <c r="R611" i="3"/>
  <c r="O611" i="3"/>
  <c r="L611" i="3"/>
  <c r="N611" i="3" s="1"/>
  <c r="K611" i="3"/>
  <c r="G611" i="3"/>
  <c r="B611" i="3"/>
  <c r="S610" i="3"/>
  <c r="R610" i="3"/>
  <c r="O610" i="3"/>
  <c r="L610" i="3"/>
  <c r="N610" i="3" s="1"/>
  <c r="K610" i="3"/>
  <c r="G610" i="3"/>
  <c r="B610" i="3"/>
  <c r="S609" i="3"/>
  <c r="R609" i="3"/>
  <c r="O609" i="3"/>
  <c r="L609" i="3"/>
  <c r="N609" i="3" s="1"/>
  <c r="K609" i="3"/>
  <c r="G609" i="3"/>
  <c r="B609" i="3"/>
  <c r="S608" i="3"/>
  <c r="R608" i="3"/>
  <c r="O608" i="3"/>
  <c r="L608" i="3"/>
  <c r="N608" i="3" s="1"/>
  <c r="K608" i="3"/>
  <c r="G608" i="3"/>
  <c r="B608" i="3"/>
  <c r="S607" i="3"/>
  <c r="R607" i="3"/>
  <c r="O607" i="3"/>
  <c r="L607" i="3"/>
  <c r="N607" i="3" s="1"/>
  <c r="K607" i="3"/>
  <c r="G607" i="3"/>
  <c r="B607" i="3"/>
  <c r="S606" i="3"/>
  <c r="T606" i="3" s="1"/>
  <c r="R606" i="3"/>
  <c r="O606" i="3"/>
  <c r="L606" i="3"/>
  <c r="N606" i="3" s="1"/>
  <c r="K606" i="3"/>
  <c r="G606" i="3"/>
  <c r="B606" i="3"/>
  <c r="S605" i="3"/>
  <c r="R605" i="3"/>
  <c r="T605" i="3" s="1"/>
  <c r="O605" i="3"/>
  <c r="L605" i="3"/>
  <c r="N605" i="3" s="1"/>
  <c r="K605" i="3"/>
  <c r="G605" i="3"/>
  <c r="B605" i="3"/>
  <c r="S604" i="3"/>
  <c r="R604" i="3"/>
  <c r="O604" i="3"/>
  <c r="L604" i="3"/>
  <c r="N604" i="3" s="1"/>
  <c r="K604" i="3"/>
  <c r="G604" i="3"/>
  <c r="B604" i="3"/>
  <c r="S603" i="3"/>
  <c r="R603" i="3"/>
  <c r="T603" i="3" s="1"/>
  <c r="O603" i="3"/>
  <c r="N603" i="3"/>
  <c r="L603" i="3"/>
  <c r="K603" i="3"/>
  <c r="G603" i="3"/>
  <c r="B603" i="3"/>
  <c r="S602" i="3"/>
  <c r="R602" i="3"/>
  <c r="O602" i="3"/>
  <c r="L602" i="3"/>
  <c r="N602" i="3" s="1"/>
  <c r="K602" i="3"/>
  <c r="G602" i="3"/>
  <c r="B602" i="3"/>
  <c r="S601" i="3"/>
  <c r="R601" i="3"/>
  <c r="O601" i="3"/>
  <c r="L601" i="3"/>
  <c r="N601" i="3" s="1"/>
  <c r="K601" i="3"/>
  <c r="G601" i="3"/>
  <c r="B601" i="3"/>
  <c r="S600" i="3"/>
  <c r="R600" i="3"/>
  <c r="O600" i="3"/>
  <c r="L600" i="3"/>
  <c r="N600" i="3" s="1"/>
  <c r="K600" i="3"/>
  <c r="G600" i="3"/>
  <c r="B600" i="3"/>
  <c r="S599" i="3"/>
  <c r="R599" i="3"/>
  <c r="O599" i="3"/>
  <c r="L599" i="3"/>
  <c r="N599" i="3" s="1"/>
  <c r="K599" i="3"/>
  <c r="G599" i="3"/>
  <c r="B599" i="3"/>
  <c r="S598" i="3"/>
  <c r="R598" i="3"/>
  <c r="O598" i="3"/>
  <c r="L598" i="3"/>
  <c r="N598" i="3" s="1"/>
  <c r="K598" i="3"/>
  <c r="G598" i="3"/>
  <c r="B598" i="3"/>
  <c r="S597" i="3"/>
  <c r="R597" i="3"/>
  <c r="O597" i="3"/>
  <c r="L597" i="3"/>
  <c r="N597" i="3" s="1"/>
  <c r="K597" i="3"/>
  <c r="G597" i="3"/>
  <c r="B597" i="3"/>
  <c r="S596" i="3"/>
  <c r="R596" i="3"/>
  <c r="O596" i="3"/>
  <c r="L596" i="3"/>
  <c r="N596" i="3" s="1"/>
  <c r="K596" i="3"/>
  <c r="G596" i="3"/>
  <c r="B596" i="3"/>
  <c r="S595" i="3"/>
  <c r="R595" i="3"/>
  <c r="T595" i="3" s="1"/>
  <c r="O595" i="3"/>
  <c r="L595" i="3"/>
  <c r="N595" i="3" s="1"/>
  <c r="K595" i="3"/>
  <c r="G595" i="3"/>
  <c r="B595" i="3"/>
  <c r="S594" i="3"/>
  <c r="R594" i="3"/>
  <c r="O594" i="3"/>
  <c r="L594" i="3"/>
  <c r="N594" i="3" s="1"/>
  <c r="K594" i="3"/>
  <c r="G594" i="3"/>
  <c r="B594" i="3"/>
  <c r="S593" i="3"/>
  <c r="R593" i="3"/>
  <c r="O593" i="3"/>
  <c r="L593" i="3"/>
  <c r="N593" i="3" s="1"/>
  <c r="K593" i="3"/>
  <c r="G593" i="3"/>
  <c r="B593" i="3"/>
  <c r="S592" i="3"/>
  <c r="T592" i="3" s="1"/>
  <c r="R592" i="3"/>
  <c r="O592" i="3"/>
  <c r="L592" i="3"/>
  <c r="N592" i="3" s="1"/>
  <c r="K592" i="3"/>
  <c r="G592" i="3"/>
  <c r="B592" i="3"/>
  <c r="S591" i="3"/>
  <c r="R591" i="3"/>
  <c r="T591" i="3" s="1"/>
  <c r="O591" i="3"/>
  <c r="L591" i="3"/>
  <c r="N591" i="3" s="1"/>
  <c r="K591" i="3"/>
  <c r="G591" i="3"/>
  <c r="B591" i="3"/>
  <c r="S590" i="3"/>
  <c r="R590" i="3"/>
  <c r="O590" i="3"/>
  <c r="L590" i="3"/>
  <c r="N590" i="3" s="1"/>
  <c r="K590" i="3"/>
  <c r="G590" i="3"/>
  <c r="B590" i="3"/>
  <c r="S589" i="3"/>
  <c r="R589" i="3"/>
  <c r="O589" i="3"/>
  <c r="N589" i="3"/>
  <c r="L589" i="3"/>
  <c r="K589" i="3"/>
  <c r="G589" i="3"/>
  <c r="B589" i="3"/>
  <c r="S588" i="3"/>
  <c r="R588" i="3"/>
  <c r="O588" i="3"/>
  <c r="L588" i="3"/>
  <c r="N588" i="3" s="1"/>
  <c r="K588" i="3"/>
  <c r="G588" i="3"/>
  <c r="B588" i="3"/>
  <c r="S587" i="3"/>
  <c r="R587" i="3"/>
  <c r="O587" i="3"/>
  <c r="L587" i="3"/>
  <c r="N587" i="3" s="1"/>
  <c r="K587" i="3"/>
  <c r="G587" i="3"/>
  <c r="B587" i="3"/>
  <c r="S586" i="3"/>
  <c r="R586" i="3"/>
  <c r="O586" i="3"/>
  <c r="L586" i="3"/>
  <c r="N586" i="3" s="1"/>
  <c r="K586" i="3"/>
  <c r="G586" i="3"/>
  <c r="B586" i="3"/>
  <c r="S585" i="3"/>
  <c r="R585" i="3"/>
  <c r="O585" i="3"/>
  <c r="L585" i="3"/>
  <c r="N585" i="3" s="1"/>
  <c r="K585" i="3"/>
  <c r="G585" i="3"/>
  <c r="B585" i="3"/>
  <c r="S584" i="3"/>
  <c r="R584" i="3"/>
  <c r="O584" i="3"/>
  <c r="L584" i="3"/>
  <c r="N584" i="3" s="1"/>
  <c r="K584" i="3"/>
  <c r="G584" i="3"/>
  <c r="B584" i="3"/>
  <c r="S583" i="3"/>
  <c r="T583" i="3" s="1"/>
  <c r="R583" i="3"/>
  <c r="O583" i="3"/>
  <c r="L583" i="3"/>
  <c r="N583" i="3" s="1"/>
  <c r="K583" i="3"/>
  <c r="G583" i="3"/>
  <c r="B583" i="3"/>
  <c r="S582" i="3"/>
  <c r="R582" i="3"/>
  <c r="O582" i="3"/>
  <c r="L582" i="3"/>
  <c r="N582" i="3" s="1"/>
  <c r="K582" i="3"/>
  <c r="G582" i="3"/>
  <c r="B582" i="3"/>
  <c r="S581" i="3"/>
  <c r="R581" i="3"/>
  <c r="O581" i="3"/>
  <c r="L581" i="3"/>
  <c r="N581" i="3" s="1"/>
  <c r="K581" i="3"/>
  <c r="G581" i="3"/>
  <c r="B581" i="3"/>
  <c r="S580" i="3"/>
  <c r="R580" i="3"/>
  <c r="O580" i="3"/>
  <c r="L580" i="3"/>
  <c r="N580" i="3" s="1"/>
  <c r="K580" i="3"/>
  <c r="G580" i="3"/>
  <c r="B580" i="3"/>
  <c r="S579" i="3"/>
  <c r="R579" i="3"/>
  <c r="O579" i="3"/>
  <c r="L579" i="3"/>
  <c r="N579" i="3" s="1"/>
  <c r="K579" i="3"/>
  <c r="G579" i="3"/>
  <c r="B579" i="3"/>
  <c r="S578" i="3"/>
  <c r="R578" i="3"/>
  <c r="O578" i="3"/>
  <c r="L578" i="3"/>
  <c r="N578" i="3" s="1"/>
  <c r="K578" i="3"/>
  <c r="G578" i="3"/>
  <c r="B578" i="3"/>
  <c r="S577" i="3"/>
  <c r="R577" i="3"/>
  <c r="O577" i="3"/>
  <c r="L577" i="3"/>
  <c r="N577" i="3" s="1"/>
  <c r="K577" i="3"/>
  <c r="G577" i="3"/>
  <c r="B577" i="3"/>
  <c r="S576" i="3"/>
  <c r="R576" i="3"/>
  <c r="O576" i="3"/>
  <c r="L576" i="3"/>
  <c r="N576" i="3" s="1"/>
  <c r="K576" i="3"/>
  <c r="G576" i="3"/>
  <c r="B576" i="3"/>
  <c r="S575" i="3"/>
  <c r="R575" i="3"/>
  <c r="T575" i="3" s="1"/>
  <c r="O575" i="3"/>
  <c r="L575" i="3"/>
  <c r="N575" i="3" s="1"/>
  <c r="K575" i="3"/>
  <c r="G575" i="3"/>
  <c r="B575" i="3"/>
  <c r="S574" i="3"/>
  <c r="T574" i="3" s="1"/>
  <c r="R574" i="3"/>
  <c r="O574" i="3"/>
  <c r="L574" i="3"/>
  <c r="N574" i="3" s="1"/>
  <c r="K574" i="3"/>
  <c r="G574" i="3"/>
  <c r="B574" i="3"/>
  <c r="S573" i="3"/>
  <c r="R573" i="3"/>
  <c r="O573" i="3"/>
  <c r="L573" i="3"/>
  <c r="N573" i="3" s="1"/>
  <c r="K573" i="3"/>
  <c r="G573" i="3"/>
  <c r="B573" i="3"/>
  <c r="S572" i="3"/>
  <c r="R572" i="3"/>
  <c r="O572" i="3"/>
  <c r="L572" i="3"/>
  <c r="N572" i="3" s="1"/>
  <c r="K572" i="3"/>
  <c r="G572" i="3"/>
  <c r="B572" i="3"/>
  <c r="S571" i="3"/>
  <c r="R571" i="3"/>
  <c r="T571" i="3" s="1"/>
  <c r="O571" i="3"/>
  <c r="L571" i="3"/>
  <c r="N571" i="3" s="1"/>
  <c r="K571" i="3"/>
  <c r="G571" i="3"/>
  <c r="B571" i="3"/>
  <c r="S570" i="3"/>
  <c r="R570" i="3"/>
  <c r="O570" i="3"/>
  <c r="L570" i="3"/>
  <c r="N570" i="3" s="1"/>
  <c r="K570" i="3"/>
  <c r="G570" i="3"/>
  <c r="B570" i="3"/>
  <c r="S569" i="3"/>
  <c r="R569" i="3"/>
  <c r="T569" i="3" s="1"/>
  <c r="O569" i="3"/>
  <c r="L569" i="3"/>
  <c r="N569" i="3" s="1"/>
  <c r="K569" i="3"/>
  <c r="G569" i="3"/>
  <c r="B569" i="3"/>
  <c r="S568" i="3"/>
  <c r="R568" i="3"/>
  <c r="O568" i="3"/>
  <c r="L568" i="3"/>
  <c r="N568" i="3" s="1"/>
  <c r="K568" i="3"/>
  <c r="G568" i="3"/>
  <c r="B568" i="3"/>
  <c r="S567" i="3"/>
  <c r="R567" i="3"/>
  <c r="O567" i="3"/>
  <c r="L567" i="3"/>
  <c r="N567" i="3" s="1"/>
  <c r="K567" i="3"/>
  <c r="G567" i="3"/>
  <c r="B567" i="3"/>
  <c r="S566" i="3"/>
  <c r="R566" i="3"/>
  <c r="O566" i="3"/>
  <c r="L566" i="3"/>
  <c r="N566" i="3" s="1"/>
  <c r="K566" i="3"/>
  <c r="G566" i="3"/>
  <c r="B566" i="3"/>
  <c r="S565" i="3"/>
  <c r="R565" i="3"/>
  <c r="O565" i="3"/>
  <c r="L565" i="3"/>
  <c r="N565" i="3" s="1"/>
  <c r="K565" i="3"/>
  <c r="G565" i="3"/>
  <c r="B565" i="3"/>
  <c r="S564" i="3"/>
  <c r="R564" i="3"/>
  <c r="O564" i="3"/>
  <c r="L564" i="3"/>
  <c r="N564" i="3" s="1"/>
  <c r="K564" i="3"/>
  <c r="G564" i="3"/>
  <c r="B564" i="3"/>
  <c r="S563" i="3"/>
  <c r="R563" i="3"/>
  <c r="O563" i="3"/>
  <c r="L563" i="3"/>
  <c r="N563" i="3" s="1"/>
  <c r="K563" i="3"/>
  <c r="G563" i="3"/>
  <c r="B563" i="3"/>
  <c r="S562" i="3"/>
  <c r="R562" i="3"/>
  <c r="O562" i="3"/>
  <c r="L562" i="3"/>
  <c r="N562" i="3" s="1"/>
  <c r="K562" i="3"/>
  <c r="G562" i="3"/>
  <c r="B562" i="3"/>
  <c r="S561" i="3"/>
  <c r="R561" i="3"/>
  <c r="O561" i="3"/>
  <c r="L561" i="3"/>
  <c r="N561" i="3" s="1"/>
  <c r="K561" i="3"/>
  <c r="G561" i="3"/>
  <c r="B561" i="3"/>
  <c r="S560" i="3"/>
  <c r="R560" i="3"/>
  <c r="O560" i="3"/>
  <c r="L560" i="3"/>
  <c r="N560" i="3" s="1"/>
  <c r="K560" i="3"/>
  <c r="G560" i="3"/>
  <c r="B560" i="3"/>
  <c r="S559" i="3"/>
  <c r="R559" i="3"/>
  <c r="O559" i="3"/>
  <c r="L559" i="3"/>
  <c r="N559" i="3" s="1"/>
  <c r="K559" i="3"/>
  <c r="G559" i="3"/>
  <c r="B559" i="3"/>
  <c r="S558" i="3"/>
  <c r="R558" i="3"/>
  <c r="O558" i="3"/>
  <c r="L558" i="3"/>
  <c r="N558" i="3" s="1"/>
  <c r="K558" i="3"/>
  <c r="G558" i="3"/>
  <c r="B558" i="3"/>
  <c r="S557" i="3"/>
  <c r="R557" i="3"/>
  <c r="O557" i="3"/>
  <c r="L557" i="3"/>
  <c r="N557" i="3" s="1"/>
  <c r="K557" i="3"/>
  <c r="G557" i="3"/>
  <c r="B557" i="3"/>
  <c r="S556" i="3"/>
  <c r="R556" i="3"/>
  <c r="O556" i="3"/>
  <c r="L556" i="3"/>
  <c r="N556" i="3" s="1"/>
  <c r="K556" i="3"/>
  <c r="G556" i="3"/>
  <c r="B556" i="3"/>
  <c r="S555" i="3"/>
  <c r="T555" i="3" s="1"/>
  <c r="R555" i="3"/>
  <c r="O555" i="3"/>
  <c r="L555" i="3"/>
  <c r="N555" i="3" s="1"/>
  <c r="K555" i="3"/>
  <c r="G555" i="3"/>
  <c r="B555" i="3"/>
  <c r="S554" i="3"/>
  <c r="R554" i="3"/>
  <c r="O554" i="3"/>
  <c r="L554" i="3"/>
  <c r="N554" i="3" s="1"/>
  <c r="K554" i="3"/>
  <c r="G554" i="3"/>
  <c r="B554" i="3"/>
  <c r="S553" i="3"/>
  <c r="R553" i="3"/>
  <c r="O553" i="3"/>
  <c r="L553" i="3"/>
  <c r="N553" i="3" s="1"/>
  <c r="K553" i="3"/>
  <c r="G553" i="3"/>
  <c r="B553" i="3"/>
  <c r="S552" i="3"/>
  <c r="T552" i="3" s="1"/>
  <c r="R552" i="3"/>
  <c r="O552" i="3"/>
  <c r="L552" i="3"/>
  <c r="N552" i="3" s="1"/>
  <c r="K552" i="3"/>
  <c r="G552" i="3"/>
  <c r="B552" i="3"/>
  <c r="S551" i="3"/>
  <c r="T551" i="3" s="1"/>
  <c r="R551" i="3"/>
  <c r="O551" i="3"/>
  <c r="L551" i="3"/>
  <c r="N551" i="3" s="1"/>
  <c r="K551" i="3"/>
  <c r="G551" i="3"/>
  <c r="B551" i="3"/>
  <c r="S550" i="3"/>
  <c r="T550" i="3" s="1"/>
  <c r="R550" i="3"/>
  <c r="O550" i="3"/>
  <c r="L550" i="3"/>
  <c r="N550" i="3" s="1"/>
  <c r="K550" i="3"/>
  <c r="G550" i="3"/>
  <c r="B550" i="3"/>
  <c r="S549" i="3"/>
  <c r="R549" i="3"/>
  <c r="O549" i="3"/>
  <c r="L549" i="3"/>
  <c r="N549" i="3" s="1"/>
  <c r="K549" i="3"/>
  <c r="G549" i="3"/>
  <c r="B549" i="3"/>
  <c r="S548" i="3"/>
  <c r="R548" i="3"/>
  <c r="O548" i="3"/>
  <c r="L548" i="3"/>
  <c r="N548" i="3" s="1"/>
  <c r="K548" i="3"/>
  <c r="G548" i="3"/>
  <c r="B548" i="3"/>
  <c r="S547" i="3"/>
  <c r="R547" i="3"/>
  <c r="O547" i="3"/>
  <c r="L547" i="3"/>
  <c r="N547" i="3" s="1"/>
  <c r="K547" i="3"/>
  <c r="G547" i="3"/>
  <c r="B547" i="3"/>
  <c r="S546" i="3"/>
  <c r="R546" i="3"/>
  <c r="O546" i="3"/>
  <c r="L546" i="3"/>
  <c r="N546" i="3" s="1"/>
  <c r="K546" i="3"/>
  <c r="G546" i="3"/>
  <c r="B546" i="3"/>
  <c r="S545" i="3"/>
  <c r="R545" i="3"/>
  <c r="O545" i="3"/>
  <c r="L545" i="3"/>
  <c r="N545" i="3" s="1"/>
  <c r="K545" i="3"/>
  <c r="G545" i="3"/>
  <c r="B545" i="3"/>
  <c r="S544" i="3"/>
  <c r="R544" i="3"/>
  <c r="O544" i="3"/>
  <c r="L544" i="3"/>
  <c r="N544" i="3" s="1"/>
  <c r="K544" i="3"/>
  <c r="G544" i="3"/>
  <c r="B544" i="3"/>
  <c r="S543" i="3"/>
  <c r="R543" i="3"/>
  <c r="O543" i="3"/>
  <c r="L543" i="3"/>
  <c r="N543" i="3" s="1"/>
  <c r="K543" i="3"/>
  <c r="G543" i="3"/>
  <c r="B543" i="3"/>
  <c r="S542" i="3"/>
  <c r="R542" i="3"/>
  <c r="O542" i="3"/>
  <c r="L542" i="3"/>
  <c r="N542" i="3" s="1"/>
  <c r="K542" i="3"/>
  <c r="G542" i="3"/>
  <c r="B542" i="3"/>
  <c r="S541" i="3"/>
  <c r="T541" i="3" s="1"/>
  <c r="R541" i="3"/>
  <c r="O541" i="3"/>
  <c r="L541" i="3"/>
  <c r="N541" i="3" s="1"/>
  <c r="K541" i="3"/>
  <c r="G541" i="3"/>
  <c r="B541" i="3"/>
  <c r="S540" i="3"/>
  <c r="R540" i="3"/>
  <c r="O540" i="3"/>
  <c r="L540" i="3"/>
  <c r="N540" i="3" s="1"/>
  <c r="K540" i="3"/>
  <c r="G540" i="3"/>
  <c r="B540" i="3"/>
  <c r="S539" i="3"/>
  <c r="R539" i="3"/>
  <c r="O539" i="3"/>
  <c r="L539" i="3"/>
  <c r="N539" i="3" s="1"/>
  <c r="K539" i="3"/>
  <c r="G539" i="3"/>
  <c r="B539" i="3"/>
  <c r="S538" i="3"/>
  <c r="R538" i="3"/>
  <c r="O538" i="3"/>
  <c r="L538" i="3"/>
  <c r="N538" i="3" s="1"/>
  <c r="K538" i="3"/>
  <c r="G538" i="3"/>
  <c r="B538" i="3"/>
  <c r="S537" i="3"/>
  <c r="R537" i="3"/>
  <c r="O537" i="3"/>
  <c r="L537" i="3"/>
  <c r="N537" i="3" s="1"/>
  <c r="K537" i="3"/>
  <c r="G537" i="3"/>
  <c r="B537" i="3"/>
  <c r="S536" i="3"/>
  <c r="R536" i="3"/>
  <c r="O536" i="3"/>
  <c r="L536" i="3"/>
  <c r="N536" i="3" s="1"/>
  <c r="K536" i="3"/>
  <c r="G536" i="3"/>
  <c r="B536" i="3"/>
  <c r="S535" i="3"/>
  <c r="R535" i="3"/>
  <c r="O535" i="3"/>
  <c r="L535" i="3"/>
  <c r="N535" i="3" s="1"/>
  <c r="K535" i="3"/>
  <c r="G535" i="3"/>
  <c r="B535" i="3"/>
  <c r="S534" i="3"/>
  <c r="R534" i="3"/>
  <c r="O534" i="3"/>
  <c r="L534" i="3"/>
  <c r="N534" i="3" s="1"/>
  <c r="K534" i="3"/>
  <c r="G534" i="3"/>
  <c r="B534" i="3"/>
  <c r="S533" i="3"/>
  <c r="R533" i="3"/>
  <c r="T533" i="3" s="1"/>
  <c r="O533" i="3"/>
  <c r="L533" i="3"/>
  <c r="N533" i="3" s="1"/>
  <c r="K533" i="3"/>
  <c r="G533" i="3"/>
  <c r="B533" i="3"/>
  <c r="S532" i="3"/>
  <c r="R532" i="3"/>
  <c r="O532" i="3"/>
  <c r="L532" i="3"/>
  <c r="N532" i="3" s="1"/>
  <c r="K532" i="3"/>
  <c r="G532" i="3"/>
  <c r="B532" i="3"/>
  <c r="S531" i="3"/>
  <c r="T531" i="3" s="1"/>
  <c r="R531" i="3"/>
  <c r="O531" i="3"/>
  <c r="L531" i="3"/>
  <c r="N531" i="3" s="1"/>
  <c r="K531" i="3"/>
  <c r="G531" i="3"/>
  <c r="B531" i="3"/>
  <c r="S530" i="3"/>
  <c r="R530" i="3"/>
  <c r="O530" i="3"/>
  <c r="L530" i="3"/>
  <c r="N530" i="3" s="1"/>
  <c r="K530" i="3"/>
  <c r="G530" i="3"/>
  <c r="B530" i="3"/>
  <c r="S529" i="3"/>
  <c r="R529" i="3"/>
  <c r="O529" i="3"/>
  <c r="L529" i="3"/>
  <c r="N529" i="3" s="1"/>
  <c r="K529" i="3"/>
  <c r="G529" i="3"/>
  <c r="B529" i="3"/>
  <c r="S528" i="3"/>
  <c r="R528" i="3"/>
  <c r="O528" i="3"/>
  <c r="L528" i="3"/>
  <c r="N528" i="3" s="1"/>
  <c r="K528" i="3"/>
  <c r="G528" i="3"/>
  <c r="B528" i="3"/>
  <c r="S527" i="3"/>
  <c r="R527" i="3"/>
  <c r="O527" i="3"/>
  <c r="L527" i="3"/>
  <c r="N527" i="3" s="1"/>
  <c r="K527" i="3"/>
  <c r="G527" i="3"/>
  <c r="B527" i="3"/>
  <c r="S526" i="3"/>
  <c r="R526" i="3"/>
  <c r="O526" i="3"/>
  <c r="L526" i="3"/>
  <c r="N526" i="3" s="1"/>
  <c r="K526" i="3"/>
  <c r="G526" i="3"/>
  <c r="B526" i="3"/>
  <c r="S525" i="3"/>
  <c r="R525" i="3"/>
  <c r="O525" i="3"/>
  <c r="L525" i="3"/>
  <c r="N525" i="3" s="1"/>
  <c r="K525" i="3"/>
  <c r="G525" i="3"/>
  <c r="B525" i="3"/>
  <c r="S524" i="3"/>
  <c r="R524" i="3"/>
  <c r="O524" i="3"/>
  <c r="L524" i="3"/>
  <c r="N524" i="3" s="1"/>
  <c r="K524" i="3"/>
  <c r="G524" i="3"/>
  <c r="B524" i="3"/>
  <c r="T523" i="3"/>
  <c r="S523" i="3"/>
  <c r="R523" i="3"/>
  <c r="O523" i="3"/>
  <c r="L523" i="3"/>
  <c r="N523" i="3" s="1"/>
  <c r="K523" i="3"/>
  <c r="G523" i="3"/>
  <c r="B523" i="3"/>
  <c r="S522" i="3"/>
  <c r="R522" i="3"/>
  <c r="O522" i="3"/>
  <c r="L522" i="3"/>
  <c r="N522" i="3" s="1"/>
  <c r="K522" i="3"/>
  <c r="G522" i="3"/>
  <c r="B522" i="3"/>
  <c r="S521" i="3"/>
  <c r="R521" i="3"/>
  <c r="T521" i="3" s="1"/>
  <c r="O521" i="3"/>
  <c r="L521" i="3"/>
  <c r="N521" i="3" s="1"/>
  <c r="K521" i="3"/>
  <c r="G521" i="3"/>
  <c r="B521" i="3"/>
  <c r="S520" i="3"/>
  <c r="R520" i="3"/>
  <c r="O520" i="3"/>
  <c r="L520" i="3"/>
  <c r="N520" i="3" s="1"/>
  <c r="K520" i="3"/>
  <c r="G520" i="3"/>
  <c r="B520" i="3"/>
  <c r="S519" i="3"/>
  <c r="R519" i="3"/>
  <c r="O519" i="3"/>
  <c r="L519" i="3"/>
  <c r="N519" i="3" s="1"/>
  <c r="K519" i="3"/>
  <c r="G519" i="3"/>
  <c r="B519" i="3"/>
  <c r="S518" i="3"/>
  <c r="R518" i="3"/>
  <c r="O518" i="3"/>
  <c r="L518" i="3"/>
  <c r="N518" i="3" s="1"/>
  <c r="K518" i="3"/>
  <c r="G518" i="3"/>
  <c r="B518" i="3"/>
  <c r="S517" i="3"/>
  <c r="R517" i="3"/>
  <c r="O517" i="3"/>
  <c r="L517" i="3"/>
  <c r="N517" i="3" s="1"/>
  <c r="K517" i="3"/>
  <c r="G517" i="3"/>
  <c r="B517" i="3"/>
  <c r="S516" i="3"/>
  <c r="R516" i="3"/>
  <c r="O516" i="3"/>
  <c r="L516" i="3"/>
  <c r="N516" i="3" s="1"/>
  <c r="K516" i="3"/>
  <c r="G516" i="3"/>
  <c r="B516" i="3"/>
  <c r="S515" i="3"/>
  <c r="R515" i="3"/>
  <c r="O515" i="3"/>
  <c r="L515" i="3"/>
  <c r="N515" i="3" s="1"/>
  <c r="K515" i="3"/>
  <c r="G515" i="3"/>
  <c r="B515" i="3"/>
  <c r="S514" i="3"/>
  <c r="R514" i="3"/>
  <c r="O514" i="3"/>
  <c r="L514" i="3"/>
  <c r="N514" i="3" s="1"/>
  <c r="K514" i="3"/>
  <c r="G514" i="3"/>
  <c r="B514" i="3"/>
  <c r="S513" i="3"/>
  <c r="R513" i="3"/>
  <c r="O513" i="3"/>
  <c r="L513" i="3"/>
  <c r="N513" i="3" s="1"/>
  <c r="K513" i="3"/>
  <c r="G513" i="3"/>
  <c r="B513" i="3"/>
  <c r="S512" i="3"/>
  <c r="R512" i="3"/>
  <c r="O512" i="3"/>
  <c r="L512" i="3"/>
  <c r="N512" i="3" s="1"/>
  <c r="K512" i="3"/>
  <c r="G512" i="3"/>
  <c r="B512" i="3"/>
  <c r="S511" i="3"/>
  <c r="R511" i="3"/>
  <c r="O511" i="3"/>
  <c r="L511" i="3"/>
  <c r="N511" i="3" s="1"/>
  <c r="K511" i="3"/>
  <c r="G511" i="3"/>
  <c r="B511" i="3"/>
  <c r="S510" i="3"/>
  <c r="R510" i="3"/>
  <c r="O510" i="3"/>
  <c r="L510" i="3"/>
  <c r="N510" i="3" s="1"/>
  <c r="K510" i="3"/>
  <c r="G510" i="3"/>
  <c r="B510" i="3"/>
  <c r="S509" i="3"/>
  <c r="R509" i="3"/>
  <c r="O509" i="3"/>
  <c r="L509" i="3"/>
  <c r="N509" i="3" s="1"/>
  <c r="K509" i="3"/>
  <c r="G509" i="3"/>
  <c r="B509" i="3"/>
  <c r="S508" i="3"/>
  <c r="R508" i="3"/>
  <c r="O508" i="3"/>
  <c r="L508" i="3"/>
  <c r="N508" i="3" s="1"/>
  <c r="K508" i="3"/>
  <c r="G508" i="3"/>
  <c r="B508" i="3"/>
  <c r="S507" i="3"/>
  <c r="R507" i="3"/>
  <c r="O507" i="3"/>
  <c r="L507" i="3"/>
  <c r="N507" i="3" s="1"/>
  <c r="K507" i="3"/>
  <c r="G507" i="3"/>
  <c r="B507" i="3"/>
  <c r="S506" i="3"/>
  <c r="R506" i="3"/>
  <c r="O506" i="3"/>
  <c r="L506" i="3"/>
  <c r="N506" i="3" s="1"/>
  <c r="K506" i="3"/>
  <c r="G506" i="3"/>
  <c r="B506" i="3"/>
  <c r="S505" i="3"/>
  <c r="R505" i="3"/>
  <c r="O505" i="3"/>
  <c r="L505" i="3"/>
  <c r="N505" i="3" s="1"/>
  <c r="K505" i="3"/>
  <c r="G505" i="3"/>
  <c r="B505" i="3"/>
  <c r="S504" i="3"/>
  <c r="R504" i="3"/>
  <c r="O504" i="3"/>
  <c r="L504" i="3"/>
  <c r="N504" i="3" s="1"/>
  <c r="K504" i="3"/>
  <c r="G504" i="3"/>
  <c r="B504" i="3"/>
  <c r="S503" i="3"/>
  <c r="R503" i="3"/>
  <c r="O503" i="3"/>
  <c r="L503" i="3"/>
  <c r="N503" i="3" s="1"/>
  <c r="K503" i="3"/>
  <c r="G503" i="3"/>
  <c r="B503" i="3"/>
  <c r="S502" i="3"/>
  <c r="R502" i="3"/>
  <c r="O502" i="3"/>
  <c r="L502" i="3"/>
  <c r="N502" i="3" s="1"/>
  <c r="K502" i="3"/>
  <c r="G502" i="3"/>
  <c r="B502" i="3"/>
  <c r="S501" i="3"/>
  <c r="R501" i="3"/>
  <c r="T501" i="3" s="1"/>
  <c r="O501" i="3"/>
  <c r="L501" i="3"/>
  <c r="N501" i="3" s="1"/>
  <c r="K501" i="3"/>
  <c r="G501" i="3"/>
  <c r="B501" i="3"/>
  <c r="S500" i="3"/>
  <c r="R500" i="3"/>
  <c r="O500" i="3"/>
  <c r="L500" i="3"/>
  <c r="N500" i="3" s="1"/>
  <c r="K500" i="3"/>
  <c r="G500" i="3"/>
  <c r="B500" i="3"/>
  <c r="S499" i="3"/>
  <c r="R499" i="3"/>
  <c r="O499" i="3"/>
  <c r="L499" i="3"/>
  <c r="N499" i="3" s="1"/>
  <c r="K499" i="3"/>
  <c r="G499" i="3"/>
  <c r="B499" i="3"/>
  <c r="S498" i="3"/>
  <c r="T498" i="3" s="1"/>
  <c r="R498" i="3"/>
  <c r="O498" i="3"/>
  <c r="L498" i="3"/>
  <c r="N498" i="3" s="1"/>
  <c r="K498" i="3"/>
  <c r="G498" i="3"/>
  <c r="B498" i="3"/>
  <c r="S497" i="3"/>
  <c r="R497" i="3"/>
  <c r="O497" i="3"/>
  <c r="L497" i="3"/>
  <c r="N497" i="3" s="1"/>
  <c r="K497" i="3"/>
  <c r="G497" i="3"/>
  <c r="B497" i="3"/>
  <c r="S496" i="3"/>
  <c r="R496" i="3"/>
  <c r="O496" i="3"/>
  <c r="L496" i="3"/>
  <c r="N496" i="3" s="1"/>
  <c r="K496" i="3"/>
  <c r="G496" i="3"/>
  <c r="B496" i="3"/>
  <c r="S495" i="3"/>
  <c r="R495" i="3"/>
  <c r="O495" i="3"/>
  <c r="L495" i="3"/>
  <c r="N495" i="3" s="1"/>
  <c r="K495" i="3"/>
  <c r="G495" i="3"/>
  <c r="B495" i="3"/>
  <c r="S494" i="3"/>
  <c r="R494" i="3"/>
  <c r="O494" i="3"/>
  <c r="L494" i="3"/>
  <c r="N494" i="3" s="1"/>
  <c r="K494" i="3"/>
  <c r="G494" i="3"/>
  <c r="B494" i="3"/>
  <c r="S493" i="3"/>
  <c r="R493" i="3"/>
  <c r="O493" i="3"/>
  <c r="L493" i="3"/>
  <c r="N493" i="3" s="1"/>
  <c r="K493" i="3"/>
  <c r="G493" i="3"/>
  <c r="B493" i="3"/>
  <c r="S492" i="3"/>
  <c r="R492" i="3"/>
  <c r="O492" i="3"/>
  <c r="L492" i="3"/>
  <c r="N492" i="3" s="1"/>
  <c r="K492" i="3"/>
  <c r="G492" i="3"/>
  <c r="B492" i="3"/>
  <c r="S491" i="3"/>
  <c r="R491" i="3"/>
  <c r="O491" i="3"/>
  <c r="L491" i="3"/>
  <c r="N491" i="3" s="1"/>
  <c r="K491" i="3"/>
  <c r="G491" i="3"/>
  <c r="B491" i="3"/>
  <c r="S490" i="3"/>
  <c r="R490" i="3"/>
  <c r="O490" i="3"/>
  <c r="L490" i="3"/>
  <c r="N490" i="3" s="1"/>
  <c r="K490" i="3"/>
  <c r="G490" i="3"/>
  <c r="B490" i="3"/>
  <c r="S489" i="3"/>
  <c r="R489" i="3"/>
  <c r="O489" i="3"/>
  <c r="L489" i="3"/>
  <c r="N489" i="3" s="1"/>
  <c r="K489" i="3"/>
  <c r="G489" i="3"/>
  <c r="B489" i="3"/>
  <c r="S488" i="3"/>
  <c r="R488" i="3"/>
  <c r="O488" i="3"/>
  <c r="L488" i="3"/>
  <c r="N488" i="3" s="1"/>
  <c r="K488" i="3"/>
  <c r="G488" i="3"/>
  <c r="B488" i="3"/>
  <c r="S487" i="3"/>
  <c r="R487" i="3"/>
  <c r="O487" i="3"/>
  <c r="L487" i="3"/>
  <c r="N487" i="3" s="1"/>
  <c r="K487" i="3"/>
  <c r="G487" i="3"/>
  <c r="B487" i="3"/>
  <c r="S486" i="3"/>
  <c r="R486" i="3"/>
  <c r="O486" i="3"/>
  <c r="L486" i="3"/>
  <c r="N486" i="3" s="1"/>
  <c r="K486" i="3"/>
  <c r="G486" i="3"/>
  <c r="B486" i="3"/>
  <c r="S485" i="3"/>
  <c r="R485" i="3"/>
  <c r="O485" i="3"/>
  <c r="L485" i="3"/>
  <c r="N485" i="3" s="1"/>
  <c r="K485" i="3"/>
  <c r="G485" i="3"/>
  <c r="B485" i="3"/>
  <c r="S484" i="3"/>
  <c r="R484" i="3"/>
  <c r="O484" i="3"/>
  <c r="L484" i="3"/>
  <c r="N484" i="3" s="1"/>
  <c r="K484" i="3"/>
  <c r="G484" i="3"/>
  <c r="B484" i="3"/>
  <c r="S483" i="3"/>
  <c r="R483" i="3"/>
  <c r="O483" i="3"/>
  <c r="L483" i="3"/>
  <c r="N483" i="3" s="1"/>
  <c r="K483" i="3"/>
  <c r="G483" i="3"/>
  <c r="B483" i="3"/>
  <c r="S482" i="3"/>
  <c r="R482" i="3"/>
  <c r="O482" i="3"/>
  <c r="L482" i="3"/>
  <c r="N482" i="3" s="1"/>
  <c r="K482" i="3"/>
  <c r="G482" i="3"/>
  <c r="B482" i="3"/>
  <c r="S481" i="3"/>
  <c r="R481" i="3"/>
  <c r="T481" i="3" s="1"/>
  <c r="O481" i="3"/>
  <c r="L481" i="3"/>
  <c r="N481" i="3" s="1"/>
  <c r="K481" i="3"/>
  <c r="G481" i="3"/>
  <c r="B481" i="3"/>
  <c r="S480" i="3"/>
  <c r="R480" i="3"/>
  <c r="O480" i="3"/>
  <c r="L480" i="3"/>
  <c r="N480" i="3" s="1"/>
  <c r="K480" i="3"/>
  <c r="G480" i="3"/>
  <c r="B480" i="3"/>
  <c r="S479" i="3"/>
  <c r="R479" i="3"/>
  <c r="O479" i="3"/>
  <c r="L479" i="3"/>
  <c r="N479" i="3" s="1"/>
  <c r="K479" i="3"/>
  <c r="G479" i="3"/>
  <c r="B479" i="3"/>
  <c r="S478" i="3"/>
  <c r="R478" i="3"/>
  <c r="O478" i="3"/>
  <c r="L478" i="3"/>
  <c r="N478" i="3" s="1"/>
  <c r="K478" i="3"/>
  <c r="G478" i="3"/>
  <c r="B478" i="3"/>
  <c r="S477" i="3"/>
  <c r="R477" i="3"/>
  <c r="O477" i="3"/>
  <c r="L477" i="3"/>
  <c r="N477" i="3" s="1"/>
  <c r="K477" i="3"/>
  <c r="G477" i="3"/>
  <c r="B477" i="3"/>
  <c r="S476" i="3"/>
  <c r="R476" i="3"/>
  <c r="O476" i="3"/>
  <c r="L476" i="3"/>
  <c r="N476" i="3" s="1"/>
  <c r="K476" i="3"/>
  <c r="G476" i="3"/>
  <c r="B476" i="3"/>
  <c r="S475" i="3"/>
  <c r="R475" i="3"/>
  <c r="O475" i="3"/>
  <c r="L475" i="3"/>
  <c r="N475" i="3" s="1"/>
  <c r="K475" i="3"/>
  <c r="G475" i="3"/>
  <c r="B475" i="3"/>
  <c r="S474" i="3"/>
  <c r="R474" i="3"/>
  <c r="O474" i="3"/>
  <c r="L474" i="3"/>
  <c r="N474" i="3" s="1"/>
  <c r="K474" i="3"/>
  <c r="G474" i="3"/>
  <c r="B474" i="3"/>
  <c r="S473" i="3"/>
  <c r="T473" i="3" s="1"/>
  <c r="R473" i="3"/>
  <c r="O473" i="3"/>
  <c r="L473" i="3"/>
  <c r="N473" i="3" s="1"/>
  <c r="K473" i="3"/>
  <c r="G473" i="3"/>
  <c r="B473" i="3"/>
  <c r="S472" i="3"/>
  <c r="R472" i="3"/>
  <c r="O472" i="3"/>
  <c r="L472" i="3"/>
  <c r="N472" i="3" s="1"/>
  <c r="K472" i="3"/>
  <c r="G472" i="3"/>
  <c r="B472" i="3"/>
  <c r="S471" i="3"/>
  <c r="R471" i="3"/>
  <c r="O471" i="3"/>
  <c r="L471" i="3"/>
  <c r="N471" i="3" s="1"/>
  <c r="K471" i="3"/>
  <c r="G471" i="3"/>
  <c r="B471" i="3"/>
  <c r="S470" i="3"/>
  <c r="R470" i="3"/>
  <c r="O470" i="3"/>
  <c r="N470" i="3"/>
  <c r="L470" i="3"/>
  <c r="K470" i="3"/>
  <c r="G470" i="3"/>
  <c r="B470" i="3"/>
  <c r="S469" i="3"/>
  <c r="R469" i="3"/>
  <c r="O469" i="3"/>
  <c r="L469" i="3"/>
  <c r="N469" i="3" s="1"/>
  <c r="K469" i="3"/>
  <c r="G469" i="3"/>
  <c r="B469" i="3"/>
  <c r="S468" i="3"/>
  <c r="R468" i="3"/>
  <c r="O468" i="3"/>
  <c r="L468" i="3"/>
  <c r="N468" i="3" s="1"/>
  <c r="K468" i="3"/>
  <c r="G468" i="3"/>
  <c r="B468" i="3"/>
  <c r="S467" i="3"/>
  <c r="R467" i="3"/>
  <c r="O467" i="3"/>
  <c r="L467" i="3"/>
  <c r="N467" i="3" s="1"/>
  <c r="K467" i="3"/>
  <c r="G467" i="3"/>
  <c r="B467" i="3"/>
  <c r="S466" i="3"/>
  <c r="R466" i="3"/>
  <c r="O466" i="3"/>
  <c r="L466" i="3"/>
  <c r="N466" i="3" s="1"/>
  <c r="K466" i="3"/>
  <c r="G466" i="3"/>
  <c r="B466" i="3"/>
  <c r="S465" i="3"/>
  <c r="T465" i="3" s="1"/>
  <c r="R465" i="3"/>
  <c r="O465" i="3"/>
  <c r="L465" i="3"/>
  <c r="N465" i="3" s="1"/>
  <c r="K465" i="3"/>
  <c r="G465" i="3"/>
  <c r="B465" i="3"/>
  <c r="S464" i="3"/>
  <c r="R464" i="3"/>
  <c r="O464" i="3"/>
  <c r="L464" i="3"/>
  <c r="N464" i="3" s="1"/>
  <c r="K464" i="3"/>
  <c r="G464" i="3"/>
  <c r="B464" i="3"/>
  <c r="S463" i="3"/>
  <c r="R463" i="3"/>
  <c r="O463" i="3"/>
  <c r="L463" i="3"/>
  <c r="N463" i="3" s="1"/>
  <c r="K463" i="3"/>
  <c r="G463" i="3"/>
  <c r="B463" i="3"/>
  <c r="S462" i="3"/>
  <c r="R462" i="3"/>
  <c r="T462" i="3" s="1"/>
  <c r="O462" i="3"/>
  <c r="N462" i="3"/>
  <c r="L462" i="3"/>
  <c r="K462" i="3"/>
  <c r="G462" i="3"/>
  <c r="B462" i="3"/>
  <c r="S461" i="3"/>
  <c r="T461" i="3" s="1"/>
  <c r="R461" i="3"/>
  <c r="O461" i="3"/>
  <c r="L461" i="3"/>
  <c r="N461" i="3" s="1"/>
  <c r="K461" i="3"/>
  <c r="G461" i="3"/>
  <c r="B461" i="3"/>
  <c r="S460" i="3"/>
  <c r="R460" i="3"/>
  <c r="O460" i="3"/>
  <c r="L460" i="3"/>
  <c r="N460" i="3" s="1"/>
  <c r="K460" i="3"/>
  <c r="G460" i="3"/>
  <c r="B460" i="3"/>
  <c r="S459" i="3"/>
  <c r="R459" i="3"/>
  <c r="O459" i="3"/>
  <c r="L459" i="3"/>
  <c r="N459" i="3" s="1"/>
  <c r="K459" i="3"/>
  <c r="G459" i="3"/>
  <c r="B459" i="3"/>
  <c r="S458" i="3"/>
  <c r="R458" i="3"/>
  <c r="O458" i="3"/>
  <c r="L458" i="3"/>
  <c r="N458" i="3" s="1"/>
  <c r="K458" i="3"/>
  <c r="G458" i="3"/>
  <c r="B458" i="3"/>
  <c r="S457" i="3"/>
  <c r="R457" i="3"/>
  <c r="O457" i="3"/>
  <c r="L457" i="3"/>
  <c r="N457" i="3" s="1"/>
  <c r="K457" i="3"/>
  <c r="G457" i="3"/>
  <c r="B457" i="3"/>
  <c r="S456" i="3"/>
  <c r="R456" i="3"/>
  <c r="O456" i="3"/>
  <c r="L456" i="3"/>
  <c r="N456" i="3" s="1"/>
  <c r="K456" i="3"/>
  <c r="G456" i="3"/>
  <c r="B456" i="3"/>
  <c r="S455" i="3"/>
  <c r="R455" i="3"/>
  <c r="O455" i="3"/>
  <c r="L455" i="3"/>
  <c r="N455" i="3" s="1"/>
  <c r="K455" i="3"/>
  <c r="G455" i="3"/>
  <c r="B455" i="3"/>
  <c r="S454" i="3"/>
  <c r="R454" i="3"/>
  <c r="T454" i="3" s="1"/>
  <c r="O454" i="3"/>
  <c r="L454" i="3"/>
  <c r="N454" i="3" s="1"/>
  <c r="K454" i="3"/>
  <c r="G454" i="3"/>
  <c r="B454" i="3"/>
  <c r="S453" i="3"/>
  <c r="R453" i="3"/>
  <c r="O453" i="3"/>
  <c r="L453" i="3"/>
  <c r="N453" i="3" s="1"/>
  <c r="K453" i="3"/>
  <c r="G453" i="3"/>
  <c r="B453" i="3"/>
  <c r="S452" i="3"/>
  <c r="R452" i="3"/>
  <c r="T452" i="3" s="1"/>
  <c r="O452" i="3"/>
  <c r="L452" i="3"/>
  <c r="N452" i="3" s="1"/>
  <c r="K452" i="3"/>
  <c r="G452" i="3"/>
  <c r="B452" i="3"/>
  <c r="S451" i="3"/>
  <c r="R451" i="3"/>
  <c r="O451" i="3"/>
  <c r="L451" i="3"/>
  <c r="N451" i="3" s="1"/>
  <c r="K451" i="3"/>
  <c r="G451" i="3"/>
  <c r="B451" i="3"/>
  <c r="S450" i="3"/>
  <c r="R450" i="3"/>
  <c r="O450" i="3"/>
  <c r="L450" i="3"/>
  <c r="N450" i="3" s="1"/>
  <c r="K450" i="3"/>
  <c r="G450" i="3"/>
  <c r="B450" i="3"/>
  <c r="S449" i="3"/>
  <c r="R449" i="3"/>
  <c r="O449" i="3"/>
  <c r="L449" i="3"/>
  <c r="N449" i="3" s="1"/>
  <c r="K449" i="3"/>
  <c r="G449" i="3"/>
  <c r="B449" i="3"/>
  <c r="S448" i="3"/>
  <c r="R448" i="3"/>
  <c r="O448" i="3"/>
  <c r="L448" i="3"/>
  <c r="N448" i="3" s="1"/>
  <c r="K448" i="3"/>
  <c r="G448" i="3"/>
  <c r="B448" i="3"/>
  <c r="S447" i="3"/>
  <c r="R447" i="3"/>
  <c r="O447" i="3"/>
  <c r="L447" i="3"/>
  <c r="N447" i="3" s="1"/>
  <c r="K447" i="3"/>
  <c r="G447" i="3"/>
  <c r="B447" i="3"/>
  <c r="S446" i="3"/>
  <c r="R446" i="3"/>
  <c r="O446" i="3"/>
  <c r="L446" i="3"/>
  <c r="N446" i="3" s="1"/>
  <c r="K446" i="3"/>
  <c r="G446" i="3"/>
  <c r="B446" i="3"/>
  <c r="S445" i="3"/>
  <c r="R445" i="3"/>
  <c r="O445" i="3"/>
  <c r="L445" i="3"/>
  <c r="N445" i="3" s="1"/>
  <c r="K445" i="3"/>
  <c r="G445" i="3"/>
  <c r="B445" i="3"/>
  <c r="S444" i="3"/>
  <c r="R444" i="3"/>
  <c r="T444" i="3" s="1"/>
  <c r="O444" i="3"/>
  <c r="L444" i="3"/>
  <c r="N444" i="3" s="1"/>
  <c r="K444" i="3"/>
  <c r="G444" i="3"/>
  <c r="B444" i="3"/>
  <c r="S443" i="3"/>
  <c r="R443" i="3"/>
  <c r="O443" i="3"/>
  <c r="L443" i="3"/>
  <c r="N443" i="3" s="1"/>
  <c r="K443" i="3"/>
  <c r="G443" i="3"/>
  <c r="B443" i="3"/>
  <c r="S442" i="3"/>
  <c r="R442" i="3"/>
  <c r="O442" i="3"/>
  <c r="L442" i="3"/>
  <c r="N442" i="3" s="1"/>
  <c r="K442" i="3"/>
  <c r="G442" i="3"/>
  <c r="B442" i="3"/>
  <c r="S441" i="3"/>
  <c r="R441" i="3"/>
  <c r="O441" i="3"/>
  <c r="L441" i="3"/>
  <c r="N441" i="3" s="1"/>
  <c r="K441" i="3"/>
  <c r="G441" i="3"/>
  <c r="B441" i="3"/>
  <c r="S440" i="3"/>
  <c r="R440" i="3"/>
  <c r="O440" i="3"/>
  <c r="L440" i="3"/>
  <c r="N440" i="3" s="1"/>
  <c r="K440" i="3"/>
  <c r="G440" i="3"/>
  <c r="B440" i="3"/>
  <c r="S439" i="3"/>
  <c r="T439" i="3" s="1"/>
  <c r="R439" i="3"/>
  <c r="O439" i="3"/>
  <c r="L439" i="3"/>
  <c r="N439" i="3" s="1"/>
  <c r="K439" i="3"/>
  <c r="G439" i="3"/>
  <c r="B439" i="3"/>
  <c r="S438" i="3"/>
  <c r="R438" i="3"/>
  <c r="O438" i="3"/>
  <c r="L438" i="3"/>
  <c r="N438" i="3" s="1"/>
  <c r="K438" i="3"/>
  <c r="G438" i="3"/>
  <c r="B438" i="3"/>
  <c r="S437" i="3"/>
  <c r="T437" i="3" s="1"/>
  <c r="R437" i="3"/>
  <c r="O437" i="3"/>
  <c r="L437" i="3"/>
  <c r="N437" i="3" s="1"/>
  <c r="K437" i="3"/>
  <c r="G437" i="3"/>
  <c r="B437" i="3"/>
  <c r="S436" i="3"/>
  <c r="R436" i="3"/>
  <c r="O436" i="3"/>
  <c r="L436" i="3"/>
  <c r="N436" i="3" s="1"/>
  <c r="K436" i="3"/>
  <c r="G436" i="3"/>
  <c r="B436" i="3"/>
  <c r="S435" i="3"/>
  <c r="T435" i="3" s="1"/>
  <c r="R435" i="3"/>
  <c r="O435" i="3"/>
  <c r="L435" i="3"/>
  <c r="N435" i="3" s="1"/>
  <c r="K435" i="3"/>
  <c r="G435" i="3"/>
  <c r="B435" i="3"/>
  <c r="S434" i="3"/>
  <c r="R434" i="3"/>
  <c r="O434" i="3"/>
  <c r="L434" i="3"/>
  <c r="N434" i="3" s="1"/>
  <c r="K434" i="3"/>
  <c r="G434" i="3"/>
  <c r="B434" i="3"/>
  <c r="S433" i="3"/>
  <c r="R433" i="3"/>
  <c r="O433" i="3"/>
  <c r="L433" i="3"/>
  <c r="N433" i="3" s="1"/>
  <c r="K433" i="3"/>
  <c r="G433" i="3"/>
  <c r="B433" i="3"/>
  <c r="S432" i="3"/>
  <c r="R432" i="3"/>
  <c r="T432" i="3" s="1"/>
  <c r="O432" i="3"/>
  <c r="L432" i="3"/>
  <c r="N432" i="3" s="1"/>
  <c r="K432" i="3"/>
  <c r="G432" i="3"/>
  <c r="B432" i="3"/>
  <c r="S431" i="3"/>
  <c r="R431" i="3"/>
  <c r="O431" i="3"/>
  <c r="L431" i="3"/>
  <c r="N431" i="3" s="1"/>
  <c r="K431" i="3"/>
  <c r="G431" i="3"/>
  <c r="B431" i="3"/>
  <c r="S430" i="3"/>
  <c r="R430" i="3"/>
  <c r="O430" i="3"/>
  <c r="L430" i="3"/>
  <c r="N430" i="3" s="1"/>
  <c r="K430" i="3"/>
  <c r="G430" i="3"/>
  <c r="B430" i="3"/>
  <c r="S429" i="3"/>
  <c r="R429" i="3"/>
  <c r="O429" i="3"/>
  <c r="L429" i="3"/>
  <c r="N429" i="3" s="1"/>
  <c r="K429" i="3"/>
  <c r="G429" i="3"/>
  <c r="B429" i="3"/>
  <c r="S428" i="3"/>
  <c r="R428" i="3"/>
  <c r="O428" i="3"/>
  <c r="L428" i="3"/>
  <c r="N428" i="3" s="1"/>
  <c r="K428" i="3"/>
  <c r="G428" i="3"/>
  <c r="B428" i="3"/>
  <c r="S427" i="3"/>
  <c r="R427" i="3"/>
  <c r="O427" i="3"/>
  <c r="L427" i="3"/>
  <c r="N427" i="3" s="1"/>
  <c r="K427" i="3"/>
  <c r="G427" i="3"/>
  <c r="B427" i="3"/>
  <c r="S426" i="3"/>
  <c r="R426" i="3"/>
  <c r="O426" i="3"/>
  <c r="L426" i="3"/>
  <c r="N426" i="3" s="1"/>
  <c r="K426" i="3"/>
  <c r="G426" i="3"/>
  <c r="B426" i="3"/>
  <c r="S425" i="3"/>
  <c r="R425" i="3"/>
  <c r="O425" i="3"/>
  <c r="L425" i="3"/>
  <c r="N425" i="3" s="1"/>
  <c r="K425" i="3"/>
  <c r="G425" i="3"/>
  <c r="B425" i="3"/>
  <c r="S424" i="3"/>
  <c r="R424" i="3"/>
  <c r="O424" i="3"/>
  <c r="L424" i="3"/>
  <c r="N424" i="3" s="1"/>
  <c r="K424" i="3"/>
  <c r="G424" i="3"/>
  <c r="B424" i="3"/>
  <c r="S423" i="3"/>
  <c r="R423" i="3"/>
  <c r="O423" i="3"/>
  <c r="L423" i="3"/>
  <c r="N423" i="3" s="1"/>
  <c r="K423" i="3"/>
  <c r="G423" i="3"/>
  <c r="B423" i="3"/>
  <c r="S422" i="3"/>
  <c r="T422" i="3" s="1"/>
  <c r="R422" i="3"/>
  <c r="O422" i="3"/>
  <c r="L422" i="3"/>
  <c r="K422" i="3"/>
  <c r="G422" i="3"/>
  <c r="B422" i="3"/>
  <c r="S421" i="3"/>
  <c r="R421" i="3"/>
  <c r="O421" i="3"/>
  <c r="L421" i="3"/>
  <c r="N421" i="3" s="1"/>
  <c r="K421" i="3"/>
  <c r="G421" i="3"/>
  <c r="B421" i="3"/>
  <c r="S420" i="3"/>
  <c r="R420" i="3"/>
  <c r="O420" i="3"/>
  <c r="L420" i="3"/>
  <c r="N420" i="3" s="1"/>
  <c r="K420" i="3"/>
  <c r="G420" i="3"/>
  <c r="B420" i="3"/>
  <c r="S419" i="3"/>
  <c r="R419" i="3"/>
  <c r="O419" i="3"/>
  <c r="L419" i="3"/>
  <c r="N419" i="3" s="1"/>
  <c r="K419" i="3"/>
  <c r="G419" i="3"/>
  <c r="B419" i="3"/>
  <c r="S418" i="3"/>
  <c r="R418" i="3"/>
  <c r="O418" i="3"/>
  <c r="L418" i="3"/>
  <c r="N418" i="3" s="1"/>
  <c r="K418" i="3"/>
  <c r="G418" i="3"/>
  <c r="B418" i="3"/>
  <c r="S417" i="3"/>
  <c r="R417" i="3"/>
  <c r="O417" i="3"/>
  <c r="L417" i="3"/>
  <c r="N417" i="3" s="1"/>
  <c r="K417" i="3"/>
  <c r="G417" i="3"/>
  <c r="B417" i="3"/>
  <c r="S416" i="3"/>
  <c r="R416" i="3"/>
  <c r="T416" i="3" s="1"/>
  <c r="O416" i="3"/>
  <c r="L416" i="3"/>
  <c r="N416" i="3" s="1"/>
  <c r="K416" i="3"/>
  <c r="G416" i="3"/>
  <c r="B416" i="3"/>
  <c r="S415" i="3"/>
  <c r="R415" i="3"/>
  <c r="O415" i="3"/>
  <c r="L415" i="3"/>
  <c r="N415" i="3" s="1"/>
  <c r="K415" i="3"/>
  <c r="G415" i="3"/>
  <c r="B415" i="3"/>
  <c r="S414" i="3"/>
  <c r="R414" i="3"/>
  <c r="O414" i="3"/>
  <c r="L414" i="3"/>
  <c r="N414" i="3" s="1"/>
  <c r="K414" i="3"/>
  <c r="G414" i="3"/>
  <c r="B414" i="3"/>
  <c r="S413" i="3"/>
  <c r="R413" i="3"/>
  <c r="O413" i="3"/>
  <c r="L413" i="3"/>
  <c r="N413" i="3" s="1"/>
  <c r="K413" i="3"/>
  <c r="G413" i="3"/>
  <c r="B413" i="3"/>
  <c r="S412" i="3"/>
  <c r="R412" i="3"/>
  <c r="O412" i="3"/>
  <c r="L412" i="3"/>
  <c r="N412" i="3" s="1"/>
  <c r="K412" i="3"/>
  <c r="G412" i="3"/>
  <c r="B412" i="3"/>
  <c r="S411" i="3"/>
  <c r="R411" i="3"/>
  <c r="O411" i="3"/>
  <c r="L411" i="3"/>
  <c r="N411" i="3" s="1"/>
  <c r="K411" i="3"/>
  <c r="G411" i="3"/>
  <c r="B411" i="3"/>
  <c r="S410" i="3"/>
  <c r="R410" i="3"/>
  <c r="O410" i="3"/>
  <c r="L410" i="3"/>
  <c r="N410" i="3" s="1"/>
  <c r="K410" i="3"/>
  <c r="G410" i="3"/>
  <c r="B410" i="3"/>
  <c r="S409" i="3"/>
  <c r="R409" i="3"/>
  <c r="O409" i="3"/>
  <c r="L409" i="3"/>
  <c r="N409" i="3" s="1"/>
  <c r="K409" i="3"/>
  <c r="G409" i="3"/>
  <c r="B409" i="3"/>
  <c r="S408" i="3"/>
  <c r="R408" i="3"/>
  <c r="O408" i="3"/>
  <c r="L408" i="3"/>
  <c r="N408" i="3" s="1"/>
  <c r="K408" i="3"/>
  <c r="G408" i="3"/>
  <c r="B408" i="3"/>
  <c r="S407" i="3"/>
  <c r="R407" i="3"/>
  <c r="O407" i="3"/>
  <c r="L407" i="3"/>
  <c r="N407" i="3" s="1"/>
  <c r="K407" i="3"/>
  <c r="G407" i="3"/>
  <c r="B407" i="3"/>
  <c r="S406" i="3"/>
  <c r="R406" i="3"/>
  <c r="O406" i="3"/>
  <c r="L406" i="3"/>
  <c r="N406" i="3" s="1"/>
  <c r="K406" i="3"/>
  <c r="G406" i="3"/>
  <c r="B406" i="3"/>
  <c r="S405" i="3"/>
  <c r="R405" i="3"/>
  <c r="O405" i="3"/>
  <c r="L405" i="3"/>
  <c r="N405" i="3" s="1"/>
  <c r="K405" i="3"/>
  <c r="G405" i="3"/>
  <c r="B405" i="3"/>
  <c r="S404" i="3"/>
  <c r="R404" i="3"/>
  <c r="O404" i="3"/>
  <c r="L404" i="3"/>
  <c r="N404" i="3" s="1"/>
  <c r="K404" i="3"/>
  <c r="G404" i="3"/>
  <c r="B404" i="3"/>
  <c r="S403" i="3"/>
  <c r="R403" i="3"/>
  <c r="O403" i="3"/>
  <c r="L403" i="3"/>
  <c r="N403" i="3" s="1"/>
  <c r="K403" i="3"/>
  <c r="G403" i="3"/>
  <c r="B403" i="3"/>
  <c r="S402" i="3"/>
  <c r="R402" i="3"/>
  <c r="O402" i="3"/>
  <c r="L402" i="3"/>
  <c r="N402" i="3" s="1"/>
  <c r="K402" i="3"/>
  <c r="G402" i="3"/>
  <c r="B402" i="3"/>
  <c r="S401" i="3"/>
  <c r="R401" i="3"/>
  <c r="O401" i="3"/>
  <c r="L401" i="3"/>
  <c r="N401" i="3" s="1"/>
  <c r="K401" i="3"/>
  <c r="G401" i="3"/>
  <c r="B401" i="3"/>
  <c r="S400" i="3"/>
  <c r="R400" i="3"/>
  <c r="O400" i="3"/>
  <c r="L400" i="3"/>
  <c r="N400" i="3" s="1"/>
  <c r="K400" i="3"/>
  <c r="G400" i="3"/>
  <c r="B400" i="3"/>
  <c r="S399" i="3"/>
  <c r="R399" i="3"/>
  <c r="O399" i="3"/>
  <c r="L399" i="3"/>
  <c r="N399" i="3" s="1"/>
  <c r="K399" i="3"/>
  <c r="G399" i="3"/>
  <c r="B399" i="3"/>
  <c r="S398" i="3"/>
  <c r="R398" i="3"/>
  <c r="O398" i="3"/>
  <c r="L398" i="3"/>
  <c r="N398" i="3" s="1"/>
  <c r="K398" i="3"/>
  <c r="G398" i="3"/>
  <c r="B398" i="3"/>
  <c r="S397" i="3"/>
  <c r="R397" i="3"/>
  <c r="O397" i="3"/>
  <c r="L397" i="3"/>
  <c r="N397" i="3" s="1"/>
  <c r="K397" i="3"/>
  <c r="G397" i="3"/>
  <c r="B397" i="3"/>
  <c r="S396" i="3"/>
  <c r="R396" i="3"/>
  <c r="O396" i="3"/>
  <c r="L396" i="3"/>
  <c r="N396" i="3" s="1"/>
  <c r="K396" i="3"/>
  <c r="G396" i="3"/>
  <c r="B396" i="3"/>
  <c r="S395" i="3"/>
  <c r="R395" i="3"/>
  <c r="O395" i="3"/>
  <c r="L395" i="3"/>
  <c r="N395" i="3" s="1"/>
  <c r="K395" i="3"/>
  <c r="G395" i="3"/>
  <c r="B395" i="3"/>
  <c r="S394" i="3"/>
  <c r="R394" i="3"/>
  <c r="O394" i="3"/>
  <c r="N394" i="3"/>
  <c r="L394" i="3"/>
  <c r="K394" i="3"/>
  <c r="G394" i="3"/>
  <c r="B394" i="3"/>
  <c r="S393" i="3"/>
  <c r="T393" i="3" s="1"/>
  <c r="R393" i="3"/>
  <c r="O393" i="3"/>
  <c r="L393" i="3"/>
  <c r="N393" i="3" s="1"/>
  <c r="K393" i="3"/>
  <c r="G393" i="3"/>
  <c r="B393" i="3"/>
  <c r="S392" i="3"/>
  <c r="R392" i="3"/>
  <c r="O392" i="3"/>
  <c r="L392" i="3"/>
  <c r="N392" i="3" s="1"/>
  <c r="K392" i="3"/>
  <c r="G392" i="3"/>
  <c r="B392" i="3"/>
  <c r="S391" i="3"/>
  <c r="R391" i="3"/>
  <c r="O391" i="3"/>
  <c r="L391" i="3"/>
  <c r="N391" i="3" s="1"/>
  <c r="K391" i="3"/>
  <c r="G391" i="3"/>
  <c r="B391" i="3"/>
  <c r="S390" i="3"/>
  <c r="R390" i="3"/>
  <c r="T390" i="3" s="1"/>
  <c r="O390" i="3"/>
  <c r="N390" i="3"/>
  <c r="L390" i="3"/>
  <c r="K390" i="3"/>
  <c r="G390" i="3"/>
  <c r="B390" i="3"/>
  <c r="S389" i="3"/>
  <c r="R389" i="3"/>
  <c r="O389" i="3"/>
  <c r="L389" i="3"/>
  <c r="N389" i="3" s="1"/>
  <c r="K389" i="3"/>
  <c r="G389" i="3"/>
  <c r="B389" i="3"/>
  <c r="S388" i="3"/>
  <c r="R388" i="3"/>
  <c r="O388" i="3"/>
  <c r="L388" i="3"/>
  <c r="N388" i="3" s="1"/>
  <c r="K388" i="3"/>
  <c r="G388" i="3"/>
  <c r="B388" i="3"/>
  <c r="S387" i="3"/>
  <c r="T387" i="3" s="1"/>
  <c r="R387" i="3"/>
  <c r="O387" i="3"/>
  <c r="L387" i="3"/>
  <c r="K387" i="3"/>
  <c r="G387" i="3"/>
  <c r="B387" i="3"/>
  <c r="S386" i="3"/>
  <c r="R386" i="3"/>
  <c r="O386" i="3"/>
  <c r="L386" i="3"/>
  <c r="N386" i="3" s="1"/>
  <c r="K386" i="3"/>
  <c r="G386" i="3"/>
  <c r="B386" i="3"/>
  <c r="S385" i="3"/>
  <c r="R385" i="3"/>
  <c r="O385" i="3"/>
  <c r="L385" i="3"/>
  <c r="N385" i="3" s="1"/>
  <c r="K385" i="3"/>
  <c r="G385" i="3"/>
  <c r="B385" i="3"/>
  <c r="S384" i="3"/>
  <c r="R384" i="3"/>
  <c r="O384" i="3"/>
  <c r="L384" i="3"/>
  <c r="N384" i="3" s="1"/>
  <c r="K384" i="3"/>
  <c r="G384" i="3"/>
  <c r="B384" i="3"/>
  <c r="S383" i="3"/>
  <c r="R383" i="3"/>
  <c r="O383" i="3"/>
  <c r="L383" i="3"/>
  <c r="N383" i="3" s="1"/>
  <c r="K383" i="3"/>
  <c r="G383" i="3"/>
  <c r="B383" i="3"/>
  <c r="S382" i="3"/>
  <c r="R382" i="3"/>
  <c r="T382" i="3" s="1"/>
  <c r="O382" i="3"/>
  <c r="L382" i="3"/>
  <c r="N382" i="3" s="1"/>
  <c r="K382" i="3"/>
  <c r="G382" i="3"/>
  <c r="B382" i="3"/>
  <c r="S381" i="3"/>
  <c r="R381" i="3"/>
  <c r="O381" i="3"/>
  <c r="L381" i="3"/>
  <c r="N381" i="3" s="1"/>
  <c r="K381" i="3"/>
  <c r="G381" i="3"/>
  <c r="B381" i="3"/>
  <c r="S380" i="3"/>
  <c r="R380" i="3"/>
  <c r="T380" i="3" s="1"/>
  <c r="O380" i="3"/>
  <c r="L380" i="3"/>
  <c r="N380" i="3" s="1"/>
  <c r="K380" i="3"/>
  <c r="G380" i="3"/>
  <c r="B380" i="3"/>
  <c r="S379" i="3"/>
  <c r="R379" i="3"/>
  <c r="O379" i="3"/>
  <c r="L379" i="3"/>
  <c r="N379" i="3" s="1"/>
  <c r="K379" i="3"/>
  <c r="G379" i="3"/>
  <c r="B379" i="3"/>
  <c r="S378" i="3"/>
  <c r="R378" i="3"/>
  <c r="O378" i="3"/>
  <c r="L378" i="3"/>
  <c r="N378" i="3" s="1"/>
  <c r="K378" i="3"/>
  <c r="G378" i="3"/>
  <c r="B378" i="3"/>
  <c r="S377" i="3"/>
  <c r="R377" i="3"/>
  <c r="O377" i="3"/>
  <c r="L377" i="3"/>
  <c r="N377" i="3" s="1"/>
  <c r="K377" i="3"/>
  <c r="G377" i="3"/>
  <c r="B377" i="3"/>
  <c r="S376" i="3"/>
  <c r="R376" i="3"/>
  <c r="O376" i="3"/>
  <c r="L376" i="3"/>
  <c r="N376" i="3" s="1"/>
  <c r="K376" i="3"/>
  <c r="G376" i="3"/>
  <c r="B376" i="3"/>
  <c r="S375" i="3"/>
  <c r="R375" i="3"/>
  <c r="O375" i="3"/>
  <c r="L375" i="3"/>
  <c r="N375" i="3" s="1"/>
  <c r="K375" i="3"/>
  <c r="G375" i="3"/>
  <c r="B375" i="3"/>
  <c r="S374" i="3"/>
  <c r="R374" i="3"/>
  <c r="O374" i="3"/>
  <c r="L374" i="3"/>
  <c r="N374" i="3" s="1"/>
  <c r="K374" i="3"/>
  <c r="G374" i="3"/>
  <c r="B374" i="3"/>
  <c r="S373" i="3"/>
  <c r="R373" i="3"/>
  <c r="O373" i="3"/>
  <c r="L373" i="3"/>
  <c r="N373" i="3" s="1"/>
  <c r="K373" i="3"/>
  <c r="G373" i="3"/>
  <c r="B373" i="3"/>
  <c r="S372" i="3"/>
  <c r="R372" i="3"/>
  <c r="T372" i="3" s="1"/>
  <c r="O372" i="3"/>
  <c r="L372" i="3"/>
  <c r="N372" i="3" s="1"/>
  <c r="K372" i="3"/>
  <c r="G372" i="3"/>
  <c r="B372" i="3"/>
  <c r="S371" i="3"/>
  <c r="R371" i="3"/>
  <c r="O371" i="3"/>
  <c r="L371" i="3"/>
  <c r="N371" i="3" s="1"/>
  <c r="K371" i="3"/>
  <c r="G371" i="3"/>
  <c r="B371" i="3"/>
  <c r="S370" i="3"/>
  <c r="R370" i="3"/>
  <c r="O370" i="3"/>
  <c r="L370" i="3"/>
  <c r="N370" i="3" s="1"/>
  <c r="K370" i="3"/>
  <c r="G370" i="3"/>
  <c r="B370" i="3"/>
  <c r="S369" i="3"/>
  <c r="R369" i="3"/>
  <c r="O369" i="3"/>
  <c r="L369" i="3"/>
  <c r="N369" i="3" s="1"/>
  <c r="K369" i="3"/>
  <c r="G369" i="3"/>
  <c r="B369" i="3"/>
  <c r="S368" i="3"/>
  <c r="R368" i="3"/>
  <c r="O368" i="3"/>
  <c r="L368" i="3"/>
  <c r="N368" i="3" s="1"/>
  <c r="K368" i="3"/>
  <c r="G368" i="3"/>
  <c r="B368" i="3"/>
  <c r="S367" i="3"/>
  <c r="R367" i="3"/>
  <c r="O367" i="3"/>
  <c r="L367" i="3"/>
  <c r="N367" i="3" s="1"/>
  <c r="K367" i="3"/>
  <c r="G367" i="3"/>
  <c r="B367" i="3"/>
  <c r="S366" i="3"/>
  <c r="T366" i="3" s="1"/>
  <c r="R366" i="3"/>
  <c r="O366" i="3"/>
  <c r="L366" i="3"/>
  <c r="N366" i="3" s="1"/>
  <c r="K366" i="3"/>
  <c r="G366" i="3"/>
  <c r="B366" i="3"/>
  <c r="S365" i="3"/>
  <c r="R365" i="3"/>
  <c r="O365" i="3"/>
  <c r="L365" i="3"/>
  <c r="N365" i="3" s="1"/>
  <c r="K365" i="3"/>
  <c r="G365" i="3"/>
  <c r="B365" i="3"/>
  <c r="S364" i="3"/>
  <c r="T364" i="3" s="1"/>
  <c r="R364" i="3"/>
  <c r="O364" i="3"/>
  <c r="L364" i="3"/>
  <c r="N364" i="3" s="1"/>
  <c r="K364" i="3"/>
  <c r="G364" i="3"/>
  <c r="B364" i="3"/>
  <c r="S363" i="3"/>
  <c r="T363" i="3" s="1"/>
  <c r="R363" i="3"/>
  <c r="O363" i="3"/>
  <c r="L363" i="3"/>
  <c r="N363" i="3" s="1"/>
  <c r="K363" i="3"/>
  <c r="G363" i="3"/>
  <c r="B363" i="3"/>
  <c r="S362" i="3"/>
  <c r="R362" i="3"/>
  <c r="O362" i="3"/>
  <c r="L362" i="3"/>
  <c r="N362" i="3" s="1"/>
  <c r="K362" i="3"/>
  <c r="G362" i="3"/>
  <c r="B362" i="3"/>
  <c r="S361" i="3"/>
  <c r="R361" i="3"/>
  <c r="O361" i="3"/>
  <c r="L361" i="3"/>
  <c r="N361" i="3" s="1"/>
  <c r="K361" i="3"/>
  <c r="G361" i="3"/>
  <c r="B361" i="3"/>
  <c r="S360" i="3"/>
  <c r="R360" i="3"/>
  <c r="O360" i="3"/>
  <c r="L360" i="3"/>
  <c r="N360" i="3" s="1"/>
  <c r="K360" i="3"/>
  <c r="G360" i="3"/>
  <c r="B360" i="3"/>
  <c r="S359" i="3"/>
  <c r="R359" i="3"/>
  <c r="O359" i="3"/>
  <c r="N359" i="3"/>
  <c r="L359" i="3"/>
  <c r="K359" i="3"/>
  <c r="G359" i="3"/>
  <c r="B359" i="3"/>
  <c r="S358" i="3"/>
  <c r="R358" i="3"/>
  <c r="O358" i="3"/>
  <c r="L358" i="3"/>
  <c r="N358" i="3" s="1"/>
  <c r="K358" i="3"/>
  <c r="G358" i="3"/>
  <c r="B358" i="3"/>
  <c r="S357" i="3"/>
  <c r="T357" i="3" s="1"/>
  <c r="R357" i="3"/>
  <c r="O357" i="3"/>
  <c r="L357" i="3"/>
  <c r="N357" i="3" s="1"/>
  <c r="K357" i="3"/>
  <c r="G357" i="3"/>
  <c r="B357" i="3"/>
  <c r="S356" i="3"/>
  <c r="T356" i="3" s="1"/>
  <c r="R356" i="3"/>
  <c r="O356" i="3"/>
  <c r="L356" i="3"/>
  <c r="N356" i="3" s="1"/>
  <c r="K356" i="3"/>
  <c r="G356" i="3"/>
  <c r="B356" i="3"/>
  <c r="S355" i="3"/>
  <c r="R355" i="3"/>
  <c r="O355" i="3"/>
  <c r="L355" i="3"/>
  <c r="N355" i="3" s="1"/>
  <c r="K355" i="3"/>
  <c r="G355" i="3"/>
  <c r="B355" i="3"/>
  <c r="S354" i="3"/>
  <c r="R354" i="3"/>
  <c r="T354" i="3" s="1"/>
  <c r="O354" i="3"/>
  <c r="N354" i="3"/>
  <c r="L354" i="3"/>
  <c r="K354" i="3"/>
  <c r="G354" i="3"/>
  <c r="B354" i="3"/>
  <c r="S353" i="3"/>
  <c r="R353" i="3"/>
  <c r="O353" i="3"/>
  <c r="L353" i="3"/>
  <c r="N353" i="3" s="1"/>
  <c r="K353" i="3"/>
  <c r="G353" i="3"/>
  <c r="B353" i="3"/>
  <c r="S352" i="3"/>
  <c r="R352" i="3"/>
  <c r="O352" i="3"/>
  <c r="L352" i="3"/>
  <c r="N352" i="3" s="1"/>
  <c r="K352" i="3"/>
  <c r="G352" i="3"/>
  <c r="B352" i="3"/>
  <c r="S351" i="3"/>
  <c r="R351" i="3"/>
  <c r="O351" i="3"/>
  <c r="L351" i="3"/>
  <c r="N351" i="3" s="1"/>
  <c r="K351" i="3"/>
  <c r="G351" i="3"/>
  <c r="B351" i="3"/>
  <c r="S350" i="3"/>
  <c r="R350" i="3"/>
  <c r="O350" i="3"/>
  <c r="L350" i="3"/>
  <c r="N350" i="3" s="1"/>
  <c r="K350" i="3"/>
  <c r="G350" i="3"/>
  <c r="B350" i="3"/>
  <c r="S349" i="3"/>
  <c r="R349" i="3"/>
  <c r="O349" i="3"/>
  <c r="L349" i="3"/>
  <c r="N349" i="3" s="1"/>
  <c r="K349" i="3"/>
  <c r="G349" i="3"/>
  <c r="B349" i="3"/>
  <c r="S348" i="3"/>
  <c r="R348" i="3"/>
  <c r="O348" i="3"/>
  <c r="L348" i="3"/>
  <c r="N348" i="3" s="1"/>
  <c r="K348" i="3"/>
  <c r="G348" i="3"/>
  <c r="B348" i="3"/>
  <c r="S347" i="3"/>
  <c r="T347" i="3" s="1"/>
  <c r="R347" i="3"/>
  <c r="O347" i="3"/>
  <c r="L347" i="3"/>
  <c r="N347" i="3" s="1"/>
  <c r="K347" i="3"/>
  <c r="G347" i="3"/>
  <c r="B347" i="3"/>
  <c r="S346" i="3"/>
  <c r="R346" i="3"/>
  <c r="O346" i="3"/>
  <c r="L346" i="3"/>
  <c r="N346" i="3" s="1"/>
  <c r="K346" i="3"/>
  <c r="G346" i="3"/>
  <c r="B346" i="3"/>
  <c r="S345" i="3"/>
  <c r="R345" i="3"/>
  <c r="O345" i="3"/>
  <c r="L345" i="3"/>
  <c r="N345" i="3" s="1"/>
  <c r="K345" i="3"/>
  <c r="G345" i="3"/>
  <c r="B345" i="3"/>
  <c r="S344" i="3"/>
  <c r="R344" i="3"/>
  <c r="O344" i="3"/>
  <c r="L344" i="3"/>
  <c r="N344" i="3" s="1"/>
  <c r="K344" i="3"/>
  <c r="G344" i="3"/>
  <c r="B344" i="3"/>
  <c r="S343" i="3"/>
  <c r="R343" i="3"/>
  <c r="O343" i="3"/>
  <c r="N343" i="3"/>
  <c r="L343" i="3"/>
  <c r="K343" i="3"/>
  <c r="G343" i="3"/>
  <c r="B343" i="3"/>
  <c r="S342" i="3"/>
  <c r="R342" i="3"/>
  <c r="O342" i="3"/>
  <c r="L342" i="3"/>
  <c r="N342" i="3" s="1"/>
  <c r="K342" i="3"/>
  <c r="G342" i="3"/>
  <c r="B342" i="3"/>
  <c r="S341" i="3"/>
  <c r="T341" i="3" s="1"/>
  <c r="R341" i="3"/>
  <c r="O341" i="3"/>
  <c r="L341" i="3"/>
  <c r="N341" i="3" s="1"/>
  <c r="K341" i="3"/>
  <c r="G341" i="3"/>
  <c r="B341" i="3"/>
  <c r="S340" i="3"/>
  <c r="T340" i="3" s="1"/>
  <c r="R340" i="3"/>
  <c r="O340" i="3"/>
  <c r="L340" i="3"/>
  <c r="N340" i="3" s="1"/>
  <c r="K340" i="3"/>
  <c r="G340" i="3"/>
  <c r="B340" i="3"/>
  <c r="S339" i="3"/>
  <c r="R339" i="3"/>
  <c r="O339" i="3"/>
  <c r="L339" i="3"/>
  <c r="N339" i="3" s="1"/>
  <c r="K339" i="3"/>
  <c r="G339" i="3"/>
  <c r="B339" i="3"/>
  <c r="S338" i="3"/>
  <c r="R338" i="3"/>
  <c r="T338" i="3" s="1"/>
  <c r="O338" i="3"/>
  <c r="N338" i="3"/>
  <c r="L338" i="3"/>
  <c r="K338" i="3"/>
  <c r="G338" i="3"/>
  <c r="B338" i="3"/>
  <c r="S337" i="3"/>
  <c r="R337" i="3"/>
  <c r="O337" i="3"/>
  <c r="L337" i="3"/>
  <c r="N337" i="3" s="1"/>
  <c r="K337" i="3"/>
  <c r="G337" i="3"/>
  <c r="B337" i="3"/>
  <c r="S336" i="3"/>
  <c r="R336" i="3"/>
  <c r="O336" i="3"/>
  <c r="L336" i="3"/>
  <c r="N336" i="3" s="1"/>
  <c r="K336" i="3"/>
  <c r="G336" i="3"/>
  <c r="B336" i="3"/>
  <c r="S335" i="3"/>
  <c r="R335" i="3"/>
  <c r="O335" i="3"/>
  <c r="L335" i="3"/>
  <c r="N335" i="3" s="1"/>
  <c r="K335" i="3"/>
  <c r="G335" i="3"/>
  <c r="B335" i="3"/>
  <c r="S334" i="3"/>
  <c r="R334" i="3"/>
  <c r="O334" i="3"/>
  <c r="L334" i="3"/>
  <c r="N334" i="3" s="1"/>
  <c r="K334" i="3"/>
  <c r="G334" i="3"/>
  <c r="B334" i="3"/>
  <c r="S333" i="3"/>
  <c r="R333" i="3"/>
  <c r="O333" i="3"/>
  <c r="L333" i="3"/>
  <c r="N333" i="3" s="1"/>
  <c r="K333" i="3"/>
  <c r="G333" i="3"/>
  <c r="B333" i="3"/>
  <c r="S332" i="3"/>
  <c r="R332" i="3"/>
  <c r="O332" i="3"/>
  <c r="L332" i="3"/>
  <c r="N332" i="3" s="1"/>
  <c r="K332" i="3"/>
  <c r="G332" i="3"/>
  <c r="B332" i="3"/>
  <c r="S331" i="3"/>
  <c r="T331" i="3" s="1"/>
  <c r="R331" i="3"/>
  <c r="O331" i="3"/>
  <c r="L331" i="3"/>
  <c r="N331" i="3" s="1"/>
  <c r="K331" i="3"/>
  <c r="G331" i="3"/>
  <c r="B331" i="3"/>
  <c r="S330" i="3"/>
  <c r="R330" i="3"/>
  <c r="O330" i="3"/>
  <c r="L330" i="3"/>
  <c r="N330" i="3" s="1"/>
  <c r="K330" i="3"/>
  <c r="G330" i="3"/>
  <c r="B330" i="3"/>
  <c r="S329" i="3"/>
  <c r="R329" i="3"/>
  <c r="O329" i="3"/>
  <c r="L329" i="3"/>
  <c r="N329" i="3" s="1"/>
  <c r="K329" i="3"/>
  <c r="G329" i="3"/>
  <c r="B329" i="3"/>
  <c r="S328" i="3"/>
  <c r="T328" i="3" s="1"/>
  <c r="R328" i="3"/>
  <c r="O328" i="3"/>
  <c r="L328" i="3"/>
  <c r="N328" i="3" s="1"/>
  <c r="K328" i="3"/>
  <c r="G328" i="3"/>
  <c r="B328" i="3"/>
  <c r="S327" i="3"/>
  <c r="R327" i="3"/>
  <c r="O327" i="3"/>
  <c r="L327" i="3"/>
  <c r="N327" i="3" s="1"/>
  <c r="K327" i="3"/>
  <c r="G327" i="3"/>
  <c r="B327" i="3"/>
  <c r="S326" i="3"/>
  <c r="T326" i="3" s="1"/>
  <c r="R326" i="3"/>
  <c r="L326" i="3"/>
  <c r="K326" i="3"/>
  <c r="G326" i="3"/>
  <c r="B326" i="3"/>
  <c r="S325" i="3"/>
  <c r="T325" i="3" s="1"/>
  <c r="R325" i="3"/>
  <c r="O325" i="3"/>
  <c r="L325" i="3"/>
  <c r="N325" i="3" s="1"/>
  <c r="K325" i="3"/>
  <c r="G325" i="3"/>
  <c r="B325" i="3"/>
  <c r="T324" i="3"/>
  <c r="S324" i="3"/>
  <c r="R324" i="3"/>
  <c r="O324" i="3"/>
  <c r="L324" i="3"/>
  <c r="N324" i="3" s="1"/>
  <c r="K324" i="3"/>
  <c r="G324" i="3"/>
  <c r="B324" i="3"/>
  <c r="M324" i="3" s="1"/>
  <c r="S323" i="3"/>
  <c r="T323" i="3" s="1"/>
  <c r="R323" i="3"/>
  <c r="L323" i="3"/>
  <c r="N323" i="3" s="1"/>
  <c r="K323" i="3"/>
  <c r="G323" i="3"/>
  <c r="B323" i="3"/>
  <c r="S322" i="3"/>
  <c r="R322" i="3"/>
  <c r="T322" i="3" s="1"/>
  <c r="O322" i="3"/>
  <c r="N322" i="3"/>
  <c r="L322" i="3"/>
  <c r="K322" i="3"/>
  <c r="G322" i="3"/>
  <c r="B322" i="3"/>
  <c r="S321" i="3"/>
  <c r="R321" i="3"/>
  <c r="O321" i="3"/>
  <c r="L321" i="3"/>
  <c r="N321" i="3" s="1"/>
  <c r="K321" i="3"/>
  <c r="G321" i="3"/>
  <c r="B321" i="3"/>
  <c r="S320" i="3"/>
  <c r="R320" i="3"/>
  <c r="O320" i="3"/>
  <c r="L320" i="3"/>
  <c r="N320" i="3" s="1"/>
  <c r="K320" i="3"/>
  <c r="G320" i="3"/>
  <c r="B320" i="3"/>
  <c r="S319" i="3"/>
  <c r="R319" i="3"/>
  <c r="O319" i="3"/>
  <c r="L319" i="3"/>
  <c r="N319" i="3" s="1"/>
  <c r="K319" i="3"/>
  <c r="G319" i="3"/>
  <c r="B319" i="3"/>
  <c r="S318" i="3"/>
  <c r="R318" i="3"/>
  <c r="O318" i="3"/>
  <c r="L318" i="3"/>
  <c r="N318" i="3" s="1"/>
  <c r="K318" i="3"/>
  <c r="G318" i="3"/>
  <c r="B318" i="3"/>
  <c r="S317" i="3"/>
  <c r="R317" i="3"/>
  <c r="O317" i="3"/>
  <c r="L317" i="3"/>
  <c r="N317" i="3" s="1"/>
  <c r="K317" i="3"/>
  <c r="G317" i="3"/>
  <c r="B317" i="3"/>
  <c r="S316" i="3"/>
  <c r="R316" i="3"/>
  <c r="O316" i="3"/>
  <c r="L316" i="3"/>
  <c r="N316" i="3" s="1"/>
  <c r="K316" i="3"/>
  <c r="G316" i="3"/>
  <c r="B316" i="3"/>
  <c r="S315" i="3"/>
  <c r="R315" i="3"/>
  <c r="O315" i="3"/>
  <c r="L315" i="3"/>
  <c r="N315" i="3" s="1"/>
  <c r="K315" i="3"/>
  <c r="G315" i="3"/>
  <c r="B315" i="3"/>
  <c r="S314" i="3"/>
  <c r="T314" i="3" s="1"/>
  <c r="R314" i="3"/>
  <c r="O314" i="3"/>
  <c r="L314" i="3"/>
  <c r="N314" i="3" s="1"/>
  <c r="K314" i="3"/>
  <c r="G314" i="3"/>
  <c r="B314" i="3"/>
  <c r="S313" i="3"/>
  <c r="R313" i="3"/>
  <c r="O313" i="3"/>
  <c r="L313" i="3"/>
  <c r="N313" i="3" s="1"/>
  <c r="K313" i="3"/>
  <c r="G313" i="3"/>
  <c r="B313" i="3"/>
  <c r="S312" i="3"/>
  <c r="T312" i="3" s="1"/>
  <c r="R312" i="3"/>
  <c r="O312" i="3"/>
  <c r="L312" i="3"/>
  <c r="N312" i="3" s="1"/>
  <c r="K312" i="3"/>
  <c r="G312" i="3"/>
  <c r="B312" i="3"/>
  <c r="S311" i="3"/>
  <c r="R311" i="3"/>
  <c r="O311" i="3"/>
  <c r="N311" i="3"/>
  <c r="L311" i="3"/>
  <c r="K311" i="3"/>
  <c r="G311" i="3"/>
  <c r="B311" i="3"/>
  <c r="S310" i="3"/>
  <c r="R310" i="3"/>
  <c r="O310" i="3"/>
  <c r="L310" i="3"/>
  <c r="N310" i="3" s="1"/>
  <c r="K310" i="3"/>
  <c r="G310" i="3"/>
  <c r="B310" i="3"/>
  <c r="S309" i="3"/>
  <c r="T309" i="3" s="1"/>
  <c r="R309" i="3"/>
  <c r="O309" i="3"/>
  <c r="L309" i="3"/>
  <c r="K309" i="3"/>
  <c r="G309" i="3"/>
  <c r="B309" i="3"/>
  <c r="S308" i="3"/>
  <c r="R308" i="3"/>
  <c r="O308" i="3"/>
  <c r="L308" i="3"/>
  <c r="N308" i="3" s="1"/>
  <c r="K308" i="3"/>
  <c r="G308" i="3"/>
  <c r="B308" i="3"/>
  <c r="S307" i="3"/>
  <c r="R307" i="3"/>
  <c r="O307" i="3"/>
  <c r="L307" i="3"/>
  <c r="N307" i="3" s="1"/>
  <c r="K307" i="3"/>
  <c r="G307" i="3"/>
  <c r="B307" i="3"/>
  <c r="S306" i="3"/>
  <c r="R306" i="3"/>
  <c r="T306" i="3" s="1"/>
  <c r="O306" i="3"/>
  <c r="L306" i="3"/>
  <c r="N306" i="3" s="1"/>
  <c r="K306" i="3"/>
  <c r="G306" i="3"/>
  <c r="B306" i="3"/>
  <c r="S305" i="3"/>
  <c r="R305" i="3"/>
  <c r="O305" i="3"/>
  <c r="L305" i="3"/>
  <c r="N305" i="3" s="1"/>
  <c r="K305" i="3"/>
  <c r="G305" i="3"/>
  <c r="B305" i="3"/>
  <c r="S304" i="3"/>
  <c r="R304" i="3"/>
  <c r="O304" i="3"/>
  <c r="L304" i="3"/>
  <c r="N304" i="3" s="1"/>
  <c r="K304" i="3"/>
  <c r="G304" i="3"/>
  <c r="B304" i="3"/>
  <c r="S303" i="3"/>
  <c r="T303" i="3" s="1"/>
  <c r="R303" i="3"/>
  <c r="O303" i="3"/>
  <c r="L303" i="3"/>
  <c r="N303" i="3" s="1"/>
  <c r="K303" i="3"/>
  <c r="G303" i="3"/>
  <c r="B303" i="3"/>
  <c r="S302" i="3"/>
  <c r="R302" i="3"/>
  <c r="O302" i="3"/>
  <c r="L302" i="3"/>
  <c r="N302" i="3" s="1"/>
  <c r="K302" i="3"/>
  <c r="G302" i="3"/>
  <c r="B302" i="3"/>
  <c r="S301" i="3"/>
  <c r="R301" i="3"/>
  <c r="O301" i="3"/>
  <c r="L301" i="3"/>
  <c r="N301" i="3" s="1"/>
  <c r="K301" i="3"/>
  <c r="G301" i="3"/>
  <c r="B301" i="3"/>
  <c r="S300" i="3"/>
  <c r="R300" i="3"/>
  <c r="O300" i="3"/>
  <c r="L300" i="3"/>
  <c r="N300" i="3" s="1"/>
  <c r="K300" i="3"/>
  <c r="G300" i="3"/>
  <c r="B300" i="3"/>
  <c r="S299" i="3"/>
  <c r="T299" i="3" s="1"/>
  <c r="R299" i="3"/>
  <c r="O299" i="3"/>
  <c r="L299" i="3"/>
  <c r="N299" i="3" s="1"/>
  <c r="K299" i="3"/>
  <c r="G299" i="3"/>
  <c r="B299" i="3"/>
  <c r="S298" i="3"/>
  <c r="R298" i="3"/>
  <c r="O298" i="3"/>
  <c r="L298" i="3"/>
  <c r="N298" i="3" s="1"/>
  <c r="K298" i="3"/>
  <c r="G298" i="3"/>
  <c r="B298" i="3"/>
  <c r="S297" i="3"/>
  <c r="R297" i="3"/>
  <c r="O297" i="3"/>
  <c r="L297" i="3"/>
  <c r="N297" i="3" s="1"/>
  <c r="K297" i="3"/>
  <c r="G297" i="3"/>
  <c r="B297" i="3"/>
  <c r="S296" i="3"/>
  <c r="R296" i="3"/>
  <c r="O296" i="3"/>
  <c r="L296" i="3"/>
  <c r="N296" i="3" s="1"/>
  <c r="K296" i="3"/>
  <c r="G296" i="3"/>
  <c r="B296" i="3"/>
  <c r="S295" i="3"/>
  <c r="R295" i="3"/>
  <c r="O295" i="3"/>
  <c r="L295" i="3"/>
  <c r="N295" i="3" s="1"/>
  <c r="K295" i="3"/>
  <c r="G295" i="3"/>
  <c r="B295" i="3"/>
  <c r="S294" i="3"/>
  <c r="R294" i="3"/>
  <c r="O294" i="3"/>
  <c r="L294" i="3"/>
  <c r="N294" i="3" s="1"/>
  <c r="K294" i="3"/>
  <c r="G294" i="3"/>
  <c r="B294" i="3"/>
  <c r="S293" i="3"/>
  <c r="R293" i="3"/>
  <c r="O293" i="3"/>
  <c r="L293" i="3"/>
  <c r="N293" i="3" s="1"/>
  <c r="K293" i="3"/>
  <c r="G293" i="3"/>
  <c r="B293" i="3"/>
  <c r="S292" i="3"/>
  <c r="R292" i="3"/>
  <c r="O292" i="3"/>
  <c r="L292" i="3"/>
  <c r="N292" i="3" s="1"/>
  <c r="K292" i="3"/>
  <c r="G292" i="3"/>
  <c r="B292" i="3"/>
  <c r="S291" i="3"/>
  <c r="R291" i="3"/>
  <c r="O291" i="3"/>
  <c r="L291" i="3"/>
  <c r="N291" i="3" s="1"/>
  <c r="K291" i="3"/>
  <c r="G291" i="3"/>
  <c r="B291" i="3"/>
  <c r="S290" i="3"/>
  <c r="R290" i="3"/>
  <c r="O290" i="3"/>
  <c r="L290" i="3"/>
  <c r="N290" i="3" s="1"/>
  <c r="K290" i="3"/>
  <c r="G290" i="3"/>
  <c r="B290" i="3"/>
  <c r="S289" i="3"/>
  <c r="R289" i="3"/>
  <c r="O289" i="3"/>
  <c r="L289" i="3"/>
  <c r="N289" i="3" s="1"/>
  <c r="K289" i="3"/>
  <c r="G289" i="3"/>
  <c r="B289" i="3"/>
  <c r="S288" i="3"/>
  <c r="T288" i="3" s="1"/>
  <c r="R288" i="3"/>
  <c r="O288" i="3"/>
  <c r="L288" i="3"/>
  <c r="N288" i="3" s="1"/>
  <c r="K288" i="3"/>
  <c r="G288" i="3"/>
  <c r="B288" i="3"/>
  <c r="S287" i="3"/>
  <c r="R287" i="3"/>
  <c r="O287" i="3"/>
  <c r="L287" i="3"/>
  <c r="N287" i="3" s="1"/>
  <c r="K287" i="3"/>
  <c r="G287" i="3"/>
  <c r="B287" i="3"/>
  <c r="S286" i="3"/>
  <c r="R286" i="3"/>
  <c r="T286" i="3" s="1"/>
  <c r="O286" i="3"/>
  <c r="L286" i="3"/>
  <c r="N286" i="3" s="1"/>
  <c r="K286" i="3"/>
  <c r="G286" i="3"/>
  <c r="B286" i="3"/>
  <c r="S285" i="3"/>
  <c r="R285" i="3"/>
  <c r="O285" i="3"/>
  <c r="L285" i="3"/>
  <c r="N285" i="3" s="1"/>
  <c r="K285" i="3"/>
  <c r="G285" i="3"/>
  <c r="B285" i="3"/>
  <c r="S284" i="3"/>
  <c r="T284" i="3" s="1"/>
  <c r="R284" i="3"/>
  <c r="O284" i="3"/>
  <c r="L284" i="3"/>
  <c r="N284" i="3" s="1"/>
  <c r="K284" i="3"/>
  <c r="G284" i="3"/>
  <c r="B284" i="3"/>
  <c r="S283" i="3"/>
  <c r="R283" i="3"/>
  <c r="O283" i="3"/>
  <c r="L283" i="3"/>
  <c r="N283" i="3" s="1"/>
  <c r="K283" i="3"/>
  <c r="G283" i="3"/>
  <c r="B283" i="3"/>
  <c r="S282" i="3"/>
  <c r="R282" i="3"/>
  <c r="T282" i="3" s="1"/>
  <c r="O282" i="3"/>
  <c r="L282" i="3"/>
  <c r="N282" i="3" s="1"/>
  <c r="K282" i="3"/>
  <c r="G282" i="3"/>
  <c r="B282" i="3"/>
  <c r="S281" i="3"/>
  <c r="R281" i="3"/>
  <c r="O281" i="3"/>
  <c r="L281" i="3"/>
  <c r="N281" i="3" s="1"/>
  <c r="K281" i="3"/>
  <c r="G281" i="3"/>
  <c r="B281" i="3"/>
  <c r="S280" i="3"/>
  <c r="R280" i="3"/>
  <c r="O280" i="3"/>
  <c r="L280" i="3"/>
  <c r="N280" i="3" s="1"/>
  <c r="K280" i="3"/>
  <c r="G280" i="3"/>
  <c r="B280" i="3"/>
  <c r="S279" i="3"/>
  <c r="R279" i="3"/>
  <c r="O279" i="3"/>
  <c r="L279" i="3"/>
  <c r="N279" i="3" s="1"/>
  <c r="K279" i="3"/>
  <c r="G279" i="3"/>
  <c r="B279" i="3"/>
  <c r="S278" i="3"/>
  <c r="R278" i="3"/>
  <c r="O278" i="3"/>
  <c r="L278" i="3"/>
  <c r="N278" i="3" s="1"/>
  <c r="K278" i="3"/>
  <c r="G278" i="3"/>
  <c r="B278" i="3"/>
  <c r="S277" i="3"/>
  <c r="R277" i="3"/>
  <c r="O277" i="3"/>
  <c r="L277" i="3"/>
  <c r="N277" i="3" s="1"/>
  <c r="K277" i="3"/>
  <c r="G277" i="3"/>
  <c r="B277" i="3"/>
  <c r="S276" i="3"/>
  <c r="R276" i="3"/>
  <c r="O276" i="3"/>
  <c r="N276" i="3"/>
  <c r="L276" i="3"/>
  <c r="K276" i="3"/>
  <c r="G276" i="3"/>
  <c r="B276" i="3"/>
  <c r="S275" i="3"/>
  <c r="R275" i="3"/>
  <c r="O275" i="3"/>
  <c r="L275" i="3"/>
  <c r="N275" i="3" s="1"/>
  <c r="K275" i="3"/>
  <c r="G275" i="3"/>
  <c r="B275" i="3"/>
  <c r="S274" i="3"/>
  <c r="R274" i="3"/>
  <c r="O274" i="3"/>
  <c r="L274" i="3"/>
  <c r="N274" i="3" s="1"/>
  <c r="K274" i="3"/>
  <c r="G274" i="3"/>
  <c r="B274" i="3"/>
  <c r="S273" i="3"/>
  <c r="R273" i="3"/>
  <c r="O273" i="3"/>
  <c r="L273" i="3"/>
  <c r="N273" i="3" s="1"/>
  <c r="K273" i="3"/>
  <c r="G273" i="3"/>
  <c r="B273" i="3"/>
  <c r="S272" i="3"/>
  <c r="R272" i="3"/>
  <c r="T272" i="3" s="1"/>
  <c r="O272" i="3"/>
  <c r="N272" i="3"/>
  <c r="L272" i="3"/>
  <c r="K272" i="3"/>
  <c r="G272" i="3"/>
  <c r="B272" i="3"/>
  <c r="S271" i="3"/>
  <c r="R271" i="3"/>
  <c r="O271" i="3"/>
  <c r="L271" i="3"/>
  <c r="N271" i="3" s="1"/>
  <c r="K271" i="3"/>
  <c r="G271" i="3"/>
  <c r="B271" i="3"/>
  <c r="S270" i="3"/>
  <c r="R270" i="3"/>
  <c r="O270" i="3"/>
  <c r="L270" i="3"/>
  <c r="N270" i="3" s="1"/>
  <c r="K270" i="3"/>
  <c r="G270" i="3"/>
  <c r="B270" i="3"/>
  <c r="S269" i="3"/>
  <c r="R269" i="3"/>
  <c r="O269" i="3"/>
  <c r="L269" i="3"/>
  <c r="N269" i="3" s="1"/>
  <c r="K269" i="3"/>
  <c r="G269" i="3"/>
  <c r="B269" i="3"/>
  <c r="S268" i="3"/>
  <c r="R268" i="3"/>
  <c r="O268" i="3"/>
  <c r="L268" i="3"/>
  <c r="N268" i="3" s="1"/>
  <c r="K268" i="3"/>
  <c r="G268" i="3"/>
  <c r="B268" i="3"/>
  <c r="S267" i="3"/>
  <c r="R267" i="3"/>
  <c r="O267" i="3"/>
  <c r="L267" i="3"/>
  <c r="N267" i="3" s="1"/>
  <c r="K267" i="3"/>
  <c r="G267" i="3"/>
  <c r="B267" i="3"/>
  <c r="S266" i="3"/>
  <c r="R266" i="3"/>
  <c r="O266" i="3"/>
  <c r="L266" i="3"/>
  <c r="N266" i="3" s="1"/>
  <c r="K266" i="3"/>
  <c r="G266" i="3"/>
  <c r="B266" i="3"/>
  <c r="S265" i="3"/>
  <c r="R265" i="3"/>
  <c r="O265" i="3"/>
  <c r="L265" i="3"/>
  <c r="N265" i="3" s="1"/>
  <c r="K265" i="3"/>
  <c r="G265" i="3"/>
  <c r="B265" i="3"/>
  <c r="S264" i="3"/>
  <c r="R264" i="3"/>
  <c r="O264" i="3"/>
  <c r="L264" i="3"/>
  <c r="N264" i="3" s="1"/>
  <c r="K264" i="3"/>
  <c r="G264" i="3"/>
  <c r="B264" i="3"/>
  <c r="S263" i="3"/>
  <c r="T263" i="3" s="1"/>
  <c r="R263" i="3"/>
  <c r="O263" i="3"/>
  <c r="L263" i="3"/>
  <c r="N263" i="3" s="1"/>
  <c r="K263" i="3"/>
  <c r="G263" i="3"/>
  <c r="B263" i="3"/>
  <c r="S262" i="3"/>
  <c r="T262" i="3" s="1"/>
  <c r="R262" i="3"/>
  <c r="O262" i="3"/>
  <c r="L262" i="3"/>
  <c r="N262" i="3" s="1"/>
  <c r="K262" i="3"/>
  <c r="G262" i="3"/>
  <c r="B262" i="3"/>
  <c r="S261" i="3"/>
  <c r="R261" i="3"/>
  <c r="O261" i="3"/>
  <c r="L261" i="3"/>
  <c r="N261" i="3" s="1"/>
  <c r="K261" i="3"/>
  <c r="G261" i="3"/>
  <c r="B261" i="3"/>
  <c r="S260" i="3"/>
  <c r="R260" i="3"/>
  <c r="O260" i="3"/>
  <c r="L260" i="3"/>
  <c r="N260" i="3" s="1"/>
  <c r="K260" i="3"/>
  <c r="G260" i="3"/>
  <c r="B260" i="3"/>
  <c r="S259" i="3"/>
  <c r="R259" i="3"/>
  <c r="O259" i="3"/>
  <c r="L259" i="3"/>
  <c r="N259" i="3" s="1"/>
  <c r="K259" i="3"/>
  <c r="G259" i="3"/>
  <c r="B259" i="3"/>
  <c r="S258" i="3"/>
  <c r="R258" i="3"/>
  <c r="O258" i="3"/>
  <c r="L258" i="3"/>
  <c r="N258" i="3" s="1"/>
  <c r="K258" i="3"/>
  <c r="G258" i="3"/>
  <c r="B258" i="3"/>
  <c r="S257" i="3"/>
  <c r="R257" i="3"/>
  <c r="O257" i="3"/>
  <c r="L257" i="3"/>
  <c r="N257" i="3" s="1"/>
  <c r="K257" i="3"/>
  <c r="G257" i="3"/>
  <c r="B257" i="3"/>
  <c r="S256" i="3"/>
  <c r="R256" i="3"/>
  <c r="O256" i="3"/>
  <c r="L256" i="3"/>
  <c r="N256" i="3" s="1"/>
  <c r="K256" i="3"/>
  <c r="G256" i="3"/>
  <c r="B256" i="3"/>
  <c r="S255" i="3"/>
  <c r="R255" i="3"/>
  <c r="O255" i="3"/>
  <c r="L255" i="3"/>
  <c r="N255" i="3" s="1"/>
  <c r="K255" i="3"/>
  <c r="G255" i="3"/>
  <c r="B255" i="3"/>
  <c r="S254" i="3"/>
  <c r="R254" i="3"/>
  <c r="O254" i="3"/>
  <c r="L254" i="3"/>
  <c r="N254" i="3" s="1"/>
  <c r="K254" i="3"/>
  <c r="G254" i="3"/>
  <c r="B254" i="3"/>
  <c r="S253" i="3"/>
  <c r="R253" i="3"/>
  <c r="O253" i="3"/>
  <c r="L253" i="3"/>
  <c r="N253" i="3" s="1"/>
  <c r="K253" i="3"/>
  <c r="G253" i="3"/>
  <c r="B253" i="3"/>
  <c r="S252" i="3"/>
  <c r="R252" i="3"/>
  <c r="O252" i="3"/>
  <c r="L252" i="3"/>
  <c r="N252" i="3" s="1"/>
  <c r="K252" i="3"/>
  <c r="G252" i="3"/>
  <c r="B252" i="3"/>
  <c r="S251" i="3"/>
  <c r="R251" i="3"/>
  <c r="O251" i="3"/>
  <c r="N251" i="3"/>
  <c r="L251" i="3"/>
  <c r="K251" i="3"/>
  <c r="G251" i="3"/>
  <c r="B251" i="3"/>
  <c r="S250" i="3"/>
  <c r="R250" i="3"/>
  <c r="O250" i="3"/>
  <c r="L250" i="3"/>
  <c r="N250" i="3" s="1"/>
  <c r="K250" i="3"/>
  <c r="G250" i="3"/>
  <c r="B250" i="3"/>
  <c r="S249" i="3"/>
  <c r="R249" i="3"/>
  <c r="O249" i="3"/>
  <c r="L249" i="3"/>
  <c r="N249" i="3" s="1"/>
  <c r="K249" i="3"/>
  <c r="G249" i="3"/>
  <c r="B249" i="3"/>
  <c r="S248" i="3"/>
  <c r="T248" i="3" s="1"/>
  <c r="R248" i="3"/>
  <c r="O248" i="3"/>
  <c r="L248" i="3"/>
  <c r="N248" i="3" s="1"/>
  <c r="K248" i="3"/>
  <c r="G248" i="3"/>
  <c r="B248" i="3"/>
  <c r="S247" i="3"/>
  <c r="R247" i="3"/>
  <c r="O247" i="3"/>
  <c r="L247" i="3"/>
  <c r="N247" i="3" s="1"/>
  <c r="K247" i="3"/>
  <c r="G247" i="3"/>
  <c r="B247" i="3"/>
  <c r="S246" i="3"/>
  <c r="R246" i="3"/>
  <c r="O246" i="3"/>
  <c r="L246" i="3"/>
  <c r="N246" i="3" s="1"/>
  <c r="K246" i="3"/>
  <c r="G246" i="3"/>
  <c r="B246" i="3"/>
  <c r="S245" i="3"/>
  <c r="R245" i="3"/>
  <c r="O245" i="3"/>
  <c r="N245" i="3"/>
  <c r="L245" i="3"/>
  <c r="K245" i="3"/>
  <c r="G245" i="3"/>
  <c r="B245" i="3"/>
  <c r="S244" i="3"/>
  <c r="R244" i="3"/>
  <c r="O244" i="3"/>
  <c r="L244" i="3"/>
  <c r="N244" i="3" s="1"/>
  <c r="K244" i="3"/>
  <c r="G244" i="3"/>
  <c r="B244" i="3"/>
  <c r="S243" i="3"/>
  <c r="T243" i="3" s="1"/>
  <c r="R243" i="3"/>
  <c r="O243" i="3"/>
  <c r="L243" i="3"/>
  <c r="N243" i="3" s="1"/>
  <c r="K243" i="3"/>
  <c r="M243" i="3" s="1"/>
  <c r="G243" i="3"/>
  <c r="B243" i="3"/>
  <c r="S242" i="3"/>
  <c r="R242" i="3"/>
  <c r="O242" i="3"/>
  <c r="L242" i="3"/>
  <c r="N242" i="3" s="1"/>
  <c r="K242" i="3"/>
  <c r="G242" i="3"/>
  <c r="B242" i="3"/>
  <c r="S241" i="3"/>
  <c r="R241" i="3"/>
  <c r="O241" i="3"/>
  <c r="N241" i="3"/>
  <c r="L241" i="3"/>
  <c r="K241" i="3"/>
  <c r="G241" i="3"/>
  <c r="B241" i="3"/>
  <c r="S240" i="3"/>
  <c r="R240" i="3"/>
  <c r="O240" i="3"/>
  <c r="L240" i="3"/>
  <c r="N240" i="3" s="1"/>
  <c r="K240" i="3"/>
  <c r="G240" i="3"/>
  <c r="B240" i="3"/>
  <c r="S239" i="3"/>
  <c r="R239" i="3"/>
  <c r="O239" i="3"/>
  <c r="L239" i="3"/>
  <c r="N239" i="3" s="1"/>
  <c r="K239" i="3"/>
  <c r="G239" i="3"/>
  <c r="B239" i="3"/>
  <c r="S238" i="3"/>
  <c r="R238" i="3"/>
  <c r="O238" i="3"/>
  <c r="L238" i="3"/>
  <c r="N238" i="3" s="1"/>
  <c r="K238" i="3"/>
  <c r="G238" i="3"/>
  <c r="B238" i="3"/>
  <c r="S237" i="3"/>
  <c r="R237" i="3"/>
  <c r="O237" i="3"/>
  <c r="L237" i="3"/>
  <c r="N237" i="3" s="1"/>
  <c r="K237" i="3"/>
  <c r="G237" i="3"/>
  <c r="B237" i="3"/>
  <c r="S236" i="3"/>
  <c r="R236" i="3"/>
  <c r="T236" i="3" s="1"/>
  <c r="O236" i="3"/>
  <c r="L236" i="3"/>
  <c r="N236" i="3" s="1"/>
  <c r="K236" i="3"/>
  <c r="G236" i="3"/>
  <c r="B236" i="3"/>
  <c r="S235" i="3"/>
  <c r="T235" i="3" s="1"/>
  <c r="R235" i="3"/>
  <c r="O235" i="3"/>
  <c r="L235" i="3"/>
  <c r="N235" i="3" s="1"/>
  <c r="K235" i="3"/>
  <c r="G235" i="3"/>
  <c r="B235" i="3"/>
  <c r="S234" i="3"/>
  <c r="R234" i="3"/>
  <c r="O234" i="3"/>
  <c r="L234" i="3"/>
  <c r="N234" i="3" s="1"/>
  <c r="K234" i="3"/>
  <c r="G234" i="3"/>
  <c r="B234" i="3"/>
  <c r="S233" i="3"/>
  <c r="R233" i="3"/>
  <c r="O233" i="3"/>
  <c r="L233" i="3"/>
  <c r="N233" i="3" s="1"/>
  <c r="K233" i="3"/>
  <c r="G233" i="3"/>
  <c r="B233" i="3"/>
  <c r="S232" i="3"/>
  <c r="R232" i="3"/>
  <c r="T232" i="3" s="1"/>
  <c r="O232" i="3"/>
  <c r="L232" i="3"/>
  <c r="N232" i="3" s="1"/>
  <c r="K232" i="3"/>
  <c r="G232" i="3"/>
  <c r="B232" i="3"/>
  <c r="S231" i="3"/>
  <c r="R231" i="3"/>
  <c r="O231" i="3"/>
  <c r="L231" i="3"/>
  <c r="N231" i="3" s="1"/>
  <c r="K231" i="3"/>
  <c r="G231" i="3"/>
  <c r="B231" i="3"/>
  <c r="S230" i="3"/>
  <c r="R230" i="3"/>
  <c r="O230" i="3"/>
  <c r="N230" i="3"/>
  <c r="L230" i="3"/>
  <c r="K230" i="3"/>
  <c r="G230" i="3"/>
  <c r="B230" i="3"/>
  <c r="S229" i="3"/>
  <c r="R229" i="3"/>
  <c r="O229" i="3"/>
  <c r="L229" i="3"/>
  <c r="N229" i="3" s="1"/>
  <c r="K229" i="3"/>
  <c r="G229" i="3"/>
  <c r="B229" i="3"/>
  <c r="T228" i="3"/>
  <c r="S228" i="3"/>
  <c r="R228" i="3"/>
  <c r="O228" i="3"/>
  <c r="L228" i="3"/>
  <c r="N228" i="3" s="1"/>
  <c r="K228" i="3"/>
  <c r="G228" i="3"/>
  <c r="B228" i="3"/>
  <c r="S227" i="3"/>
  <c r="T227" i="3" s="1"/>
  <c r="R227" i="3"/>
  <c r="O227" i="3"/>
  <c r="L227" i="3"/>
  <c r="N227" i="3" s="1"/>
  <c r="K227" i="3"/>
  <c r="G227" i="3"/>
  <c r="B227" i="3"/>
  <c r="S226" i="3"/>
  <c r="R226" i="3"/>
  <c r="O226" i="3"/>
  <c r="L226" i="3"/>
  <c r="N226" i="3" s="1"/>
  <c r="K226" i="3"/>
  <c r="G226" i="3"/>
  <c r="B226" i="3"/>
  <c r="S225" i="3"/>
  <c r="R225" i="3"/>
  <c r="O225" i="3"/>
  <c r="L225" i="3"/>
  <c r="N225" i="3" s="1"/>
  <c r="K225" i="3"/>
  <c r="G225" i="3"/>
  <c r="B225" i="3"/>
  <c r="S224" i="3"/>
  <c r="R224" i="3"/>
  <c r="T224" i="3" s="1"/>
  <c r="O224" i="3"/>
  <c r="L224" i="3"/>
  <c r="N224" i="3" s="1"/>
  <c r="K224" i="3"/>
  <c r="G224" i="3"/>
  <c r="B224" i="3"/>
  <c r="S223" i="3"/>
  <c r="R223" i="3"/>
  <c r="O223" i="3"/>
  <c r="L223" i="3"/>
  <c r="N223" i="3" s="1"/>
  <c r="K223" i="3"/>
  <c r="G223" i="3"/>
  <c r="B223" i="3"/>
  <c r="S222" i="3"/>
  <c r="R222" i="3"/>
  <c r="O222" i="3"/>
  <c r="L222" i="3"/>
  <c r="N222" i="3" s="1"/>
  <c r="K222" i="3"/>
  <c r="G222" i="3"/>
  <c r="B222" i="3"/>
  <c r="S221" i="3"/>
  <c r="R221" i="3"/>
  <c r="O221" i="3"/>
  <c r="L221" i="3"/>
  <c r="N221" i="3" s="1"/>
  <c r="K221" i="3"/>
  <c r="G221" i="3"/>
  <c r="B221" i="3"/>
  <c r="S220" i="3"/>
  <c r="R220" i="3"/>
  <c r="O220" i="3"/>
  <c r="L220" i="3"/>
  <c r="N220" i="3" s="1"/>
  <c r="K220" i="3"/>
  <c r="G220" i="3"/>
  <c r="B220" i="3"/>
  <c r="S219" i="3"/>
  <c r="R219" i="3"/>
  <c r="O219" i="3"/>
  <c r="L219" i="3"/>
  <c r="N219" i="3" s="1"/>
  <c r="K219" i="3"/>
  <c r="G219" i="3"/>
  <c r="B219" i="3"/>
  <c r="S218" i="3"/>
  <c r="R218" i="3"/>
  <c r="O218" i="3"/>
  <c r="L218" i="3"/>
  <c r="N218" i="3" s="1"/>
  <c r="K218" i="3"/>
  <c r="G218" i="3"/>
  <c r="B218" i="3"/>
  <c r="S217" i="3"/>
  <c r="R217" i="3"/>
  <c r="O217" i="3"/>
  <c r="L217" i="3"/>
  <c r="N217" i="3" s="1"/>
  <c r="K217" i="3"/>
  <c r="G217" i="3"/>
  <c r="B217" i="3"/>
  <c r="S216" i="3"/>
  <c r="R216" i="3"/>
  <c r="O216" i="3"/>
  <c r="L216" i="3"/>
  <c r="N216" i="3" s="1"/>
  <c r="K216" i="3"/>
  <c r="G216" i="3"/>
  <c r="B216" i="3"/>
  <c r="S215" i="3"/>
  <c r="R215" i="3"/>
  <c r="O215" i="3"/>
  <c r="L215" i="3"/>
  <c r="N215" i="3" s="1"/>
  <c r="K215" i="3"/>
  <c r="G215" i="3"/>
  <c r="B215" i="3"/>
  <c r="S214" i="3"/>
  <c r="R214" i="3"/>
  <c r="O214" i="3"/>
  <c r="L214" i="3"/>
  <c r="N214" i="3" s="1"/>
  <c r="K214" i="3"/>
  <c r="G214" i="3"/>
  <c r="B214" i="3"/>
  <c r="S213" i="3"/>
  <c r="R213" i="3"/>
  <c r="O213" i="3"/>
  <c r="L213" i="3"/>
  <c r="N213" i="3" s="1"/>
  <c r="K213" i="3"/>
  <c r="G213" i="3"/>
  <c r="B213" i="3"/>
  <c r="S212" i="3"/>
  <c r="T212" i="3" s="1"/>
  <c r="R212" i="3"/>
  <c r="O212" i="3"/>
  <c r="L212" i="3"/>
  <c r="N212" i="3" s="1"/>
  <c r="K212" i="3"/>
  <c r="G212" i="3"/>
  <c r="B212" i="3"/>
  <c r="S211" i="3"/>
  <c r="R211" i="3"/>
  <c r="O211" i="3"/>
  <c r="L211" i="3"/>
  <c r="N211" i="3" s="1"/>
  <c r="K211" i="3"/>
  <c r="G211" i="3"/>
  <c r="B211" i="3"/>
  <c r="S210" i="3"/>
  <c r="R210" i="3"/>
  <c r="O210" i="3"/>
  <c r="L210" i="3"/>
  <c r="N210" i="3" s="1"/>
  <c r="K210" i="3"/>
  <c r="G210" i="3"/>
  <c r="B210" i="3"/>
  <c r="S209" i="3"/>
  <c r="R209" i="3"/>
  <c r="O209" i="3"/>
  <c r="L209" i="3"/>
  <c r="N209" i="3" s="1"/>
  <c r="K209" i="3"/>
  <c r="G209" i="3"/>
  <c r="B209" i="3"/>
  <c r="S208" i="3"/>
  <c r="T208" i="3" s="1"/>
  <c r="R208" i="3"/>
  <c r="O208" i="3"/>
  <c r="L208" i="3"/>
  <c r="N208" i="3" s="1"/>
  <c r="K208" i="3"/>
  <c r="G208" i="3"/>
  <c r="B208" i="3"/>
  <c r="S207" i="3"/>
  <c r="R207" i="3"/>
  <c r="O207" i="3"/>
  <c r="L207" i="3"/>
  <c r="N207" i="3" s="1"/>
  <c r="K207" i="3"/>
  <c r="G207" i="3"/>
  <c r="B207" i="3"/>
  <c r="S206" i="3"/>
  <c r="R206" i="3"/>
  <c r="T206" i="3" s="1"/>
  <c r="O206" i="3"/>
  <c r="L206" i="3"/>
  <c r="N206" i="3" s="1"/>
  <c r="K206" i="3"/>
  <c r="G206" i="3"/>
  <c r="B206" i="3"/>
  <c r="S205" i="3"/>
  <c r="R205" i="3"/>
  <c r="O205" i="3"/>
  <c r="L205" i="3"/>
  <c r="N205" i="3" s="1"/>
  <c r="K205" i="3"/>
  <c r="G205" i="3"/>
  <c r="B205" i="3"/>
  <c r="S204" i="3"/>
  <c r="R204" i="3"/>
  <c r="O204" i="3"/>
  <c r="L204" i="3"/>
  <c r="N204" i="3" s="1"/>
  <c r="K204" i="3"/>
  <c r="G204" i="3"/>
  <c r="B204" i="3"/>
  <c r="S203" i="3"/>
  <c r="R203" i="3"/>
  <c r="O203" i="3"/>
  <c r="L203" i="3"/>
  <c r="N203" i="3" s="1"/>
  <c r="K203" i="3"/>
  <c r="G203" i="3"/>
  <c r="B203" i="3"/>
  <c r="S202" i="3"/>
  <c r="R202" i="3"/>
  <c r="O202" i="3"/>
  <c r="L202" i="3"/>
  <c r="N202" i="3" s="1"/>
  <c r="K202" i="3"/>
  <c r="G202" i="3"/>
  <c r="B202" i="3"/>
  <c r="S201" i="3"/>
  <c r="R201" i="3"/>
  <c r="O201" i="3"/>
  <c r="L201" i="3"/>
  <c r="N201" i="3" s="1"/>
  <c r="K201" i="3"/>
  <c r="G201" i="3"/>
  <c r="B201" i="3"/>
  <c r="S200" i="3"/>
  <c r="T200" i="3" s="1"/>
  <c r="R200" i="3"/>
  <c r="O200" i="3"/>
  <c r="L200" i="3"/>
  <c r="N200" i="3" s="1"/>
  <c r="K200" i="3"/>
  <c r="G200" i="3"/>
  <c r="B200" i="3"/>
  <c r="S199" i="3"/>
  <c r="R199" i="3"/>
  <c r="O199" i="3"/>
  <c r="L199" i="3"/>
  <c r="N199" i="3" s="1"/>
  <c r="K199" i="3"/>
  <c r="G199" i="3"/>
  <c r="B199" i="3"/>
  <c r="S198" i="3"/>
  <c r="R198" i="3"/>
  <c r="T198" i="3" s="1"/>
  <c r="O198" i="3"/>
  <c r="N198" i="3"/>
  <c r="L198" i="3"/>
  <c r="K198" i="3"/>
  <c r="G198" i="3"/>
  <c r="B198" i="3"/>
  <c r="S197" i="3"/>
  <c r="R197" i="3"/>
  <c r="O197" i="3"/>
  <c r="L197" i="3"/>
  <c r="N197" i="3" s="1"/>
  <c r="K197" i="3"/>
  <c r="G197" i="3"/>
  <c r="B197" i="3"/>
  <c r="S196" i="3"/>
  <c r="R196" i="3"/>
  <c r="T196" i="3" s="1"/>
  <c r="O196" i="3"/>
  <c r="L196" i="3"/>
  <c r="N196" i="3" s="1"/>
  <c r="K196" i="3"/>
  <c r="G196" i="3"/>
  <c r="B196" i="3"/>
  <c r="S195" i="3"/>
  <c r="R195" i="3"/>
  <c r="O195" i="3"/>
  <c r="L195" i="3"/>
  <c r="N195" i="3" s="1"/>
  <c r="K195" i="3"/>
  <c r="G195" i="3"/>
  <c r="B195" i="3"/>
  <c r="S194" i="3"/>
  <c r="R194" i="3"/>
  <c r="O194" i="3"/>
  <c r="L194" i="3"/>
  <c r="N194" i="3" s="1"/>
  <c r="K194" i="3"/>
  <c r="G194" i="3"/>
  <c r="B194" i="3"/>
  <c r="S193" i="3"/>
  <c r="R193" i="3"/>
  <c r="O193" i="3"/>
  <c r="L193" i="3"/>
  <c r="N193" i="3" s="1"/>
  <c r="K193" i="3"/>
  <c r="G193" i="3"/>
  <c r="B193" i="3"/>
  <c r="S192" i="3"/>
  <c r="T192" i="3" s="1"/>
  <c r="R192" i="3"/>
  <c r="O192" i="3"/>
  <c r="L192" i="3"/>
  <c r="N192" i="3" s="1"/>
  <c r="K192" i="3"/>
  <c r="G192" i="3"/>
  <c r="B192" i="3"/>
  <c r="S191" i="3"/>
  <c r="T191" i="3" s="1"/>
  <c r="R191" i="3"/>
  <c r="O191" i="3"/>
  <c r="L191" i="3"/>
  <c r="N191" i="3" s="1"/>
  <c r="K191" i="3"/>
  <c r="G191" i="3"/>
  <c r="B191" i="3"/>
  <c r="S190" i="3"/>
  <c r="R190" i="3"/>
  <c r="O190" i="3"/>
  <c r="L190" i="3"/>
  <c r="N190" i="3" s="1"/>
  <c r="K190" i="3"/>
  <c r="G190" i="3"/>
  <c r="B190" i="3"/>
  <c r="S189" i="3"/>
  <c r="R189" i="3"/>
  <c r="O189" i="3"/>
  <c r="L189" i="3"/>
  <c r="N189" i="3" s="1"/>
  <c r="K189" i="3"/>
  <c r="G189" i="3"/>
  <c r="B189" i="3"/>
  <c r="T188" i="3"/>
  <c r="S188" i="3"/>
  <c r="R188" i="3"/>
  <c r="O188" i="3"/>
  <c r="L188" i="3"/>
  <c r="N188" i="3" s="1"/>
  <c r="K188" i="3"/>
  <c r="G188" i="3"/>
  <c r="B188" i="3"/>
  <c r="S187" i="3"/>
  <c r="T187" i="3" s="1"/>
  <c r="R187" i="3"/>
  <c r="O187" i="3"/>
  <c r="L187" i="3"/>
  <c r="N187" i="3" s="1"/>
  <c r="K187" i="3"/>
  <c r="G187" i="3"/>
  <c r="B187" i="3"/>
  <c r="S186" i="3"/>
  <c r="R186" i="3"/>
  <c r="O186" i="3"/>
  <c r="L186" i="3"/>
  <c r="N186" i="3" s="1"/>
  <c r="K186" i="3"/>
  <c r="G186" i="3"/>
  <c r="B186" i="3"/>
  <c r="S185" i="3"/>
  <c r="R185" i="3"/>
  <c r="O185" i="3"/>
  <c r="L185" i="3"/>
  <c r="N185" i="3" s="1"/>
  <c r="K185" i="3"/>
  <c r="G185" i="3"/>
  <c r="B185" i="3"/>
  <c r="S184" i="3"/>
  <c r="R184" i="3"/>
  <c r="O184" i="3"/>
  <c r="L184" i="3"/>
  <c r="N184" i="3" s="1"/>
  <c r="K184" i="3"/>
  <c r="G184" i="3"/>
  <c r="B184" i="3"/>
  <c r="S183" i="3"/>
  <c r="R183" i="3"/>
  <c r="O183" i="3"/>
  <c r="L183" i="3"/>
  <c r="N183" i="3" s="1"/>
  <c r="K183" i="3"/>
  <c r="G183" i="3"/>
  <c r="B183" i="3"/>
  <c r="S182" i="3"/>
  <c r="R182" i="3"/>
  <c r="O182" i="3"/>
  <c r="L182" i="3"/>
  <c r="N182" i="3" s="1"/>
  <c r="K182" i="3"/>
  <c r="G182" i="3"/>
  <c r="B182" i="3"/>
  <c r="S181" i="3"/>
  <c r="R181" i="3"/>
  <c r="O181" i="3"/>
  <c r="L181" i="3"/>
  <c r="N181" i="3" s="1"/>
  <c r="K181" i="3"/>
  <c r="G181" i="3"/>
  <c r="B181" i="3"/>
  <c r="S180" i="3"/>
  <c r="R180" i="3"/>
  <c r="O180" i="3"/>
  <c r="L180" i="3"/>
  <c r="N180" i="3" s="1"/>
  <c r="K180" i="3"/>
  <c r="G180" i="3"/>
  <c r="B180" i="3"/>
  <c r="S179" i="3"/>
  <c r="R179" i="3"/>
  <c r="O179" i="3"/>
  <c r="L179" i="3"/>
  <c r="N179" i="3" s="1"/>
  <c r="K179" i="3"/>
  <c r="G179" i="3"/>
  <c r="B179" i="3"/>
  <c r="S178" i="3"/>
  <c r="R178" i="3"/>
  <c r="O178" i="3"/>
  <c r="L178" i="3"/>
  <c r="N178" i="3" s="1"/>
  <c r="K178" i="3"/>
  <c r="G178" i="3"/>
  <c r="B178" i="3"/>
  <c r="S177" i="3"/>
  <c r="R177" i="3"/>
  <c r="O177" i="3"/>
  <c r="L177" i="3"/>
  <c r="N177" i="3" s="1"/>
  <c r="K177" i="3"/>
  <c r="G177" i="3"/>
  <c r="B177" i="3"/>
  <c r="S176" i="3"/>
  <c r="R176" i="3"/>
  <c r="O176" i="3"/>
  <c r="L176" i="3"/>
  <c r="N176" i="3" s="1"/>
  <c r="K176" i="3"/>
  <c r="G176" i="3"/>
  <c r="B176" i="3"/>
  <c r="S175" i="3"/>
  <c r="R175" i="3"/>
  <c r="O175" i="3"/>
  <c r="L175" i="3"/>
  <c r="N175" i="3" s="1"/>
  <c r="K175" i="3"/>
  <c r="G175" i="3"/>
  <c r="B175" i="3"/>
  <c r="S174" i="3"/>
  <c r="R174" i="3"/>
  <c r="O174" i="3"/>
  <c r="L174" i="3"/>
  <c r="N174" i="3" s="1"/>
  <c r="K174" i="3"/>
  <c r="G174" i="3"/>
  <c r="B174" i="3"/>
  <c r="S173" i="3"/>
  <c r="R173" i="3"/>
  <c r="O173" i="3"/>
  <c r="L173" i="3"/>
  <c r="N173" i="3" s="1"/>
  <c r="K173" i="3"/>
  <c r="G173" i="3"/>
  <c r="B173" i="3"/>
  <c r="S172" i="3"/>
  <c r="R172" i="3"/>
  <c r="O172" i="3"/>
  <c r="L172" i="3"/>
  <c r="N172" i="3" s="1"/>
  <c r="K172" i="3"/>
  <c r="G172" i="3"/>
  <c r="B172" i="3"/>
  <c r="S171" i="3"/>
  <c r="R171" i="3"/>
  <c r="O171" i="3"/>
  <c r="L171" i="3"/>
  <c r="N171" i="3" s="1"/>
  <c r="K171" i="3"/>
  <c r="G171" i="3"/>
  <c r="B171" i="3"/>
  <c r="S170" i="3"/>
  <c r="R170" i="3"/>
  <c r="O170" i="3"/>
  <c r="L170" i="3"/>
  <c r="N170" i="3" s="1"/>
  <c r="K170" i="3"/>
  <c r="G170" i="3"/>
  <c r="B170" i="3"/>
  <c r="S169" i="3"/>
  <c r="R169" i="3"/>
  <c r="O169" i="3"/>
  <c r="L169" i="3"/>
  <c r="N169" i="3" s="1"/>
  <c r="K169" i="3"/>
  <c r="G169" i="3"/>
  <c r="B169" i="3"/>
  <c r="S168" i="3"/>
  <c r="R168" i="3"/>
  <c r="O168" i="3"/>
  <c r="L168" i="3"/>
  <c r="N168" i="3" s="1"/>
  <c r="K168" i="3"/>
  <c r="G168" i="3"/>
  <c r="B168" i="3"/>
  <c r="S167" i="3"/>
  <c r="R167" i="3"/>
  <c r="O167" i="3"/>
  <c r="L167" i="3"/>
  <c r="N167" i="3" s="1"/>
  <c r="K167" i="3"/>
  <c r="G167" i="3"/>
  <c r="B167" i="3"/>
  <c r="S166" i="3"/>
  <c r="R166" i="3"/>
  <c r="O166" i="3"/>
  <c r="L166" i="3"/>
  <c r="N166" i="3" s="1"/>
  <c r="K166" i="3"/>
  <c r="G166" i="3"/>
  <c r="B166" i="3"/>
  <c r="S165" i="3"/>
  <c r="R165" i="3"/>
  <c r="O165" i="3"/>
  <c r="L165" i="3"/>
  <c r="N165" i="3" s="1"/>
  <c r="K165" i="3"/>
  <c r="G165" i="3"/>
  <c r="B165" i="3"/>
  <c r="S164" i="3"/>
  <c r="R164" i="3"/>
  <c r="O164" i="3"/>
  <c r="L164" i="3"/>
  <c r="N164" i="3" s="1"/>
  <c r="K164" i="3"/>
  <c r="G164" i="3"/>
  <c r="B164" i="3"/>
  <c r="S163" i="3"/>
  <c r="R163" i="3"/>
  <c r="O163" i="3"/>
  <c r="L163" i="3"/>
  <c r="N163" i="3" s="1"/>
  <c r="K163" i="3"/>
  <c r="G163" i="3"/>
  <c r="B163" i="3"/>
  <c r="S162" i="3"/>
  <c r="R162" i="3"/>
  <c r="O162" i="3"/>
  <c r="N162" i="3"/>
  <c r="L162" i="3"/>
  <c r="K162" i="3"/>
  <c r="G162" i="3"/>
  <c r="B162" i="3"/>
  <c r="S161" i="3"/>
  <c r="R161" i="3"/>
  <c r="O161" i="3"/>
  <c r="L161" i="3"/>
  <c r="N161" i="3" s="1"/>
  <c r="K161" i="3"/>
  <c r="G161" i="3"/>
  <c r="B161" i="3"/>
  <c r="S160" i="3"/>
  <c r="R160" i="3"/>
  <c r="O160" i="3"/>
  <c r="L160" i="3"/>
  <c r="N160" i="3" s="1"/>
  <c r="K160" i="3"/>
  <c r="G160" i="3"/>
  <c r="B160" i="3"/>
  <c r="S159" i="3"/>
  <c r="R159" i="3"/>
  <c r="O159" i="3"/>
  <c r="L159" i="3"/>
  <c r="N159" i="3" s="1"/>
  <c r="K159" i="3"/>
  <c r="G159" i="3"/>
  <c r="B159" i="3"/>
  <c r="S158" i="3"/>
  <c r="R158" i="3"/>
  <c r="T158" i="3" s="1"/>
  <c r="O158" i="3"/>
  <c r="N158" i="3"/>
  <c r="L158" i="3"/>
  <c r="K158" i="3"/>
  <c r="G158" i="3"/>
  <c r="B158" i="3"/>
  <c r="S157" i="3"/>
  <c r="R157" i="3"/>
  <c r="O157" i="3"/>
  <c r="L157" i="3"/>
  <c r="N157" i="3" s="1"/>
  <c r="K157" i="3"/>
  <c r="G157" i="3"/>
  <c r="B157" i="3"/>
  <c r="S156" i="3"/>
  <c r="R156" i="3"/>
  <c r="O156" i="3"/>
  <c r="L156" i="3"/>
  <c r="N156" i="3" s="1"/>
  <c r="K156" i="3"/>
  <c r="G156" i="3"/>
  <c r="B156" i="3"/>
  <c r="S155" i="3"/>
  <c r="R155" i="3"/>
  <c r="O155" i="3"/>
  <c r="L155" i="3"/>
  <c r="N155" i="3" s="1"/>
  <c r="K155" i="3"/>
  <c r="G155" i="3"/>
  <c r="B155" i="3"/>
  <c r="S154" i="3"/>
  <c r="R154" i="3"/>
  <c r="T154" i="3" s="1"/>
  <c r="O154" i="3"/>
  <c r="L154" i="3"/>
  <c r="N154" i="3" s="1"/>
  <c r="K154" i="3"/>
  <c r="G154" i="3"/>
  <c r="B154" i="3"/>
  <c r="S153" i="3"/>
  <c r="R153" i="3"/>
  <c r="O153" i="3"/>
  <c r="L153" i="3"/>
  <c r="N153" i="3" s="1"/>
  <c r="K153" i="3"/>
  <c r="G153" i="3"/>
  <c r="B153" i="3"/>
  <c r="S152" i="3"/>
  <c r="R152" i="3"/>
  <c r="O152" i="3"/>
  <c r="L152" i="3"/>
  <c r="N152" i="3" s="1"/>
  <c r="K152" i="3"/>
  <c r="G152" i="3"/>
  <c r="B152" i="3"/>
  <c r="S151" i="3"/>
  <c r="R151" i="3"/>
  <c r="O151" i="3"/>
  <c r="L151" i="3"/>
  <c r="N151" i="3" s="1"/>
  <c r="K151" i="3"/>
  <c r="G151" i="3"/>
  <c r="B151" i="3"/>
  <c r="S150" i="3"/>
  <c r="R150" i="3"/>
  <c r="O150" i="3"/>
  <c r="L150" i="3"/>
  <c r="N150" i="3" s="1"/>
  <c r="K150" i="3"/>
  <c r="G150" i="3"/>
  <c r="B150" i="3"/>
  <c r="S149" i="3"/>
  <c r="R149" i="3"/>
  <c r="O149" i="3"/>
  <c r="L149" i="3"/>
  <c r="N149" i="3" s="1"/>
  <c r="K149" i="3"/>
  <c r="G149" i="3"/>
  <c r="B149" i="3"/>
  <c r="S148" i="3"/>
  <c r="R148" i="3"/>
  <c r="O148" i="3"/>
  <c r="L148" i="3"/>
  <c r="N148" i="3" s="1"/>
  <c r="K148" i="3"/>
  <c r="G148" i="3"/>
  <c r="B148" i="3"/>
  <c r="S147" i="3"/>
  <c r="R147" i="3"/>
  <c r="O147" i="3"/>
  <c r="L147" i="3"/>
  <c r="N147" i="3" s="1"/>
  <c r="K147" i="3"/>
  <c r="G147" i="3"/>
  <c r="B147" i="3"/>
  <c r="S146" i="3"/>
  <c r="R146" i="3"/>
  <c r="O146" i="3"/>
  <c r="L146" i="3"/>
  <c r="N146" i="3" s="1"/>
  <c r="K146" i="3"/>
  <c r="G146" i="3"/>
  <c r="B146" i="3"/>
  <c r="S145" i="3"/>
  <c r="R145" i="3"/>
  <c r="O145" i="3"/>
  <c r="L145" i="3"/>
  <c r="N145" i="3" s="1"/>
  <c r="K145" i="3"/>
  <c r="G145" i="3"/>
  <c r="B145" i="3"/>
  <c r="S144" i="3"/>
  <c r="R144" i="3"/>
  <c r="O144" i="3"/>
  <c r="L144" i="3"/>
  <c r="N144" i="3" s="1"/>
  <c r="K144" i="3"/>
  <c r="G144" i="3"/>
  <c r="B144" i="3"/>
  <c r="S143" i="3"/>
  <c r="R143" i="3"/>
  <c r="O143" i="3"/>
  <c r="L143" i="3"/>
  <c r="N143" i="3" s="1"/>
  <c r="K143" i="3"/>
  <c r="G143" i="3"/>
  <c r="B143" i="3"/>
  <c r="S142" i="3"/>
  <c r="R142" i="3"/>
  <c r="O142" i="3"/>
  <c r="L142" i="3"/>
  <c r="N142" i="3" s="1"/>
  <c r="K142" i="3"/>
  <c r="G142" i="3"/>
  <c r="B142" i="3"/>
  <c r="S141" i="3"/>
  <c r="R141" i="3"/>
  <c r="O141" i="3"/>
  <c r="L141" i="3"/>
  <c r="N141" i="3" s="1"/>
  <c r="K141" i="3"/>
  <c r="G141" i="3"/>
  <c r="B141" i="3"/>
  <c r="S140" i="3"/>
  <c r="R140" i="3"/>
  <c r="O140" i="3"/>
  <c r="L140" i="3"/>
  <c r="N140" i="3" s="1"/>
  <c r="K140" i="3"/>
  <c r="G140" i="3"/>
  <c r="B140" i="3"/>
  <c r="S139" i="3"/>
  <c r="T139" i="3" s="1"/>
  <c r="R139" i="3"/>
  <c r="O139" i="3"/>
  <c r="L139" i="3"/>
  <c r="N139" i="3" s="1"/>
  <c r="K139" i="3"/>
  <c r="G139" i="3"/>
  <c r="B139" i="3"/>
  <c r="S138" i="3"/>
  <c r="R138" i="3"/>
  <c r="O138" i="3"/>
  <c r="L138" i="3"/>
  <c r="N138" i="3" s="1"/>
  <c r="K138" i="3"/>
  <c r="G138" i="3"/>
  <c r="B138" i="3"/>
  <c r="S137" i="3"/>
  <c r="R137" i="3"/>
  <c r="O137" i="3"/>
  <c r="L137" i="3"/>
  <c r="N137" i="3" s="1"/>
  <c r="K137" i="3"/>
  <c r="G137" i="3"/>
  <c r="B137" i="3"/>
  <c r="S136" i="3"/>
  <c r="R136" i="3"/>
  <c r="T136" i="3" s="1"/>
  <c r="O136" i="3"/>
  <c r="L136" i="3"/>
  <c r="N136" i="3" s="1"/>
  <c r="K136" i="3"/>
  <c r="G136" i="3"/>
  <c r="B136" i="3"/>
  <c r="S135" i="3"/>
  <c r="R135" i="3"/>
  <c r="O135" i="3"/>
  <c r="L135" i="3"/>
  <c r="N135" i="3" s="1"/>
  <c r="K135" i="3"/>
  <c r="G135" i="3"/>
  <c r="B135" i="3"/>
  <c r="S134" i="3"/>
  <c r="T134" i="3" s="1"/>
  <c r="R134" i="3"/>
  <c r="O134" i="3"/>
  <c r="L134" i="3"/>
  <c r="N134" i="3" s="1"/>
  <c r="K134" i="3"/>
  <c r="G134" i="3"/>
  <c r="B134" i="3"/>
  <c r="S133" i="3"/>
  <c r="T133" i="3" s="1"/>
  <c r="R133" i="3"/>
  <c r="O133" i="3"/>
  <c r="L133" i="3"/>
  <c r="N133" i="3" s="1"/>
  <c r="K133" i="3"/>
  <c r="G133" i="3"/>
  <c r="B133" i="3"/>
  <c r="S132" i="3"/>
  <c r="R132" i="3"/>
  <c r="O132" i="3"/>
  <c r="L132" i="3"/>
  <c r="N132" i="3" s="1"/>
  <c r="K132" i="3"/>
  <c r="G132" i="3"/>
  <c r="B132" i="3"/>
  <c r="S131" i="3"/>
  <c r="R131" i="3"/>
  <c r="O131" i="3"/>
  <c r="L131" i="3"/>
  <c r="N131" i="3" s="1"/>
  <c r="K131" i="3"/>
  <c r="G131" i="3"/>
  <c r="B131" i="3"/>
  <c r="S130" i="3"/>
  <c r="R130" i="3"/>
  <c r="T130" i="3" s="1"/>
  <c r="O130" i="3"/>
  <c r="N130" i="3"/>
  <c r="L130" i="3"/>
  <c r="K130" i="3"/>
  <c r="G130" i="3"/>
  <c r="B130" i="3"/>
  <c r="S129" i="3"/>
  <c r="R129" i="3"/>
  <c r="O129" i="3"/>
  <c r="L129" i="3"/>
  <c r="N129" i="3" s="1"/>
  <c r="K129" i="3"/>
  <c r="G129" i="3"/>
  <c r="B129" i="3"/>
  <c r="S128" i="3"/>
  <c r="R128" i="3"/>
  <c r="O128" i="3"/>
  <c r="L128" i="3"/>
  <c r="N128" i="3" s="1"/>
  <c r="K128" i="3"/>
  <c r="G128" i="3"/>
  <c r="B128" i="3"/>
  <c r="S127" i="3"/>
  <c r="R127" i="3"/>
  <c r="O127" i="3"/>
  <c r="L127" i="3"/>
  <c r="N127" i="3" s="1"/>
  <c r="K127" i="3"/>
  <c r="G127" i="3"/>
  <c r="B127" i="3"/>
  <c r="S126" i="3"/>
  <c r="R126" i="3"/>
  <c r="T126" i="3" s="1"/>
  <c r="O126" i="3"/>
  <c r="L126" i="3"/>
  <c r="N126" i="3" s="1"/>
  <c r="K126" i="3"/>
  <c r="G126" i="3"/>
  <c r="B126" i="3"/>
  <c r="S125" i="3"/>
  <c r="R125" i="3"/>
  <c r="O125" i="3"/>
  <c r="L125" i="3"/>
  <c r="N125" i="3" s="1"/>
  <c r="K125" i="3"/>
  <c r="G125" i="3"/>
  <c r="B125" i="3"/>
  <c r="S124" i="3"/>
  <c r="R124" i="3"/>
  <c r="O124" i="3"/>
  <c r="L124" i="3"/>
  <c r="N124" i="3" s="1"/>
  <c r="K124" i="3"/>
  <c r="G124" i="3"/>
  <c r="B124" i="3"/>
  <c r="S123" i="3"/>
  <c r="T123" i="3" s="1"/>
  <c r="R123" i="3"/>
  <c r="O123" i="3"/>
  <c r="L123" i="3"/>
  <c r="N123" i="3" s="1"/>
  <c r="K123" i="3"/>
  <c r="G123" i="3"/>
  <c r="B123" i="3"/>
  <c r="S122" i="3"/>
  <c r="T122" i="3" s="1"/>
  <c r="R122" i="3"/>
  <c r="O122" i="3"/>
  <c r="L122" i="3"/>
  <c r="N122" i="3" s="1"/>
  <c r="K122" i="3"/>
  <c r="G122" i="3"/>
  <c r="B122" i="3"/>
  <c r="S121" i="3"/>
  <c r="R121" i="3"/>
  <c r="O121" i="3"/>
  <c r="L121" i="3"/>
  <c r="N121" i="3" s="1"/>
  <c r="K121" i="3"/>
  <c r="G121" i="3"/>
  <c r="B121" i="3"/>
  <c r="S120" i="3"/>
  <c r="R120" i="3"/>
  <c r="O120" i="3"/>
  <c r="L120" i="3"/>
  <c r="N120" i="3" s="1"/>
  <c r="K120" i="3"/>
  <c r="G120" i="3"/>
  <c r="B120" i="3"/>
  <c r="S119" i="3"/>
  <c r="R119" i="3"/>
  <c r="O119" i="3"/>
  <c r="L119" i="3"/>
  <c r="N119" i="3" s="1"/>
  <c r="K119" i="3"/>
  <c r="G119" i="3"/>
  <c r="B119" i="3"/>
  <c r="S118" i="3"/>
  <c r="T118" i="3" s="1"/>
  <c r="R118" i="3"/>
  <c r="O118" i="3"/>
  <c r="L118" i="3"/>
  <c r="N118" i="3" s="1"/>
  <c r="K118" i="3"/>
  <c r="G118" i="3"/>
  <c r="B118" i="3"/>
  <c r="S117" i="3"/>
  <c r="R117" i="3"/>
  <c r="O117" i="3"/>
  <c r="L117" i="3"/>
  <c r="N117" i="3" s="1"/>
  <c r="K117" i="3"/>
  <c r="G117" i="3"/>
  <c r="B117" i="3"/>
  <c r="S116" i="3"/>
  <c r="R116" i="3"/>
  <c r="O116" i="3"/>
  <c r="L116" i="3"/>
  <c r="N116" i="3" s="1"/>
  <c r="K116" i="3"/>
  <c r="G116" i="3"/>
  <c r="B116" i="3"/>
  <c r="S115" i="3"/>
  <c r="R115" i="3"/>
  <c r="O115" i="3"/>
  <c r="L115" i="3"/>
  <c r="N115" i="3" s="1"/>
  <c r="K115" i="3"/>
  <c r="G115" i="3"/>
  <c r="B115" i="3"/>
  <c r="S114" i="3"/>
  <c r="T114" i="3" s="1"/>
  <c r="R114" i="3"/>
  <c r="O114" i="3"/>
  <c r="L114" i="3"/>
  <c r="N114" i="3" s="1"/>
  <c r="K114" i="3"/>
  <c r="G114" i="3"/>
  <c r="B114" i="3"/>
  <c r="S113" i="3"/>
  <c r="R113" i="3"/>
  <c r="O113" i="3"/>
  <c r="L113" i="3"/>
  <c r="N113" i="3" s="1"/>
  <c r="K113" i="3"/>
  <c r="G113" i="3"/>
  <c r="B113" i="3"/>
  <c r="S112" i="3"/>
  <c r="R112" i="3"/>
  <c r="O112" i="3"/>
  <c r="L112" i="3"/>
  <c r="N112" i="3" s="1"/>
  <c r="K112" i="3"/>
  <c r="G112" i="3"/>
  <c r="B112" i="3"/>
  <c r="S111" i="3"/>
  <c r="R111" i="3"/>
  <c r="O111" i="3"/>
  <c r="L111" i="3"/>
  <c r="N111" i="3" s="1"/>
  <c r="K111" i="3"/>
  <c r="G111" i="3"/>
  <c r="B111" i="3"/>
  <c r="S110" i="3"/>
  <c r="R110" i="3"/>
  <c r="O110" i="3"/>
  <c r="L110" i="3"/>
  <c r="N110" i="3" s="1"/>
  <c r="K110" i="3"/>
  <c r="G110" i="3"/>
  <c r="B110" i="3"/>
  <c r="S109" i="3"/>
  <c r="R109" i="3"/>
  <c r="O109" i="3"/>
  <c r="L109" i="3"/>
  <c r="N109" i="3" s="1"/>
  <c r="K109" i="3"/>
  <c r="G109" i="3"/>
  <c r="B109" i="3"/>
  <c r="S108" i="3"/>
  <c r="R108" i="3"/>
  <c r="O108" i="3"/>
  <c r="N108" i="3"/>
  <c r="L108" i="3"/>
  <c r="K108" i="3"/>
  <c r="G108" i="3"/>
  <c r="B108" i="3"/>
  <c r="S107" i="3"/>
  <c r="R107" i="3"/>
  <c r="O107" i="3"/>
  <c r="L107" i="3"/>
  <c r="N107" i="3" s="1"/>
  <c r="K107" i="3"/>
  <c r="G107" i="3"/>
  <c r="B107" i="3"/>
  <c r="S106" i="3"/>
  <c r="T106" i="3" s="1"/>
  <c r="R106" i="3"/>
  <c r="O106" i="3"/>
  <c r="L106" i="3"/>
  <c r="N106" i="3" s="1"/>
  <c r="K106" i="3"/>
  <c r="G106" i="3"/>
  <c r="B106" i="3"/>
  <c r="S105" i="3"/>
  <c r="R105" i="3"/>
  <c r="O105" i="3"/>
  <c r="L105" i="3"/>
  <c r="N105" i="3" s="1"/>
  <c r="K105" i="3"/>
  <c r="G105" i="3"/>
  <c r="B105" i="3"/>
  <c r="S104" i="3"/>
  <c r="R104" i="3"/>
  <c r="O104" i="3"/>
  <c r="L104" i="3"/>
  <c r="N104" i="3" s="1"/>
  <c r="K104" i="3"/>
  <c r="G104" i="3"/>
  <c r="B104" i="3"/>
  <c r="S103" i="3"/>
  <c r="R103" i="3"/>
  <c r="O103" i="3"/>
  <c r="L103" i="3"/>
  <c r="N103" i="3" s="1"/>
  <c r="K103" i="3"/>
  <c r="G103" i="3"/>
  <c r="B103" i="3"/>
  <c r="S102" i="3"/>
  <c r="R102" i="3"/>
  <c r="O102" i="3"/>
  <c r="L102" i="3"/>
  <c r="N102" i="3" s="1"/>
  <c r="K102" i="3"/>
  <c r="G102" i="3"/>
  <c r="B102" i="3"/>
  <c r="S101" i="3"/>
  <c r="R101" i="3"/>
  <c r="O101" i="3"/>
  <c r="L101" i="3"/>
  <c r="N101" i="3" s="1"/>
  <c r="K101" i="3"/>
  <c r="G101" i="3"/>
  <c r="B101" i="3"/>
  <c r="S100" i="3"/>
  <c r="R100" i="3"/>
  <c r="O100" i="3"/>
  <c r="L100" i="3"/>
  <c r="N100" i="3" s="1"/>
  <c r="K100" i="3"/>
  <c r="G100" i="3"/>
  <c r="B100" i="3"/>
  <c r="S99" i="3"/>
  <c r="R99" i="3"/>
  <c r="O99" i="3"/>
  <c r="L99" i="3"/>
  <c r="N99" i="3" s="1"/>
  <c r="K99" i="3"/>
  <c r="G99" i="3"/>
  <c r="B99" i="3"/>
  <c r="S98" i="3"/>
  <c r="R98" i="3"/>
  <c r="O98" i="3"/>
  <c r="L98" i="3"/>
  <c r="N98" i="3" s="1"/>
  <c r="K98" i="3"/>
  <c r="G98" i="3"/>
  <c r="B98" i="3"/>
  <c r="S97" i="3"/>
  <c r="R97" i="3"/>
  <c r="O97" i="3"/>
  <c r="L97" i="3"/>
  <c r="N97" i="3" s="1"/>
  <c r="K97" i="3"/>
  <c r="G97" i="3"/>
  <c r="B97" i="3"/>
  <c r="S96" i="3"/>
  <c r="R96" i="3"/>
  <c r="O96" i="3"/>
  <c r="L96" i="3"/>
  <c r="N96" i="3" s="1"/>
  <c r="K96" i="3"/>
  <c r="G96" i="3"/>
  <c r="B96" i="3"/>
  <c r="S95" i="3"/>
  <c r="R95" i="3"/>
  <c r="O95" i="3"/>
  <c r="L95" i="3"/>
  <c r="N95" i="3" s="1"/>
  <c r="K95" i="3"/>
  <c r="G95" i="3"/>
  <c r="B95" i="3"/>
  <c r="S94" i="3"/>
  <c r="R94" i="3"/>
  <c r="O94" i="3"/>
  <c r="L94" i="3"/>
  <c r="N94" i="3" s="1"/>
  <c r="K94" i="3"/>
  <c r="G94" i="3"/>
  <c r="B94" i="3"/>
  <c r="S93" i="3"/>
  <c r="R93" i="3"/>
  <c r="O93" i="3"/>
  <c r="L93" i="3"/>
  <c r="N93" i="3" s="1"/>
  <c r="K93" i="3"/>
  <c r="G93" i="3"/>
  <c r="B93" i="3"/>
  <c r="S92" i="3"/>
  <c r="R92" i="3"/>
  <c r="T92" i="3" s="1"/>
  <c r="O92" i="3"/>
  <c r="L92" i="3"/>
  <c r="N92" i="3" s="1"/>
  <c r="K92" i="3"/>
  <c r="G92" i="3"/>
  <c r="B92" i="3"/>
  <c r="S91" i="3"/>
  <c r="R91" i="3"/>
  <c r="O91" i="3"/>
  <c r="L91" i="3"/>
  <c r="N91" i="3" s="1"/>
  <c r="K91" i="3"/>
  <c r="G91" i="3"/>
  <c r="B91" i="3"/>
  <c r="S90" i="3"/>
  <c r="R90" i="3"/>
  <c r="O90" i="3"/>
  <c r="L90" i="3"/>
  <c r="N90" i="3" s="1"/>
  <c r="K90" i="3"/>
  <c r="G90" i="3"/>
  <c r="B90" i="3"/>
  <c r="S89" i="3"/>
  <c r="R89" i="3"/>
  <c r="O89" i="3"/>
  <c r="L89" i="3"/>
  <c r="N89" i="3" s="1"/>
  <c r="K89" i="3"/>
  <c r="G89" i="3"/>
  <c r="B89" i="3"/>
  <c r="S88" i="3"/>
  <c r="R88" i="3"/>
  <c r="O88" i="3"/>
  <c r="L88" i="3"/>
  <c r="N88" i="3" s="1"/>
  <c r="K88" i="3"/>
  <c r="G88" i="3"/>
  <c r="B88" i="3"/>
  <c r="S87" i="3"/>
  <c r="R87" i="3"/>
  <c r="O87" i="3"/>
  <c r="L87" i="3"/>
  <c r="N87" i="3" s="1"/>
  <c r="K87" i="3"/>
  <c r="G87" i="3"/>
  <c r="B87" i="3"/>
  <c r="S86" i="3"/>
  <c r="R86" i="3"/>
  <c r="O86" i="3"/>
  <c r="L86" i="3"/>
  <c r="N86" i="3" s="1"/>
  <c r="K86" i="3"/>
  <c r="G86" i="3"/>
  <c r="B86" i="3"/>
  <c r="S85" i="3"/>
  <c r="R85" i="3"/>
  <c r="O85" i="3"/>
  <c r="L85" i="3"/>
  <c r="N85" i="3" s="1"/>
  <c r="K85" i="3"/>
  <c r="G85" i="3"/>
  <c r="B85" i="3"/>
  <c r="S84" i="3"/>
  <c r="R84" i="3"/>
  <c r="O84" i="3"/>
  <c r="L84" i="3"/>
  <c r="N84" i="3" s="1"/>
  <c r="K84" i="3"/>
  <c r="G84" i="3"/>
  <c r="B84" i="3"/>
  <c r="S83" i="3"/>
  <c r="R83" i="3"/>
  <c r="O83" i="3"/>
  <c r="L83" i="3"/>
  <c r="N83" i="3" s="1"/>
  <c r="K83" i="3"/>
  <c r="G83" i="3"/>
  <c r="B83" i="3"/>
  <c r="S82" i="3"/>
  <c r="R82" i="3"/>
  <c r="O82" i="3"/>
  <c r="L82" i="3"/>
  <c r="N82" i="3" s="1"/>
  <c r="K82" i="3"/>
  <c r="G82" i="3"/>
  <c r="B82" i="3"/>
  <c r="S81" i="3"/>
  <c r="R81" i="3"/>
  <c r="O81" i="3"/>
  <c r="L81" i="3"/>
  <c r="N81" i="3" s="1"/>
  <c r="K81" i="3"/>
  <c r="G81" i="3"/>
  <c r="B81" i="3"/>
  <c r="S80" i="3"/>
  <c r="R80" i="3"/>
  <c r="O80" i="3"/>
  <c r="L80" i="3"/>
  <c r="N80" i="3" s="1"/>
  <c r="K80" i="3"/>
  <c r="G80" i="3"/>
  <c r="B80" i="3"/>
  <c r="S79" i="3"/>
  <c r="T79" i="3" s="1"/>
  <c r="R79" i="3"/>
  <c r="O79" i="3"/>
  <c r="L79" i="3"/>
  <c r="N79" i="3" s="1"/>
  <c r="K79" i="3"/>
  <c r="G79" i="3"/>
  <c r="B79" i="3"/>
  <c r="S78" i="3"/>
  <c r="R78" i="3"/>
  <c r="O78" i="3"/>
  <c r="L78" i="3"/>
  <c r="N78" i="3" s="1"/>
  <c r="K78" i="3"/>
  <c r="G78" i="3"/>
  <c r="B78" i="3"/>
  <c r="S77" i="3"/>
  <c r="R77" i="3"/>
  <c r="O77" i="3"/>
  <c r="L77" i="3"/>
  <c r="N77" i="3" s="1"/>
  <c r="K77" i="3"/>
  <c r="G77" i="3"/>
  <c r="B77" i="3"/>
  <c r="S76" i="3"/>
  <c r="R76" i="3"/>
  <c r="O76" i="3"/>
  <c r="L76" i="3"/>
  <c r="N76" i="3" s="1"/>
  <c r="K76" i="3"/>
  <c r="G76" i="3"/>
  <c r="B76" i="3"/>
  <c r="S75" i="3"/>
  <c r="R75" i="3"/>
  <c r="O75" i="3"/>
  <c r="L75" i="3"/>
  <c r="N75" i="3" s="1"/>
  <c r="K75" i="3"/>
  <c r="G75" i="3"/>
  <c r="B75" i="3"/>
  <c r="S74" i="3"/>
  <c r="R74" i="3"/>
  <c r="O74" i="3"/>
  <c r="L74" i="3"/>
  <c r="N74" i="3" s="1"/>
  <c r="K74" i="3"/>
  <c r="G74" i="3"/>
  <c r="B74" i="3"/>
  <c r="S73" i="3"/>
  <c r="R73" i="3"/>
  <c r="O73" i="3"/>
  <c r="L73" i="3"/>
  <c r="N73" i="3" s="1"/>
  <c r="K73" i="3"/>
  <c r="G73" i="3"/>
  <c r="B73" i="3"/>
  <c r="S72" i="3"/>
  <c r="R72" i="3"/>
  <c r="O72" i="3"/>
  <c r="L72" i="3"/>
  <c r="N72" i="3" s="1"/>
  <c r="K72" i="3"/>
  <c r="G72" i="3"/>
  <c r="B72" i="3"/>
  <c r="S71" i="3"/>
  <c r="R71" i="3"/>
  <c r="O71" i="3"/>
  <c r="L71" i="3"/>
  <c r="N71" i="3" s="1"/>
  <c r="K71" i="3"/>
  <c r="G71" i="3"/>
  <c r="B71" i="3"/>
  <c r="S70" i="3"/>
  <c r="R70" i="3"/>
  <c r="O70" i="3"/>
  <c r="L70" i="3"/>
  <c r="N70" i="3" s="1"/>
  <c r="K70" i="3"/>
  <c r="G70" i="3"/>
  <c r="B70" i="3"/>
  <c r="S69" i="3"/>
  <c r="R69" i="3"/>
  <c r="O69" i="3"/>
  <c r="L69" i="3"/>
  <c r="N69" i="3" s="1"/>
  <c r="K69" i="3"/>
  <c r="G69" i="3"/>
  <c r="B69" i="3"/>
  <c r="S68" i="3"/>
  <c r="R68" i="3"/>
  <c r="O68" i="3"/>
  <c r="N68" i="3"/>
  <c r="L68" i="3"/>
  <c r="K68" i="3"/>
  <c r="G68" i="3"/>
  <c r="B68" i="3"/>
  <c r="S67" i="3"/>
  <c r="R67" i="3"/>
  <c r="O67" i="3"/>
  <c r="L67" i="3"/>
  <c r="N67" i="3" s="1"/>
  <c r="K67" i="3"/>
  <c r="G67" i="3"/>
  <c r="B67" i="3"/>
  <c r="S66" i="3"/>
  <c r="T66" i="3" s="1"/>
  <c r="R66" i="3"/>
  <c r="O66" i="3"/>
  <c r="L66" i="3"/>
  <c r="N66" i="3" s="1"/>
  <c r="K66" i="3"/>
  <c r="G66" i="3"/>
  <c r="B66" i="3"/>
  <c r="S65" i="3"/>
  <c r="R65" i="3"/>
  <c r="O65" i="3"/>
  <c r="L65" i="3"/>
  <c r="N65" i="3" s="1"/>
  <c r="K65" i="3"/>
  <c r="G65" i="3"/>
  <c r="B65" i="3"/>
  <c r="S64" i="3"/>
  <c r="R64" i="3"/>
  <c r="O64" i="3"/>
  <c r="L64" i="3"/>
  <c r="N64" i="3" s="1"/>
  <c r="K64" i="3"/>
  <c r="G64" i="3"/>
  <c r="B64" i="3"/>
  <c r="S63" i="3"/>
  <c r="R63" i="3"/>
  <c r="O63" i="3"/>
  <c r="L63" i="3"/>
  <c r="N63" i="3" s="1"/>
  <c r="K63" i="3"/>
  <c r="G63" i="3"/>
  <c r="B63" i="3"/>
  <c r="S62" i="3"/>
  <c r="T62" i="3" s="1"/>
  <c r="R62" i="3"/>
  <c r="O62" i="3"/>
  <c r="L62" i="3"/>
  <c r="N62" i="3" s="1"/>
  <c r="K62" i="3"/>
  <c r="G62" i="3"/>
  <c r="B62" i="3"/>
  <c r="S61" i="3"/>
  <c r="R61" i="3"/>
  <c r="O61" i="3"/>
  <c r="L61" i="3"/>
  <c r="N61" i="3" s="1"/>
  <c r="K61" i="3"/>
  <c r="G61" i="3"/>
  <c r="B61" i="3"/>
  <c r="S60" i="3"/>
  <c r="R60" i="3"/>
  <c r="O60" i="3"/>
  <c r="N60" i="3"/>
  <c r="L60" i="3"/>
  <c r="K60" i="3"/>
  <c r="G60" i="3"/>
  <c r="B60" i="3"/>
  <c r="S59" i="3"/>
  <c r="R59" i="3"/>
  <c r="O59" i="3"/>
  <c r="L59" i="3"/>
  <c r="N59" i="3" s="1"/>
  <c r="K59" i="3"/>
  <c r="G59" i="3"/>
  <c r="B59" i="3"/>
  <c r="S58" i="3"/>
  <c r="T58" i="3" s="1"/>
  <c r="R58" i="3"/>
  <c r="O58" i="3"/>
  <c r="L58" i="3"/>
  <c r="N58" i="3" s="1"/>
  <c r="K58" i="3"/>
  <c r="G58" i="3"/>
  <c r="B58" i="3"/>
  <c r="S57" i="3"/>
  <c r="R57" i="3"/>
  <c r="O57" i="3"/>
  <c r="L57" i="3"/>
  <c r="N57" i="3" s="1"/>
  <c r="K57" i="3"/>
  <c r="G57" i="3"/>
  <c r="B57" i="3"/>
  <c r="S56" i="3"/>
  <c r="R56" i="3"/>
  <c r="O56" i="3"/>
  <c r="L56" i="3"/>
  <c r="N56" i="3" s="1"/>
  <c r="K56" i="3"/>
  <c r="G56" i="3"/>
  <c r="B56" i="3"/>
  <c r="S55" i="3"/>
  <c r="R55" i="3"/>
  <c r="O55" i="3"/>
  <c r="L55" i="3"/>
  <c r="N55" i="3" s="1"/>
  <c r="K55" i="3"/>
  <c r="G55" i="3"/>
  <c r="B55" i="3"/>
  <c r="S54" i="3"/>
  <c r="R54" i="3"/>
  <c r="O54" i="3"/>
  <c r="L54" i="3"/>
  <c r="N54" i="3" s="1"/>
  <c r="K54" i="3"/>
  <c r="G54" i="3"/>
  <c r="B54" i="3"/>
  <c r="S53" i="3"/>
  <c r="R53" i="3"/>
  <c r="O53" i="3"/>
  <c r="L53" i="3"/>
  <c r="N53" i="3" s="1"/>
  <c r="K53" i="3"/>
  <c r="G53" i="3"/>
  <c r="B53" i="3"/>
  <c r="S52" i="3"/>
  <c r="R52" i="3"/>
  <c r="T52" i="3" s="1"/>
  <c r="O52" i="3"/>
  <c r="L52" i="3"/>
  <c r="N52" i="3" s="1"/>
  <c r="K52" i="3"/>
  <c r="G52" i="3"/>
  <c r="B52" i="3"/>
  <c r="S51" i="3"/>
  <c r="R51" i="3"/>
  <c r="O51" i="3"/>
  <c r="L51" i="3"/>
  <c r="N51" i="3" s="1"/>
  <c r="K51" i="3"/>
  <c r="G51" i="3"/>
  <c r="B51" i="3"/>
  <c r="S50" i="3"/>
  <c r="R50" i="3"/>
  <c r="O50" i="3"/>
  <c r="L50" i="3"/>
  <c r="N50" i="3" s="1"/>
  <c r="K50" i="3"/>
  <c r="G50" i="3"/>
  <c r="B50" i="3"/>
  <c r="S49" i="3"/>
  <c r="R49" i="3"/>
  <c r="O49" i="3"/>
  <c r="L49" i="3"/>
  <c r="N49" i="3" s="1"/>
  <c r="K49" i="3"/>
  <c r="G49" i="3"/>
  <c r="B49" i="3"/>
  <c r="S48" i="3"/>
  <c r="R48" i="3"/>
  <c r="O48" i="3"/>
  <c r="L48" i="3"/>
  <c r="N48" i="3" s="1"/>
  <c r="K48" i="3"/>
  <c r="G48" i="3"/>
  <c r="B48" i="3"/>
  <c r="S47" i="3"/>
  <c r="R47" i="3"/>
  <c r="O47" i="3"/>
  <c r="L47" i="3"/>
  <c r="N47" i="3" s="1"/>
  <c r="K47" i="3"/>
  <c r="G47" i="3"/>
  <c r="B47" i="3"/>
  <c r="S46" i="3"/>
  <c r="T46" i="3" s="1"/>
  <c r="R46" i="3"/>
  <c r="O46" i="3"/>
  <c r="L46" i="3"/>
  <c r="N46" i="3" s="1"/>
  <c r="K46" i="3"/>
  <c r="G46" i="3"/>
  <c r="B46" i="3"/>
  <c r="S45" i="3"/>
  <c r="R45" i="3"/>
  <c r="O45" i="3"/>
  <c r="L45" i="3"/>
  <c r="N45" i="3" s="1"/>
  <c r="K45" i="3"/>
  <c r="G45" i="3"/>
  <c r="B45" i="3"/>
  <c r="S44" i="3"/>
  <c r="R44" i="3"/>
  <c r="T44" i="3" s="1"/>
  <c r="O44" i="3"/>
  <c r="L44" i="3"/>
  <c r="N44" i="3" s="1"/>
  <c r="K44" i="3"/>
  <c r="G44" i="3"/>
  <c r="B44" i="3"/>
  <c r="S43" i="3"/>
  <c r="R43" i="3"/>
  <c r="O43" i="3"/>
  <c r="L43" i="3"/>
  <c r="N43" i="3" s="1"/>
  <c r="K43" i="3"/>
  <c r="G43" i="3"/>
  <c r="B43" i="3"/>
  <c r="S42" i="3"/>
  <c r="R42" i="3"/>
  <c r="O42" i="3"/>
  <c r="L42" i="3"/>
  <c r="N42" i="3" s="1"/>
  <c r="K42" i="3"/>
  <c r="G42" i="3"/>
  <c r="B42" i="3"/>
  <c r="S41" i="3"/>
  <c r="R41" i="3"/>
  <c r="O41" i="3"/>
  <c r="L41" i="3"/>
  <c r="N41" i="3" s="1"/>
  <c r="K41" i="3"/>
  <c r="G41" i="3"/>
  <c r="B41" i="3"/>
  <c r="S40" i="3"/>
  <c r="R40" i="3"/>
  <c r="O40" i="3"/>
  <c r="L40" i="3"/>
  <c r="N40" i="3" s="1"/>
  <c r="K40" i="3"/>
  <c r="G40" i="3"/>
  <c r="B40" i="3"/>
  <c r="S39" i="3"/>
  <c r="R39" i="3"/>
  <c r="O39" i="3"/>
  <c r="L39" i="3"/>
  <c r="N39" i="3" s="1"/>
  <c r="K39" i="3"/>
  <c r="G39" i="3"/>
  <c r="B39" i="3"/>
  <c r="S38" i="3"/>
  <c r="R38" i="3"/>
  <c r="T38" i="3" s="1"/>
  <c r="O38" i="3"/>
  <c r="L38" i="3"/>
  <c r="N38" i="3" s="1"/>
  <c r="K38" i="3"/>
  <c r="G38" i="3"/>
  <c r="B38" i="3"/>
  <c r="S37" i="3"/>
  <c r="R37" i="3"/>
  <c r="O37" i="3"/>
  <c r="L37" i="3"/>
  <c r="N37" i="3" s="1"/>
  <c r="K37" i="3"/>
  <c r="G37" i="3"/>
  <c r="B37" i="3"/>
  <c r="S36" i="3"/>
  <c r="R36" i="3"/>
  <c r="O36" i="3"/>
  <c r="L36" i="3"/>
  <c r="N36" i="3" s="1"/>
  <c r="K36" i="3"/>
  <c r="G36" i="3"/>
  <c r="B36" i="3"/>
  <c r="S35" i="3"/>
  <c r="R35" i="3"/>
  <c r="O35" i="3"/>
  <c r="L35" i="3"/>
  <c r="N35" i="3" s="1"/>
  <c r="K35" i="3"/>
  <c r="G35" i="3"/>
  <c r="B35" i="3"/>
  <c r="S34" i="3"/>
  <c r="R34" i="3"/>
  <c r="O34" i="3"/>
  <c r="L34" i="3"/>
  <c r="N34" i="3" s="1"/>
  <c r="K34" i="3"/>
  <c r="G34" i="3"/>
  <c r="B34" i="3"/>
  <c r="S33" i="3"/>
  <c r="R33" i="3"/>
  <c r="O33" i="3"/>
  <c r="L33" i="3"/>
  <c r="N33" i="3" s="1"/>
  <c r="K33" i="3"/>
  <c r="G33" i="3"/>
  <c r="B33" i="3"/>
  <c r="S32" i="3"/>
  <c r="R32" i="3"/>
  <c r="O32" i="3"/>
  <c r="L32" i="3"/>
  <c r="N32" i="3" s="1"/>
  <c r="K32" i="3"/>
  <c r="G32" i="3"/>
  <c r="B32" i="3"/>
  <c r="S31" i="3"/>
  <c r="R31" i="3"/>
  <c r="O31" i="3"/>
  <c r="L31" i="3"/>
  <c r="N31" i="3" s="1"/>
  <c r="K31" i="3"/>
  <c r="G31" i="3"/>
  <c r="B31" i="3"/>
  <c r="S30" i="3"/>
  <c r="T30" i="3" s="1"/>
  <c r="R30" i="3"/>
  <c r="O30" i="3"/>
  <c r="L30" i="3"/>
  <c r="N30" i="3" s="1"/>
  <c r="K30" i="3"/>
  <c r="G30" i="3"/>
  <c r="B30" i="3"/>
  <c r="S29" i="3"/>
  <c r="R29" i="3"/>
  <c r="O29" i="3"/>
  <c r="L29" i="3"/>
  <c r="N29" i="3" s="1"/>
  <c r="K29" i="3"/>
  <c r="G29" i="3"/>
  <c r="B29" i="3"/>
  <c r="S28" i="3"/>
  <c r="R28" i="3"/>
  <c r="O28" i="3"/>
  <c r="L28" i="3"/>
  <c r="N28" i="3" s="1"/>
  <c r="K28" i="3"/>
  <c r="G28" i="3"/>
  <c r="B28" i="3"/>
  <c r="S27" i="3"/>
  <c r="R27" i="3"/>
  <c r="O27" i="3"/>
  <c r="L27" i="3"/>
  <c r="N27" i="3" s="1"/>
  <c r="K27" i="3"/>
  <c r="G27" i="3"/>
  <c r="B27" i="3"/>
  <c r="S26" i="3"/>
  <c r="R26" i="3"/>
  <c r="O26" i="3"/>
  <c r="L26" i="3"/>
  <c r="N26" i="3" s="1"/>
  <c r="K26" i="3"/>
  <c r="G26" i="3"/>
  <c r="B26" i="3"/>
  <c r="S25" i="3"/>
  <c r="R25" i="3"/>
  <c r="O25" i="3"/>
  <c r="L25" i="3"/>
  <c r="N25" i="3" s="1"/>
  <c r="K25" i="3"/>
  <c r="G25" i="3"/>
  <c r="B25" i="3"/>
  <c r="S24" i="3"/>
  <c r="R24" i="3"/>
  <c r="O24" i="3"/>
  <c r="L24" i="3"/>
  <c r="N24" i="3" s="1"/>
  <c r="K24" i="3"/>
  <c r="G24" i="3"/>
  <c r="B24" i="3"/>
  <c r="S23" i="3"/>
  <c r="R23" i="3"/>
  <c r="O23" i="3"/>
  <c r="L23" i="3"/>
  <c r="N23" i="3" s="1"/>
  <c r="K23" i="3"/>
  <c r="G23" i="3"/>
  <c r="B23" i="3"/>
  <c r="S22" i="3"/>
  <c r="R22" i="3"/>
  <c r="T22" i="3" s="1"/>
  <c r="O22" i="3"/>
  <c r="L22" i="3"/>
  <c r="N22" i="3" s="1"/>
  <c r="K22" i="3"/>
  <c r="G22" i="3"/>
  <c r="B22" i="3"/>
  <c r="S21" i="3"/>
  <c r="R21" i="3"/>
  <c r="O21" i="3"/>
  <c r="L21" i="3"/>
  <c r="N21" i="3" s="1"/>
  <c r="K21" i="3"/>
  <c r="G21" i="3"/>
  <c r="B21" i="3"/>
  <c r="R7" i="3" s="1"/>
  <c r="S20" i="3"/>
  <c r="T20" i="3" s="1"/>
  <c r="R20" i="3"/>
  <c r="O20" i="3"/>
  <c r="L20" i="3"/>
  <c r="N20" i="3" s="1"/>
  <c r="K20" i="3"/>
  <c r="G20" i="3"/>
  <c r="B20" i="3"/>
  <c r="I13" i="3"/>
  <c r="I12" i="3"/>
  <c r="I11" i="3"/>
  <c r="I10" i="3"/>
  <c r="I9" i="3"/>
  <c r="I8" i="3"/>
  <c r="I7" i="3"/>
  <c r="I6" i="3"/>
  <c r="I5" i="3"/>
  <c r="L15" i="2"/>
  <c r="M2087" i="3"/>
  <c r="M2088" i="3"/>
  <c r="P2088" i="3" s="1"/>
  <c r="L14" i="2"/>
  <c r="K14" i="2"/>
  <c r="N1860" i="3" s="1"/>
  <c r="M1669" i="3"/>
  <c r="J13" i="2"/>
  <c r="L12" i="2"/>
  <c r="M1443" i="3"/>
  <c r="M898" i="3"/>
  <c r="P898" i="3" s="1"/>
  <c r="M897" i="3"/>
  <c r="J11" i="2"/>
  <c r="K10" i="2"/>
  <c r="J10" i="2"/>
  <c r="N691" i="3" s="1"/>
  <c r="M191" i="3"/>
  <c r="L8" i="2"/>
  <c r="J8" i="2"/>
  <c r="M183" i="3"/>
  <c r="H16" i="1"/>
  <c r="F16" i="1"/>
  <c r="D14" i="1"/>
  <c r="G14" i="1" s="1"/>
  <c r="H13" i="3" s="1"/>
  <c r="D13" i="1"/>
  <c r="G13" i="1" s="1"/>
  <c r="H12" i="3" s="1"/>
  <c r="D12" i="1"/>
  <c r="G12" i="1" s="1"/>
  <c r="H11" i="3" s="1"/>
  <c r="J11" i="3" s="1"/>
  <c r="D11" i="1"/>
  <c r="G11" i="1" s="1"/>
  <c r="H10" i="3" s="1"/>
  <c r="D10" i="1"/>
  <c r="G10" i="1" s="1"/>
  <c r="H9" i="3" s="1"/>
  <c r="D9" i="1"/>
  <c r="G9" i="1" s="1"/>
  <c r="H8" i="3" s="1"/>
  <c r="D8" i="1"/>
  <c r="G8" i="1" s="1"/>
  <c r="H7" i="3" s="1"/>
  <c r="C16" i="1"/>
  <c r="B16" i="1"/>
  <c r="E16" i="1"/>
  <c r="D6" i="1"/>
  <c r="G6" i="1" s="1"/>
  <c r="P183" i="3" l="1"/>
  <c r="P1669" i="3"/>
  <c r="P191" i="3"/>
  <c r="T70" i="3"/>
  <c r="T176" i="3"/>
  <c r="T203" i="3"/>
  <c r="T400" i="3"/>
  <c r="T412" i="3"/>
  <c r="T420" i="3"/>
  <c r="T628" i="3"/>
  <c r="T763" i="3"/>
  <c r="T959" i="3"/>
  <c r="T1026" i="3"/>
  <c r="T1105" i="3"/>
  <c r="T1936" i="3"/>
  <c r="T82" i="3"/>
  <c r="T121" i="3"/>
  <c r="T298" i="3"/>
  <c r="T333" i="3"/>
  <c r="T349" i="3"/>
  <c r="T404" i="3"/>
  <c r="T424" i="3"/>
  <c r="T428" i="3"/>
  <c r="T599" i="3"/>
  <c r="T614" i="3"/>
  <c r="T1068" i="3"/>
  <c r="J10" i="3"/>
  <c r="N422" i="3"/>
  <c r="T28" i="3"/>
  <c r="T42" i="3"/>
  <c r="T55" i="3"/>
  <c r="T68" i="3"/>
  <c r="T76" i="3"/>
  <c r="T86" i="3"/>
  <c r="T90" i="3"/>
  <c r="T95" i="3"/>
  <c r="T102" i="3"/>
  <c r="T103" i="3"/>
  <c r="T135" i="3"/>
  <c r="T144" i="3"/>
  <c r="T148" i="3"/>
  <c r="T162" i="3"/>
  <c r="T166" i="3"/>
  <c r="T174" i="3"/>
  <c r="T184" i="3"/>
  <c r="T220" i="3"/>
  <c r="T231" i="3"/>
  <c r="T244" i="3"/>
  <c r="T276" i="3"/>
  <c r="T315" i="3"/>
  <c r="T332" i="3"/>
  <c r="T348" i="3"/>
  <c r="T376" i="3"/>
  <c r="T385" i="3"/>
  <c r="T394" i="3"/>
  <c r="T407" i="3"/>
  <c r="T415" i="3"/>
  <c r="T440" i="3"/>
  <c r="T448" i="3"/>
  <c r="T457" i="3"/>
  <c r="T470" i="3"/>
  <c r="T483" i="3"/>
  <c r="T503" i="3"/>
  <c r="T561" i="3"/>
  <c r="T565" i="3"/>
  <c r="T589" i="3"/>
  <c r="T590" i="3"/>
  <c r="T608" i="3"/>
  <c r="T627" i="3"/>
  <c r="T731" i="3"/>
  <c r="T773" i="3"/>
  <c r="T778" i="3"/>
  <c r="T782" i="3"/>
  <c r="T795" i="3"/>
  <c r="T910" i="3"/>
  <c r="T918" i="3"/>
  <c r="T922" i="3"/>
  <c r="T978" i="3"/>
  <c r="T998" i="3"/>
  <c r="T1012" i="3"/>
  <c r="T1016" i="3"/>
  <c r="T1092" i="3"/>
  <c r="T1100" i="3"/>
  <c r="T1104" i="3"/>
  <c r="T1188" i="3"/>
  <c r="T1197" i="3"/>
  <c r="T1248" i="3"/>
  <c r="T1464" i="3"/>
  <c r="T31" i="3"/>
  <c r="T113" i="3"/>
  <c r="T125" i="3"/>
  <c r="T168" i="3"/>
  <c r="T294" i="3"/>
  <c r="T339" i="3"/>
  <c r="T355" i="3"/>
  <c r="T365" i="3"/>
  <c r="T408" i="3"/>
  <c r="T754" i="3"/>
  <c r="N2087" i="3"/>
  <c r="T110" i="3"/>
  <c r="T138" i="3"/>
  <c r="T142" i="3"/>
  <c r="T182" i="3"/>
  <c r="M199" i="3"/>
  <c r="P199" i="3" s="1"/>
  <c r="T204" i="3"/>
  <c r="T218" i="3"/>
  <c r="M235" i="3"/>
  <c r="P235" i="3" s="1"/>
  <c r="T274" i="3"/>
  <c r="T308" i="3"/>
  <c r="T318" i="3"/>
  <c r="T330" i="3"/>
  <c r="T346" i="3"/>
  <c r="T362" i="3"/>
  <c r="T438" i="3"/>
  <c r="T478" i="3"/>
  <c r="T547" i="3"/>
  <c r="T587" i="3"/>
  <c r="T625" i="3"/>
  <c r="T825" i="3"/>
  <c r="T829" i="3"/>
  <c r="T833" i="3"/>
  <c r="T837" i="3"/>
  <c r="T965" i="3"/>
  <c r="T969" i="3"/>
  <c r="T1056" i="3"/>
  <c r="T1354" i="3"/>
  <c r="T1362" i="3"/>
  <c r="T638" i="3"/>
  <c r="T652" i="3"/>
  <c r="T661" i="3"/>
  <c r="T673" i="3"/>
  <c r="T721" i="3"/>
  <c r="T725" i="3"/>
  <c r="T806" i="3"/>
  <c r="T813" i="3"/>
  <c r="T817" i="3"/>
  <c r="T818" i="3"/>
  <c r="T853" i="3"/>
  <c r="T857" i="3"/>
  <c r="T885" i="3"/>
  <c r="T890" i="3"/>
  <c r="T894" i="3"/>
  <c r="T935" i="3"/>
  <c r="T938" i="3"/>
  <c r="T939" i="3"/>
  <c r="T943" i="3"/>
  <c r="T948" i="3"/>
  <c r="T968" i="3"/>
  <c r="T972" i="3"/>
  <c r="T1024" i="3"/>
  <c r="T1029" i="3"/>
  <c r="T1033" i="3"/>
  <c r="T1069" i="3"/>
  <c r="T1137" i="3"/>
  <c r="T1160" i="3"/>
  <c r="T1196" i="3"/>
  <c r="T1228" i="3"/>
  <c r="T1286" i="3"/>
  <c r="T1317" i="3"/>
  <c r="T1318" i="3"/>
  <c r="T1322" i="3"/>
  <c r="T1428" i="3"/>
  <c r="T1450" i="3"/>
  <c r="T1480" i="3"/>
  <c r="T1485" i="3"/>
  <c r="T1532" i="3"/>
  <c r="T1536" i="3"/>
  <c r="T1540" i="3"/>
  <c r="T1544" i="3"/>
  <c r="T1552" i="3"/>
  <c r="T1597" i="3"/>
  <c r="T1602" i="3"/>
  <c r="T1663" i="3"/>
  <c r="T1743" i="3"/>
  <c r="T1758" i="3"/>
  <c r="T1819" i="3"/>
  <c r="T1831" i="3"/>
  <c r="T1858" i="3"/>
  <c r="T1862" i="3"/>
  <c r="T1866" i="3"/>
  <c r="T1870" i="3"/>
  <c r="T1950" i="3"/>
  <c r="T2016" i="3"/>
  <c r="T641" i="3"/>
  <c r="T645" i="3"/>
  <c r="T659" i="3"/>
  <c r="T681" i="3"/>
  <c r="T690" i="3"/>
  <c r="T693" i="3"/>
  <c r="T719" i="3"/>
  <c r="T826" i="3"/>
  <c r="T827" i="3"/>
  <c r="T873" i="3"/>
  <c r="T893" i="3"/>
  <c r="T920" i="3"/>
  <c r="T933" i="3"/>
  <c r="T966" i="3"/>
  <c r="T970" i="3"/>
  <c r="T975" i="3"/>
  <c r="T1006" i="3"/>
  <c r="T1010" i="3"/>
  <c r="T1036" i="3"/>
  <c r="T1066" i="3"/>
  <c r="T1072" i="3"/>
  <c r="T1088" i="3"/>
  <c r="T1112" i="3"/>
  <c r="T1121" i="3"/>
  <c r="T1125" i="3"/>
  <c r="T1136" i="3"/>
  <c r="T1145" i="3"/>
  <c r="T1148" i="3"/>
  <c r="T1158" i="3"/>
  <c r="T1168" i="3"/>
  <c r="T1172" i="3"/>
  <c r="T1184" i="3"/>
  <c r="T1194" i="3"/>
  <c r="T1204" i="3"/>
  <c r="T1212" i="3"/>
  <c r="T1263" i="3"/>
  <c r="T1337" i="3"/>
  <c r="T1351" i="3"/>
  <c r="T1374" i="3"/>
  <c r="T1381" i="3"/>
  <c r="T1391" i="3"/>
  <c r="T1405" i="3"/>
  <c r="T1436" i="3"/>
  <c r="T1441" i="3"/>
  <c r="T1449" i="3"/>
  <c r="T1495" i="3"/>
  <c r="T1687" i="3"/>
  <c r="T1619" i="3"/>
  <c r="T1630" i="3"/>
  <c r="T1653" i="3"/>
  <c r="T1707" i="3"/>
  <c r="T1747" i="3"/>
  <c r="T1786" i="3"/>
  <c r="T1795" i="3"/>
  <c r="T1843" i="3"/>
  <c r="T1861" i="3"/>
  <c r="T1865" i="3"/>
  <c r="T1871" i="3"/>
  <c r="T1884" i="3"/>
  <c r="T1908" i="3"/>
  <c r="T1940" i="3"/>
  <c r="T1948" i="3"/>
  <c r="T1974" i="3"/>
  <c r="T1978" i="3"/>
  <c r="T2045" i="3"/>
  <c r="T1211" i="3"/>
  <c r="T1226" i="3"/>
  <c r="T1236" i="3"/>
  <c r="T1245" i="3"/>
  <c r="T1255" i="3"/>
  <c r="T1284" i="3"/>
  <c r="T1288" i="3"/>
  <c r="T1371" i="3"/>
  <c r="T1393" i="3"/>
  <c r="T1399" i="3"/>
  <c r="T1413" i="3"/>
  <c r="T1417" i="3"/>
  <c r="T1421" i="3"/>
  <c r="T1422" i="3"/>
  <c r="T1429" i="3"/>
  <c r="T1457" i="3"/>
  <c r="T1465" i="3"/>
  <c r="T1466" i="3"/>
  <c r="T1473" i="3"/>
  <c r="T1483" i="3"/>
  <c r="T1494" i="3"/>
  <c r="T1534" i="3"/>
  <c r="T1542" i="3"/>
  <c r="T1546" i="3"/>
  <c r="T1550" i="3"/>
  <c r="T1554" i="3"/>
  <c r="T1558" i="3"/>
  <c r="T1562" i="3"/>
  <c r="T1566" i="3"/>
  <c r="T1570" i="3"/>
  <c r="T1591" i="3"/>
  <c r="T1647" i="3"/>
  <c r="T1661" i="3"/>
  <c r="T1680" i="3"/>
  <c r="T1689" i="3"/>
  <c r="T1705" i="3"/>
  <c r="T1715" i="3"/>
  <c r="T1750" i="3"/>
  <c r="T1755" i="3"/>
  <c r="T1793" i="3"/>
  <c r="T1802" i="3"/>
  <c r="T1842" i="3"/>
  <c r="T1853" i="3"/>
  <c r="T1855" i="3"/>
  <c r="T1882" i="3"/>
  <c r="T1887" i="3"/>
  <c r="T1910" i="3"/>
  <c r="T1920" i="3"/>
  <c r="T1932" i="3"/>
  <c r="T1942" i="3"/>
  <c r="T1947" i="3"/>
  <c r="T1951" i="3"/>
  <c r="T1972" i="3"/>
  <c r="T1976" i="3"/>
  <c r="T2001" i="3"/>
  <c r="T2098" i="3"/>
  <c r="T2102" i="3"/>
  <c r="T2112" i="3"/>
  <c r="P243" i="3"/>
  <c r="T23" i="3"/>
  <c r="T34" i="3"/>
  <c r="T47" i="3"/>
  <c r="T71" i="3"/>
  <c r="T98" i="3"/>
  <c r="T111" i="3"/>
  <c r="T119" i="3"/>
  <c r="T131" i="3"/>
  <c r="T140" i="3"/>
  <c r="T156" i="3"/>
  <c r="T164" i="3"/>
  <c r="T178" i="3"/>
  <c r="T180" i="3"/>
  <c r="T193" i="3"/>
  <c r="T209" i="3"/>
  <c r="T214" i="3"/>
  <c r="T216" i="3"/>
  <c r="T225" i="3"/>
  <c r="T238" i="3"/>
  <c r="T240" i="3"/>
  <c r="T245" i="3"/>
  <c r="T256" i="3"/>
  <c r="T260" i="3"/>
  <c r="T264" i="3"/>
  <c r="T265" i="3"/>
  <c r="T278" i="3"/>
  <c r="T283" i="3"/>
  <c r="T300" i="3"/>
  <c r="T316" i="3"/>
  <c r="T377" i="3"/>
  <c r="T384" i="3"/>
  <c r="T388" i="3"/>
  <c r="T396" i="3"/>
  <c r="T402" i="3"/>
  <c r="T409" i="3"/>
  <c r="T429" i="3"/>
  <c r="T434" i="3"/>
  <c r="T441" i="3"/>
  <c r="T446" i="3"/>
  <c r="T464" i="3"/>
  <c r="T468" i="3"/>
  <c r="T489" i="3"/>
  <c r="T493" i="3"/>
  <c r="T511" i="3"/>
  <c r="T515" i="3"/>
  <c r="T519" i="3"/>
  <c r="T525" i="3"/>
  <c r="T527" i="3"/>
  <c r="T535" i="3"/>
  <c r="T543" i="3"/>
  <c r="T563" i="3"/>
  <c r="T572" i="3"/>
  <c r="T581" i="3"/>
  <c r="T582" i="3"/>
  <c r="J8" i="3"/>
  <c r="J12" i="3"/>
  <c r="T26" i="3"/>
  <c r="T39" i="3"/>
  <c r="T50" i="3"/>
  <c r="T54" i="3"/>
  <c r="T60" i="3"/>
  <c r="T63" i="3"/>
  <c r="T74" i="3"/>
  <c r="T78" i="3"/>
  <c r="T84" i="3"/>
  <c r="T87" i="3"/>
  <c r="T108" i="3"/>
  <c r="M227" i="3"/>
  <c r="P227" i="3" s="1"/>
  <c r="M312" i="3"/>
  <c r="P312" i="3" s="1"/>
  <c r="T36" i="3"/>
  <c r="T94" i="3"/>
  <c r="T100" i="3"/>
  <c r="T116" i="3"/>
  <c r="T128" i="3"/>
  <c r="T146" i="3"/>
  <c r="T150" i="3"/>
  <c r="T152" i="3"/>
  <c r="T160" i="3"/>
  <c r="T170" i="3"/>
  <c r="T172" i="3"/>
  <c r="T177" i="3"/>
  <c r="T199" i="3"/>
  <c r="T221" i="3"/>
  <c r="T290" i="3"/>
  <c r="T292" i="3"/>
  <c r="T302" i="3"/>
  <c r="T304" i="3"/>
  <c r="T310" i="3"/>
  <c r="T320" i="3"/>
  <c r="T336" i="3"/>
  <c r="T344" i="3"/>
  <c r="T352" i="3"/>
  <c r="T360" i="3"/>
  <c r="T368" i="3"/>
  <c r="T374" i="3"/>
  <c r="T392" i="3"/>
  <c r="T399" i="3"/>
  <c r="T418" i="3"/>
  <c r="T426" i="3"/>
  <c r="T436" i="3"/>
  <c r="T449" i="3"/>
  <c r="T456" i="3"/>
  <c r="T460" i="3"/>
  <c r="T472" i="3"/>
  <c r="T476" i="3"/>
  <c r="T491" i="3"/>
  <c r="T495" i="3"/>
  <c r="T509" i="3"/>
  <c r="T537" i="3"/>
  <c r="T539" i="3"/>
  <c r="T549" i="3"/>
  <c r="T553" i="3"/>
  <c r="T557" i="3"/>
  <c r="T562" i="3"/>
  <c r="T567" i="3"/>
  <c r="T576" i="3"/>
  <c r="T579" i="3"/>
  <c r="T580" i="3"/>
  <c r="T584" i="3"/>
  <c r="T600" i="3"/>
  <c r="T607" i="3"/>
  <c r="T611" i="3"/>
  <c r="T629" i="3"/>
  <c r="T633" i="3"/>
  <c r="T649" i="3"/>
  <c r="T655" i="3"/>
  <c r="T677" i="3"/>
  <c r="T699" i="3"/>
  <c r="T710" i="3"/>
  <c r="T715" i="3"/>
  <c r="T717" i="3"/>
  <c r="T735" i="3"/>
  <c r="T737" i="3"/>
  <c r="T749" i="3"/>
  <c r="T753" i="3"/>
  <c r="T755" i="3"/>
  <c r="T765" i="3"/>
  <c r="T766" i="3"/>
  <c r="T769" i="3"/>
  <c r="T770" i="3"/>
  <c r="T771" i="3"/>
  <c r="T811" i="3"/>
  <c r="T850" i="3"/>
  <c r="T858" i="3"/>
  <c r="T921" i="3"/>
  <c r="T937" i="3"/>
  <c r="T953" i="3"/>
  <c r="T954" i="3"/>
  <c r="T964" i="3"/>
  <c r="T967" i="3"/>
  <c r="T996" i="3"/>
  <c r="T1040" i="3"/>
  <c r="T1091" i="3"/>
  <c r="T1115" i="3"/>
  <c r="T1120" i="3"/>
  <c r="T1124" i="3"/>
  <c r="T1151" i="3"/>
  <c r="T1233" i="3"/>
  <c r="T1264" i="3"/>
  <c r="T1448" i="3"/>
  <c r="T1691" i="3"/>
  <c r="T1698" i="3"/>
  <c r="T586" i="3"/>
  <c r="T588" i="3"/>
  <c r="T597" i="3"/>
  <c r="T598" i="3"/>
  <c r="T615" i="3"/>
  <c r="T621" i="3"/>
  <c r="T637" i="3"/>
  <c r="T644" i="3"/>
  <c r="T657" i="3"/>
  <c r="T667" i="3"/>
  <c r="T669" i="3"/>
  <c r="T675" i="3"/>
  <c r="T685" i="3"/>
  <c r="T702" i="3"/>
  <c r="T724" i="3"/>
  <c r="T729" i="3"/>
  <c r="T774" i="3"/>
  <c r="T789" i="3"/>
  <c r="T791" i="3"/>
  <c r="T830" i="3"/>
  <c r="T838" i="3"/>
  <c r="T865" i="3"/>
  <c r="T866" i="3"/>
  <c r="T992" i="3"/>
  <c r="T1028" i="3"/>
  <c r="T1053" i="3"/>
  <c r="T1073" i="3"/>
  <c r="T1098" i="3"/>
  <c r="T1167" i="3"/>
  <c r="T1219" i="3"/>
  <c r="T1247" i="3"/>
  <c r="T1256" i="3"/>
  <c r="T1347" i="3"/>
  <c r="T1582" i="3"/>
  <c r="T1590" i="3"/>
  <c r="T799" i="3"/>
  <c r="T803" i="3"/>
  <c r="T816" i="3"/>
  <c r="T834" i="3"/>
  <c r="T882" i="3"/>
  <c r="T887" i="3"/>
  <c r="T915" i="3"/>
  <c r="T928" i="3"/>
  <c r="T930" i="3"/>
  <c r="T931" i="3"/>
  <c r="T944" i="3"/>
  <c r="T945" i="3"/>
  <c r="T946" i="3"/>
  <c r="T947" i="3"/>
  <c r="T960" i="3"/>
  <c r="T961" i="3"/>
  <c r="T962" i="3"/>
  <c r="T963" i="3"/>
  <c r="T981" i="3"/>
  <c r="T982" i="3"/>
  <c r="T987" i="3"/>
  <c r="T1002" i="3"/>
  <c r="T1009" i="3"/>
  <c r="T1020" i="3"/>
  <c r="T1050" i="3"/>
  <c r="T1057" i="3"/>
  <c r="T1070" i="3"/>
  <c r="T1082" i="3"/>
  <c r="T1084" i="3"/>
  <c r="T1096" i="3"/>
  <c r="T1109" i="3"/>
  <c r="T1123" i="3"/>
  <c r="T1133" i="3"/>
  <c r="T1140" i="3"/>
  <c r="T1149" i="3"/>
  <c r="T1156" i="3"/>
  <c r="T1176" i="3"/>
  <c r="T1192" i="3"/>
  <c r="T1208" i="3"/>
  <c r="T1215" i="3"/>
  <c r="T1240" i="3"/>
  <c r="T1242" i="3"/>
  <c r="T1244" i="3"/>
  <c r="T1253" i="3"/>
  <c r="T1254" i="3"/>
  <c r="T1260" i="3"/>
  <c r="T1261" i="3"/>
  <c r="T1262" i="3"/>
  <c r="T1271" i="3"/>
  <c r="T1272" i="3"/>
  <c r="T1279" i="3"/>
  <c r="T1280" i="3"/>
  <c r="T1314" i="3"/>
  <c r="T1316" i="3"/>
  <c r="T1323" i="3"/>
  <c r="T1324" i="3"/>
  <c r="T1349" i="3"/>
  <c r="T1365" i="3"/>
  <c r="T1378" i="3"/>
  <c r="T1385" i="3"/>
  <c r="T1407" i="3"/>
  <c r="T1414" i="3"/>
  <c r="T1430" i="3"/>
  <c r="T1451" i="3"/>
  <c r="T1458" i="3"/>
  <c r="T1474" i="3"/>
  <c r="T1589" i="3"/>
  <c r="T1624" i="3"/>
  <c r="T1640" i="3"/>
  <c r="T1642" i="3"/>
  <c r="T1891" i="3"/>
  <c r="T2060" i="3"/>
  <c r="T2068" i="3"/>
  <c r="T797" i="3"/>
  <c r="T801" i="3"/>
  <c r="T802" i="3"/>
  <c r="T814" i="3"/>
  <c r="T819" i="3"/>
  <c r="T828" i="3"/>
  <c r="T841" i="3"/>
  <c r="T847" i="3"/>
  <c r="T861" i="3"/>
  <c r="T862" i="3"/>
  <c r="T863" i="3"/>
  <c r="T869" i="3"/>
  <c r="T870" i="3"/>
  <c r="T875" i="3"/>
  <c r="T889" i="3"/>
  <c r="T891" i="3"/>
  <c r="T901" i="3"/>
  <c r="T914" i="3"/>
  <c r="T924" i="3"/>
  <c r="T925" i="3"/>
  <c r="T926" i="3"/>
  <c r="T941" i="3"/>
  <c r="T942" i="3"/>
  <c r="T957" i="3"/>
  <c r="T958" i="3"/>
  <c r="T973" i="3"/>
  <c r="T974" i="3"/>
  <c r="T985" i="3"/>
  <c r="T1042" i="3"/>
  <c r="T1270" i="3"/>
  <c r="T1276" i="3"/>
  <c r="T1278" i="3"/>
  <c r="T1287" i="3"/>
  <c r="T1341" i="3"/>
  <c r="T1524" i="3"/>
  <c r="T1677" i="3"/>
  <c r="T1803" i="3"/>
  <c r="T1838" i="3"/>
  <c r="T1846" i="3"/>
  <c r="T1874" i="3"/>
  <c r="T2042" i="3"/>
  <c r="T1369" i="3"/>
  <c r="T1376" i="3"/>
  <c r="T1389" i="3"/>
  <c r="T1397" i="3"/>
  <c r="T1412" i="3"/>
  <c r="T1438" i="3"/>
  <c r="T1439" i="3"/>
  <c r="T1445" i="3"/>
  <c r="T1456" i="3"/>
  <c r="T1490" i="3"/>
  <c r="T1491" i="3"/>
  <c r="T1575" i="3"/>
  <c r="T1580" i="3"/>
  <c r="T1587" i="3"/>
  <c r="T1607" i="3"/>
  <c r="T1620" i="3"/>
  <c r="T1622" i="3"/>
  <c r="T1623" i="3"/>
  <c r="T1631" i="3"/>
  <c r="T1639" i="3"/>
  <c r="T1648" i="3"/>
  <c r="T1655" i="3"/>
  <c r="T1666" i="3"/>
  <c r="T1667" i="3"/>
  <c r="T1685" i="3"/>
  <c r="T1695" i="3"/>
  <c r="T1703" i="3"/>
  <c r="T1711" i="3"/>
  <c r="T1719" i="3"/>
  <c r="T1735" i="3"/>
  <c r="T1759" i="3"/>
  <c r="T1823" i="3"/>
  <c r="T1830" i="3"/>
  <c r="T1836" i="3"/>
  <c r="T1848" i="3"/>
  <c r="T1863" i="3"/>
  <c r="T1876" i="3"/>
  <c r="T1883" i="3"/>
  <c r="T1958" i="3"/>
  <c r="T1992" i="3"/>
  <c r="T2004" i="3"/>
  <c r="T2024" i="3"/>
  <c r="T2030" i="3"/>
  <c r="T2055" i="3"/>
  <c r="T2086" i="3"/>
  <c r="T2099" i="3"/>
  <c r="T1367" i="3"/>
  <c r="T1387" i="3"/>
  <c r="T1395" i="3"/>
  <c r="T1409" i="3"/>
  <c r="T1420" i="3"/>
  <c r="T1472" i="3"/>
  <c r="T1530" i="3"/>
  <c r="T1574" i="3"/>
  <c r="T1578" i="3"/>
  <c r="T1586" i="3"/>
  <c r="T1593" i="3"/>
  <c r="T1594" i="3"/>
  <c r="T1598" i="3"/>
  <c r="T1606" i="3"/>
  <c r="T1612" i="3"/>
  <c r="T1614" i="3"/>
  <c r="T1618" i="3"/>
  <c r="T1671" i="3"/>
  <c r="T1682" i="3"/>
  <c r="T1701" i="3"/>
  <c r="T1709" i="3"/>
  <c r="T1717" i="3"/>
  <c r="T1721" i="3"/>
  <c r="T1737" i="3"/>
  <c r="T1745" i="3"/>
  <c r="T1761" i="3"/>
  <c r="T1825" i="3"/>
  <c r="T1829" i="3"/>
  <c r="T1965" i="3"/>
  <c r="T1982" i="3"/>
  <c r="T1986" i="3"/>
  <c r="T1994" i="3"/>
  <c r="T2026" i="3"/>
  <c r="T2040" i="3"/>
  <c r="T2054" i="3"/>
  <c r="T2081" i="3"/>
  <c r="T1741" i="3"/>
  <c r="T1749" i="3"/>
  <c r="T1757" i="3"/>
  <c r="T1766" i="3"/>
  <c r="T1782" i="3"/>
  <c r="T1791" i="3"/>
  <c r="T1800" i="3"/>
  <c r="T1801" i="3"/>
  <c r="T1807" i="3"/>
  <c r="T1808" i="3"/>
  <c r="T1809" i="3"/>
  <c r="T1824" i="3"/>
  <c r="T1857" i="3"/>
  <c r="T1859" i="3"/>
  <c r="T1873" i="3"/>
  <c r="T1893" i="3"/>
  <c r="T1939" i="3"/>
  <c r="T1943" i="3"/>
  <c r="T1944" i="3"/>
  <c r="T1949" i="3"/>
  <c r="T1954" i="3"/>
  <c r="T1956" i="3"/>
  <c r="T1968" i="3"/>
  <c r="T1985" i="3"/>
  <c r="T2010" i="3"/>
  <c r="T2021" i="3"/>
  <c r="T2029" i="3"/>
  <c r="T2036" i="3"/>
  <c r="T2049" i="3"/>
  <c r="T2058" i="3"/>
  <c r="T2066" i="3"/>
  <c r="T2072" i="3"/>
  <c r="T2085" i="3"/>
  <c r="T1723" i="3"/>
  <c r="T1731" i="3"/>
  <c r="T1762" i="3"/>
  <c r="T1770" i="3"/>
  <c r="T1781" i="3"/>
  <c r="T1789" i="3"/>
  <c r="T1815" i="3"/>
  <c r="T1826" i="3"/>
  <c r="T1827" i="3"/>
  <c r="T1833" i="3"/>
  <c r="T1869" i="3"/>
  <c r="T1886" i="3"/>
  <c r="T1889" i="3"/>
  <c r="T1898" i="3"/>
  <c r="T1913" i="3"/>
  <c r="T1914" i="3"/>
  <c r="T1915" i="3"/>
  <c r="T1916" i="3"/>
  <c r="T1929" i="3"/>
  <c r="T1930" i="3"/>
  <c r="T1931" i="3"/>
  <c r="T1946" i="3"/>
  <c r="T1967" i="3"/>
  <c r="T1988" i="3"/>
  <c r="T1998" i="3"/>
  <c r="T2006" i="3"/>
  <c r="T2011" i="3"/>
  <c r="T2018" i="3"/>
  <c r="T2035" i="3"/>
  <c r="T2048" i="3"/>
  <c r="T2057" i="3"/>
  <c r="T2076" i="3"/>
  <c r="T2084" i="3"/>
  <c r="T2096" i="3"/>
  <c r="T2104" i="3"/>
  <c r="M2114" i="3"/>
  <c r="P2114" i="3" s="1"/>
  <c r="P324" i="3"/>
  <c r="P1443" i="3"/>
  <c r="I15" i="3"/>
  <c r="E8" i="3"/>
  <c r="F11" i="3"/>
  <c r="T145" i="3"/>
  <c r="T149" i="3"/>
  <c r="T169" i="3"/>
  <c r="T173" i="3"/>
  <c r="J9" i="3"/>
  <c r="J13" i="3"/>
  <c r="Q6" i="3"/>
  <c r="T32" i="3"/>
  <c r="T35" i="3"/>
  <c r="T48" i="3"/>
  <c r="T51" i="3"/>
  <c r="T64" i="3"/>
  <c r="T67" i="3"/>
  <c r="T80" i="3"/>
  <c r="T83" i="3"/>
  <c r="T96" i="3"/>
  <c r="T99" i="3"/>
  <c r="T112" i="3"/>
  <c r="T127" i="3"/>
  <c r="T129" i="3"/>
  <c r="T132" i="3"/>
  <c r="T137" i="3"/>
  <c r="T143" i="3"/>
  <c r="T151" i="3"/>
  <c r="T153" i="3"/>
  <c r="T157" i="3"/>
  <c r="T161" i="3"/>
  <c r="T167" i="3"/>
  <c r="T175" i="3"/>
  <c r="T179" i="3"/>
  <c r="T181" i="3"/>
  <c r="T202" i="3"/>
  <c r="T215" i="3"/>
  <c r="T234" i="3"/>
  <c r="T237" i="3"/>
  <c r="T242" i="3"/>
  <c r="T163" i="3"/>
  <c r="T185" i="3"/>
  <c r="T186" i="3"/>
  <c r="T194" i="3"/>
  <c r="T197" i="3"/>
  <c r="T226" i="3"/>
  <c r="T230" i="3"/>
  <c r="J7" i="3"/>
  <c r="G6" i="3"/>
  <c r="R5" i="3"/>
  <c r="T24" i="3"/>
  <c r="T27" i="3"/>
  <c r="T40" i="3"/>
  <c r="T43" i="3"/>
  <c r="T56" i="3"/>
  <c r="T59" i="3"/>
  <c r="T72" i="3"/>
  <c r="T75" i="3"/>
  <c r="T88" i="3"/>
  <c r="T91" i="3"/>
  <c r="T104" i="3"/>
  <c r="T107" i="3"/>
  <c r="T115" i="3"/>
  <c r="T117" i="3"/>
  <c r="T120" i="3"/>
  <c r="T124" i="3"/>
  <c r="T190" i="3"/>
  <c r="T210" i="3"/>
  <c r="T222" i="3"/>
  <c r="T246" i="3"/>
  <c r="T250" i="3"/>
  <c r="T252" i="3"/>
  <c r="T253" i="3"/>
  <c r="T266" i="3"/>
  <c r="T268" i="3"/>
  <c r="T269" i="3"/>
  <c r="T280" i="3"/>
  <c r="T296" i="3"/>
  <c r="T335" i="3"/>
  <c r="T337" i="3"/>
  <c r="T342" i="3"/>
  <c r="T351" i="3"/>
  <c r="T353" i="3"/>
  <c r="T358" i="3"/>
  <c r="T370" i="3"/>
  <c r="T378" i="3"/>
  <c r="T383" i="3"/>
  <c r="T398" i="3"/>
  <c r="T401" i="3"/>
  <c r="T427" i="3"/>
  <c r="T450" i="3"/>
  <c r="T455" i="3"/>
  <c r="T466" i="3"/>
  <c r="T471" i="3"/>
  <c r="T479" i="3"/>
  <c r="T485" i="3"/>
  <c r="T497" i="3"/>
  <c r="T505" i="3"/>
  <c r="T517" i="3"/>
  <c r="T532" i="3"/>
  <c r="T545" i="3"/>
  <c r="T556" i="3"/>
  <c r="T559" i="3"/>
  <c r="T585" i="3"/>
  <c r="T601" i="3"/>
  <c r="T602" i="3"/>
  <c r="T604" i="3"/>
  <c r="T617" i="3"/>
  <c r="T618" i="3"/>
  <c r="T620" i="3"/>
  <c r="T622" i="3"/>
  <c r="T624" i="3"/>
  <c r="T639" i="3"/>
  <c r="T643" i="3"/>
  <c r="T671" i="3"/>
  <c r="T703" i="3"/>
  <c r="T707" i="3"/>
  <c r="T723" i="3"/>
  <c r="T751" i="3"/>
  <c r="T258" i="3"/>
  <c r="T261" i="3"/>
  <c r="T317" i="3"/>
  <c r="T327" i="3"/>
  <c r="T329" i="3"/>
  <c r="T334" i="3"/>
  <c r="T343" i="3"/>
  <c r="T345" i="3"/>
  <c r="T350" i="3"/>
  <c r="T359" i="3"/>
  <c r="T361" i="3"/>
  <c r="T375" i="3"/>
  <c r="T386" i="3"/>
  <c r="T391" i="3"/>
  <c r="T406" i="3"/>
  <c r="T410" i="3"/>
  <c r="T414" i="3"/>
  <c r="T417" i="3"/>
  <c r="T430" i="3"/>
  <c r="T442" i="3"/>
  <c r="T447" i="3"/>
  <c r="T458" i="3"/>
  <c r="T463" i="3"/>
  <c r="T474" i="3"/>
  <c r="T487" i="3"/>
  <c r="T499" i="3"/>
  <c r="T507" i="3"/>
  <c r="T513" i="3"/>
  <c r="T529" i="3"/>
  <c r="T546" i="3"/>
  <c r="T548" i="3"/>
  <c r="T564" i="3"/>
  <c r="T577" i="3"/>
  <c r="T578" i="3"/>
  <c r="T593" i="3"/>
  <c r="T594" i="3"/>
  <c r="T596" i="3"/>
  <c r="T609" i="3"/>
  <c r="T610" i="3"/>
  <c r="T612" i="3"/>
  <c r="T631" i="3"/>
  <c r="T636" i="3"/>
  <c r="T648" i="3"/>
  <c r="T651" i="3"/>
  <c r="T654" i="3"/>
  <c r="T663" i="3"/>
  <c r="T678" i="3"/>
  <c r="T684" i="3"/>
  <c r="T688" i="3"/>
  <c r="T700" i="3"/>
  <c r="T718" i="3"/>
  <c r="T750" i="3"/>
  <c r="T254" i="3"/>
  <c r="T257" i="3"/>
  <c r="T270" i="3"/>
  <c r="T275" i="3"/>
  <c r="T277" i="3"/>
  <c r="T285" i="3"/>
  <c r="T291" i="3"/>
  <c r="T293" i="3"/>
  <c r="T301" i="3"/>
  <c r="T307" i="3"/>
  <c r="T530" i="3"/>
  <c r="T554" i="3"/>
  <c r="T570" i="3"/>
  <c r="T573" i="3"/>
  <c r="T691" i="3"/>
  <c r="T694" i="3"/>
  <c r="T711" i="3"/>
  <c r="T716" i="3"/>
  <c r="T727" i="3"/>
  <c r="T732" i="3"/>
  <c r="T734" i="3"/>
  <c r="T752" i="3"/>
  <c r="T767" i="3"/>
  <c r="T768" i="3"/>
  <c r="T783" i="3"/>
  <c r="T784" i="3"/>
  <c r="T976" i="3"/>
  <c r="T980" i="3"/>
  <c r="T983" i="3"/>
  <c r="T1044" i="3"/>
  <c r="T775" i="3"/>
  <c r="T776" i="3"/>
  <c r="T835" i="3"/>
  <c r="T839" i="3"/>
  <c r="T867" i="3"/>
  <c r="T871" i="3"/>
  <c r="T899" i="3"/>
  <c r="T989" i="3"/>
  <c r="T990" i="3"/>
  <c r="T994" i="3"/>
  <c r="T1013" i="3"/>
  <c r="T1015" i="3"/>
  <c r="T1019" i="3"/>
  <c r="T1034" i="3"/>
  <c r="T739" i="3"/>
  <c r="T741" i="3"/>
  <c r="T742" i="3"/>
  <c r="T743" i="3"/>
  <c r="T744" i="3"/>
  <c r="T745" i="3"/>
  <c r="T746" i="3"/>
  <c r="T757" i="3"/>
  <c r="T758" i="3"/>
  <c r="T759" i="3"/>
  <c r="T760" i="3"/>
  <c r="T761" i="3"/>
  <c r="T762" i="3"/>
  <c r="T792" i="3"/>
  <c r="T793" i="3"/>
  <c r="T794" i="3"/>
  <c r="T807" i="3"/>
  <c r="T808" i="3"/>
  <c r="T809" i="3"/>
  <c r="T810" i="3"/>
  <c r="T822" i="3"/>
  <c r="T845" i="3"/>
  <c r="T846" i="3"/>
  <c r="T849" i="3"/>
  <c r="T877" i="3"/>
  <c r="T878" i="3"/>
  <c r="T881" i="3"/>
  <c r="T905" i="3"/>
  <c r="T993" i="3"/>
  <c r="T997" i="3"/>
  <c r="T999" i="3"/>
  <c r="T1003" i="3"/>
  <c r="T1004" i="3"/>
  <c r="T1008" i="3"/>
  <c r="T1030" i="3"/>
  <c r="T854" i="3"/>
  <c r="T1018" i="3"/>
  <c r="T1060" i="3"/>
  <c r="T1038" i="3"/>
  <c r="T1054" i="3"/>
  <c r="T1074" i="3"/>
  <c r="T1090" i="3"/>
  <c r="T1106" i="3"/>
  <c r="T1126" i="3"/>
  <c r="T1134" i="3"/>
  <c r="T1150" i="3"/>
  <c r="T1166" i="3"/>
  <c r="T1186" i="3"/>
  <c r="T1202" i="3"/>
  <c r="T1214" i="3"/>
  <c r="T1086" i="3"/>
  <c r="T1102" i="3"/>
  <c r="T1122" i="3"/>
  <c r="T1130" i="3"/>
  <c r="T1146" i="3"/>
  <c r="T1162" i="3"/>
  <c r="T1182" i="3"/>
  <c r="T1198" i="3"/>
  <c r="T1218" i="3"/>
  <c r="T1238" i="3"/>
  <c r="T1250" i="3"/>
  <c r="T1251" i="3"/>
  <c r="T1265" i="3"/>
  <c r="T1266" i="3"/>
  <c r="T1267" i="3"/>
  <c r="T1281" i="3"/>
  <c r="T1282" i="3"/>
  <c r="T1283" i="3"/>
  <c r="T1312" i="3"/>
  <c r="T1313" i="3"/>
  <c r="T1326" i="3"/>
  <c r="T1328" i="3"/>
  <c r="T1329" i="3"/>
  <c r="T1330" i="3"/>
  <c r="T1332" i="3"/>
  <c r="T1333" i="3"/>
  <c r="T1342" i="3"/>
  <c r="T1344" i="3"/>
  <c r="T1345" i="3"/>
  <c r="T1346" i="3"/>
  <c r="T1353" i="3"/>
  <c r="T1358" i="3"/>
  <c r="T1360" i="3"/>
  <c r="T1373" i="3"/>
  <c r="T1377" i="3"/>
  <c r="T1382" i="3"/>
  <c r="T1386" i="3"/>
  <c r="T1390" i="3"/>
  <c r="T1392" i="3"/>
  <c r="T1394" i="3"/>
  <c r="T1396" i="3"/>
  <c r="T1398" i="3"/>
  <c r="T1400" i="3"/>
  <c r="T1416" i="3"/>
  <c r="T1419" i="3"/>
  <c r="T1432" i="3"/>
  <c r="T1435" i="3"/>
  <c r="T1446" i="3"/>
  <c r="T1447" i="3"/>
  <c r="T1462" i="3"/>
  <c r="T1463" i="3"/>
  <c r="T1045" i="3"/>
  <c r="T1058" i="3"/>
  <c r="T1062" i="3"/>
  <c r="T1065" i="3"/>
  <c r="T1081" i="3"/>
  <c r="T1094" i="3"/>
  <c r="T1097" i="3"/>
  <c r="T1099" i="3"/>
  <c r="T1110" i="3"/>
  <c r="T1117" i="3"/>
  <c r="T1138" i="3"/>
  <c r="T1143" i="3"/>
  <c r="T1154" i="3"/>
  <c r="T1159" i="3"/>
  <c r="T1170" i="3"/>
  <c r="T1174" i="3"/>
  <c r="T1179" i="3"/>
  <c r="T1190" i="3"/>
  <c r="T1195" i="3"/>
  <c r="T1206" i="3"/>
  <c r="T1210" i="3"/>
  <c r="T1223" i="3"/>
  <c r="T1229" i="3"/>
  <c r="T1230" i="3"/>
  <c r="T1257" i="3"/>
  <c r="T1258" i="3"/>
  <c r="T1259" i="3"/>
  <c r="T1273" i="3"/>
  <c r="T1274" i="3"/>
  <c r="T1275" i="3"/>
  <c r="T1290" i="3"/>
  <c r="T1292" i="3"/>
  <c r="T1293" i="3"/>
  <c r="T1294" i="3"/>
  <c r="T1296" i="3"/>
  <c r="T1297" i="3"/>
  <c r="T1298" i="3"/>
  <c r="T1300" i="3"/>
  <c r="T1301" i="3"/>
  <c r="T1302" i="3"/>
  <c r="T1304" i="3"/>
  <c r="T1305" i="3"/>
  <c r="T1306" i="3"/>
  <c r="T1308" i="3"/>
  <c r="T1309" i="3"/>
  <c r="T1310" i="3"/>
  <c r="T1320" i="3"/>
  <c r="T1350" i="3"/>
  <c r="T1352" i="3"/>
  <c r="T1361" i="3"/>
  <c r="T1366" i="3"/>
  <c r="T1368" i="3"/>
  <c r="T1370" i="3"/>
  <c r="T1403" i="3"/>
  <c r="T1406" i="3"/>
  <c r="T1408" i="3"/>
  <c r="T1411" i="3"/>
  <c r="T1424" i="3"/>
  <c r="T1427" i="3"/>
  <c r="T1440" i="3"/>
  <c r="T1454" i="3"/>
  <c r="T1455" i="3"/>
  <c r="T1694" i="3"/>
  <c r="T1470" i="3"/>
  <c r="T1471" i="3"/>
  <c r="T1486" i="3"/>
  <c r="T1487" i="3"/>
  <c r="T1502" i="3"/>
  <c r="T1510" i="3"/>
  <c r="T1518" i="3"/>
  <c r="T1526" i="3"/>
  <c r="T1565" i="3"/>
  <c r="T1576" i="3"/>
  <c r="T1581" i="3"/>
  <c r="T1583" i="3"/>
  <c r="T1604" i="3"/>
  <c r="T1608" i="3"/>
  <c r="T1627" i="3"/>
  <c r="T1628" i="3"/>
  <c r="T1643" i="3"/>
  <c r="T1644" i="3"/>
  <c r="T1670" i="3"/>
  <c r="T1672" i="3"/>
  <c r="T1674" i="3"/>
  <c r="T1676" i="3"/>
  <c r="T1678" i="3"/>
  <c r="T1478" i="3"/>
  <c r="T1479" i="3"/>
  <c r="T1496" i="3"/>
  <c r="T1506" i="3"/>
  <c r="T1514" i="3"/>
  <c r="T1522" i="3"/>
  <c r="T1528" i="3"/>
  <c r="T1568" i="3"/>
  <c r="T1571" i="3"/>
  <c r="T1573" i="3"/>
  <c r="T1588" i="3"/>
  <c r="T1592" i="3"/>
  <c r="T1596" i="3"/>
  <c r="T1599" i="3"/>
  <c r="T1609" i="3"/>
  <c r="T1635" i="3"/>
  <c r="T1636" i="3"/>
  <c r="T1652" i="3"/>
  <c r="T1654" i="3"/>
  <c r="T1656" i="3"/>
  <c r="T1658" i="3"/>
  <c r="T1660" i="3"/>
  <c r="T1662" i="3"/>
  <c r="T1684" i="3"/>
  <c r="T1686" i="3"/>
  <c r="T1692" i="3"/>
  <c r="T1697" i="3"/>
  <c r="T1699" i="3"/>
  <c r="T1765" i="3"/>
  <c r="T1783" i="3"/>
  <c r="T1784" i="3"/>
  <c r="T1785" i="3"/>
  <c r="T1804" i="3"/>
  <c r="T1805" i="3"/>
  <c r="T1806" i="3"/>
  <c r="T1816" i="3"/>
  <c r="T1828" i="3"/>
  <c r="T1881" i="3"/>
  <c r="T1912" i="3"/>
  <c r="T1832" i="3"/>
  <c r="T1835" i="3"/>
  <c r="T1837" i="3"/>
  <c r="T1852" i="3"/>
  <c r="T1856" i="3"/>
  <c r="T1864" i="3"/>
  <c r="T1868" i="3"/>
  <c r="T1872" i="3"/>
  <c r="T1875" i="3"/>
  <c r="T1877" i="3"/>
  <c r="T1885" i="3"/>
  <c r="T1895" i="3"/>
  <c r="T1911" i="3"/>
  <c r="T1927" i="3"/>
  <c r="T1702" i="3"/>
  <c r="T1706" i="3"/>
  <c r="T1710" i="3"/>
  <c r="T1714" i="3"/>
  <c r="T1718" i="3"/>
  <c r="T1722" i="3"/>
  <c r="T1726" i="3"/>
  <c r="T1730" i="3"/>
  <c r="T1734" i="3"/>
  <c r="T1738" i="3"/>
  <c r="T1746" i="3"/>
  <c r="T1751" i="3"/>
  <c r="T1752" i="3"/>
  <c r="T1753" i="3"/>
  <c r="T1771" i="3"/>
  <c r="T1773" i="3"/>
  <c r="T1774" i="3"/>
  <c r="T1775" i="3"/>
  <c r="T1777" i="3"/>
  <c r="T1778" i="3"/>
  <c r="T1796" i="3"/>
  <c r="T1797" i="3"/>
  <c r="T1798" i="3"/>
  <c r="T1812" i="3"/>
  <c r="T1813" i="3"/>
  <c r="T1820" i="3"/>
  <c r="T1821" i="3"/>
  <c r="T1822" i="3"/>
  <c r="T1839" i="3"/>
  <c r="T1841" i="3"/>
  <c r="T1845" i="3"/>
  <c r="T1847" i="3"/>
  <c r="T1896" i="3"/>
  <c r="T1897" i="3"/>
  <c r="T1899" i="3"/>
  <c r="T1952" i="3"/>
  <c r="T1953" i="3"/>
  <c r="T1955" i="3"/>
  <c r="T1989" i="3"/>
  <c r="T1991" i="3"/>
  <c r="T2005" i="3"/>
  <c r="T2007" i="3"/>
  <c r="T2019" i="3"/>
  <c r="T2022" i="3"/>
  <c r="T2046" i="3"/>
  <c r="T2071" i="3"/>
  <c r="T2073" i="3"/>
  <c r="T2074" i="3"/>
  <c r="T2077" i="3"/>
  <c r="T2078" i="3"/>
  <c r="T2090" i="3"/>
  <c r="T2092" i="3"/>
  <c r="T1890" i="3"/>
  <c r="T1902" i="3"/>
  <c r="T1903" i="3"/>
  <c r="T1905" i="3"/>
  <c r="T1906" i="3"/>
  <c r="T1907" i="3"/>
  <c r="T1918" i="3"/>
  <c r="T1919" i="3"/>
  <c r="T1921" i="3"/>
  <c r="T1922" i="3"/>
  <c r="T1923" i="3"/>
  <c r="T1934" i="3"/>
  <c r="T1935" i="3"/>
  <c r="T1938" i="3"/>
  <c r="T1957" i="3"/>
  <c r="T1966" i="3"/>
  <c r="T1970" i="3"/>
  <c r="T1980" i="3"/>
  <c r="T1984" i="3"/>
  <c r="T1995" i="3"/>
  <c r="T1996" i="3"/>
  <c r="T2000" i="3"/>
  <c r="T2027" i="3"/>
  <c r="T2028" i="3"/>
  <c r="T2037" i="3"/>
  <c r="T2043" i="3"/>
  <c r="T2044" i="3"/>
  <c r="T2047" i="3"/>
  <c r="T2050" i="3"/>
  <c r="T2083" i="3"/>
  <c r="T2106" i="3"/>
  <c r="T2107" i="3"/>
  <c r="T2109" i="3"/>
  <c r="T2110" i="3"/>
  <c r="T2012" i="3"/>
  <c r="T2014" i="3"/>
  <c r="T2032" i="3"/>
  <c r="T2056" i="3"/>
  <c r="T1961" i="3"/>
  <c r="T1971" i="3"/>
  <c r="H5" i="3"/>
  <c r="N1226" i="3"/>
  <c r="N994" i="3"/>
  <c r="N984" i="3"/>
  <c r="M23" i="3"/>
  <c r="P23" i="3" s="1"/>
  <c r="M31" i="3"/>
  <c r="P31" i="3" s="1"/>
  <c r="M67" i="3"/>
  <c r="P67" i="3" s="1"/>
  <c r="M71" i="3"/>
  <c r="P71" i="3" s="1"/>
  <c r="M87" i="3"/>
  <c r="P87" i="3" s="1"/>
  <c r="M107" i="3"/>
  <c r="P107" i="3" s="1"/>
  <c r="M111" i="3"/>
  <c r="P111" i="3" s="1"/>
  <c r="M173" i="3"/>
  <c r="P173" i="3" s="1"/>
  <c r="M185" i="3"/>
  <c r="P185" i="3" s="1"/>
  <c r="M209" i="3"/>
  <c r="P209" i="3" s="1"/>
  <c r="M221" i="3"/>
  <c r="P221" i="3" s="1"/>
  <c r="L13" i="2"/>
  <c r="M2113" i="3"/>
  <c r="P2113" i="3" s="1"/>
  <c r="M2109" i="3"/>
  <c r="P2109" i="3" s="1"/>
  <c r="M2106" i="3"/>
  <c r="P2106" i="3" s="1"/>
  <c r="M2102" i="3"/>
  <c r="P2102" i="3" s="1"/>
  <c r="M2098" i="3"/>
  <c r="P2098" i="3" s="1"/>
  <c r="M2110" i="3"/>
  <c r="P2110" i="3" s="1"/>
  <c r="M2091" i="3"/>
  <c r="P2091" i="3" s="1"/>
  <c r="M2092" i="3"/>
  <c r="P2092" i="3" s="1"/>
  <c r="M2084" i="3"/>
  <c r="P2084" i="3" s="1"/>
  <c r="M2079" i="3"/>
  <c r="P2079" i="3" s="1"/>
  <c r="M2080" i="3"/>
  <c r="P2080" i="3" s="1"/>
  <c r="M2075" i="3"/>
  <c r="P2075" i="3" s="1"/>
  <c r="M2076" i="3"/>
  <c r="P2076" i="3" s="1"/>
  <c r="M2072" i="3"/>
  <c r="P2072" i="3" s="1"/>
  <c r="M2068" i="3"/>
  <c r="P2068" i="3" s="1"/>
  <c r="M2064" i="3"/>
  <c r="P2064" i="3" s="1"/>
  <c r="M2060" i="3"/>
  <c r="P2060" i="3" s="1"/>
  <c r="M2056" i="3"/>
  <c r="P2056" i="3" s="1"/>
  <c r="M2052" i="3"/>
  <c r="P2052" i="3" s="1"/>
  <c r="M2048" i="3"/>
  <c r="P2048" i="3" s="1"/>
  <c r="M2063" i="3"/>
  <c r="P2063" i="3" s="1"/>
  <c r="M2083" i="3"/>
  <c r="P2083" i="3" s="1"/>
  <c r="M2067" i="3"/>
  <c r="P2067" i="3" s="1"/>
  <c r="M2057" i="3"/>
  <c r="P2057" i="3" s="1"/>
  <c r="M2051" i="3"/>
  <c r="P2051" i="3" s="1"/>
  <c r="M2044" i="3"/>
  <c r="P2044" i="3" s="1"/>
  <c r="M2040" i="3"/>
  <c r="P2040" i="3" s="1"/>
  <c r="M2036" i="3"/>
  <c r="P2036" i="3" s="1"/>
  <c r="M2032" i="3"/>
  <c r="P2032" i="3" s="1"/>
  <c r="M2028" i="3"/>
  <c r="P2028" i="3" s="1"/>
  <c r="M2024" i="3"/>
  <c r="P2024" i="3" s="1"/>
  <c r="M2037" i="3"/>
  <c r="P2037" i="3" s="1"/>
  <c r="M2031" i="3"/>
  <c r="P2031" i="3" s="1"/>
  <c r="M2021" i="3"/>
  <c r="P2021" i="3" s="1"/>
  <c r="M2047" i="3"/>
  <c r="P2047" i="3" s="1"/>
  <c r="M2033" i="3"/>
  <c r="P2033" i="3" s="1"/>
  <c r="M2043" i="3"/>
  <c r="P2043" i="3" s="1"/>
  <c r="M2027" i="3"/>
  <c r="P2027" i="3" s="1"/>
  <c r="M2071" i="3"/>
  <c r="P2071" i="3" s="1"/>
  <c r="J15" i="2"/>
  <c r="M27" i="3"/>
  <c r="P27" i="3" s="1"/>
  <c r="M39" i="3"/>
  <c r="P39" i="3" s="1"/>
  <c r="M55" i="3"/>
  <c r="P55" i="3" s="1"/>
  <c r="M59" i="3"/>
  <c r="P59" i="3" s="1"/>
  <c r="M79" i="3"/>
  <c r="P79" i="3" s="1"/>
  <c r="M83" i="3"/>
  <c r="P83" i="3" s="1"/>
  <c r="M95" i="3"/>
  <c r="P95" i="3" s="1"/>
  <c r="M139" i="3"/>
  <c r="P139" i="3" s="1"/>
  <c r="M151" i="3"/>
  <c r="P151" i="3" s="1"/>
  <c r="M157" i="3"/>
  <c r="P157" i="3" s="1"/>
  <c r="M179" i="3"/>
  <c r="P179" i="3" s="1"/>
  <c r="M237" i="3"/>
  <c r="P237" i="3" s="1"/>
  <c r="M250" i="3"/>
  <c r="P250" i="3" s="1"/>
  <c r="M267" i="3"/>
  <c r="P267" i="3" s="1"/>
  <c r="D7" i="1"/>
  <c r="G7" i="1" s="1"/>
  <c r="H6" i="3" s="1"/>
  <c r="J6" i="3" s="1"/>
  <c r="M894" i="3"/>
  <c r="P894" i="3" s="1"/>
  <c r="M890" i="3"/>
  <c r="P890" i="3" s="1"/>
  <c r="M886" i="3"/>
  <c r="P886" i="3" s="1"/>
  <c r="M882" i="3"/>
  <c r="P882" i="3" s="1"/>
  <c r="M878" i="3"/>
  <c r="P878" i="3" s="1"/>
  <c r="M874" i="3"/>
  <c r="P874" i="3" s="1"/>
  <c r="M870" i="3"/>
  <c r="P870" i="3" s="1"/>
  <c r="M866" i="3"/>
  <c r="P866" i="3" s="1"/>
  <c r="M862" i="3"/>
  <c r="P862" i="3" s="1"/>
  <c r="M858" i="3"/>
  <c r="P858" i="3" s="1"/>
  <c r="M854" i="3"/>
  <c r="P854" i="3" s="1"/>
  <c r="M850" i="3"/>
  <c r="P850" i="3" s="1"/>
  <c r="M846" i="3"/>
  <c r="P846" i="3" s="1"/>
  <c r="M842" i="3"/>
  <c r="P842" i="3" s="1"/>
  <c r="M838" i="3"/>
  <c r="P838" i="3" s="1"/>
  <c r="M834" i="3"/>
  <c r="P834" i="3" s="1"/>
  <c r="M893" i="3"/>
  <c r="P893" i="3" s="1"/>
  <c r="M885" i="3"/>
  <c r="P885" i="3" s="1"/>
  <c r="M877" i="3"/>
  <c r="P877" i="3" s="1"/>
  <c r="M869" i="3"/>
  <c r="P869" i="3" s="1"/>
  <c r="M861" i="3"/>
  <c r="P861" i="3" s="1"/>
  <c r="M853" i="3"/>
  <c r="P853" i="3" s="1"/>
  <c r="M845" i="3"/>
  <c r="P845" i="3" s="1"/>
  <c r="M837" i="3"/>
  <c r="P837" i="3" s="1"/>
  <c r="M822" i="3"/>
  <c r="P822" i="3" s="1"/>
  <c r="M810" i="3"/>
  <c r="P810" i="3" s="1"/>
  <c r="M805" i="3"/>
  <c r="P805" i="3" s="1"/>
  <c r="M794" i="3"/>
  <c r="P794" i="3" s="1"/>
  <c r="M789" i="3"/>
  <c r="P789" i="3" s="1"/>
  <c r="M778" i="3"/>
  <c r="P778" i="3" s="1"/>
  <c r="M773" i="3"/>
  <c r="P773" i="3" s="1"/>
  <c r="M762" i="3"/>
  <c r="P762" i="3" s="1"/>
  <c r="M757" i="3"/>
  <c r="P757" i="3" s="1"/>
  <c r="M746" i="3"/>
  <c r="P746" i="3" s="1"/>
  <c r="M741" i="3"/>
  <c r="P741" i="3" s="1"/>
  <c r="M829" i="3"/>
  <c r="P829" i="3" s="1"/>
  <c r="M817" i="3"/>
  <c r="P817" i="3" s="1"/>
  <c r="M806" i="3"/>
  <c r="P806" i="3" s="1"/>
  <c r="M801" i="3"/>
  <c r="P801" i="3" s="1"/>
  <c r="M790" i="3"/>
  <c r="P790" i="3" s="1"/>
  <c r="M785" i="3"/>
  <c r="P785" i="3" s="1"/>
  <c r="M774" i="3"/>
  <c r="P774" i="3" s="1"/>
  <c r="M769" i="3"/>
  <c r="P769" i="3" s="1"/>
  <c r="M758" i="3"/>
  <c r="P758" i="3" s="1"/>
  <c r="M753" i="3"/>
  <c r="P753" i="3" s="1"/>
  <c r="M742" i="3"/>
  <c r="P742" i="3" s="1"/>
  <c r="M738" i="3"/>
  <c r="P738" i="3" s="1"/>
  <c r="M733" i="3"/>
  <c r="P733" i="3" s="1"/>
  <c r="M677" i="3"/>
  <c r="P677" i="3" s="1"/>
  <c r="M673" i="3"/>
  <c r="P673" i="3" s="1"/>
  <c r="M669" i="3"/>
  <c r="P669" i="3" s="1"/>
  <c r="M665" i="3"/>
  <c r="P665" i="3" s="1"/>
  <c r="M661" i="3"/>
  <c r="P661" i="3" s="1"/>
  <c r="M657" i="3"/>
  <c r="P657" i="3" s="1"/>
  <c r="M493" i="3"/>
  <c r="P493" i="3" s="1"/>
  <c r="M889" i="3"/>
  <c r="P889" i="3" s="1"/>
  <c r="M881" i="3"/>
  <c r="P881" i="3" s="1"/>
  <c r="M873" i="3"/>
  <c r="P873" i="3" s="1"/>
  <c r="M865" i="3"/>
  <c r="P865" i="3" s="1"/>
  <c r="M857" i="3"/>
  <c r="P857" i="3" s="1"/>
  <c r="M849" i="3"/>
  <c r="P849" i="3" s="1"/>
  <c r="M841" i="3"/>
  <c r="P841" i="3" s="1"/>
  <c r="M833" i="3"/>
  <c r="P833" i="3" s="1"/>
  <c r="M830" i="3"/>
  <c r="P830" i="3" s="1"/>
  <c r="M825" i="3"/>
  <c r="P825" i="3" s="1"/>
  <c r="M818" i="3"/>
  <c r="P818" i="3" s="1"/>
  <c r="M813" i="3"/>
  <c r="P813" i="3" s="1"/>
  <c r="M802" i="3"/>
  <c r="P802" i="3" s="1"/>
  <c r="M797" i="3"/>
  <c r="P797" i="3" s="1"/>
  <c r="M786" i="3"/>
  <c r="P786" i="3" s="1"/>
  <c r="M781" i="3"/>
  <c r="P781" i="3" s="1"/>
  <c r="M770" i="3"/>
  <c r="P770" i="3" s="1"/>
  <c r="M765" i="3"/>
  <c r="P765" i="3" s="1"/>
  <c r="M754" i="3"/>
  <c r="P754" i="3" s="1"/>
  <c r="M749" i="3"/>
  <c r="P749" i="3" s="1"/>
  <c r="M736" i="3"/>
  <c r="P736" i="3" s="1"/>
  <c r="M732" i="3"/>
  <c r="P732" i="3" s="1"/>
  <c r="M728" i="3"/>
  <c r="P728" i="3" s="1"/>
  <c r="M724" i="3"/>
  <c r="P724" i="3" s="1"/>
  <c r="M720" i="3"/>
  <c r="P720" i="3" s="1"/>
  <c r="M716" i="3"/>
  <c r="P716" i="3" s="1"/>
  <c r="M712" i="3"/>
  <c r="P712" i="3" s="1"/>
  <c r="M708" i="3"/>
  <c r="P708" i="3" s="1"/>
  <c r="M704" i="3"/>
  <c r="P704" i="3" s="1"/>
  <c r="M700" i="3"/>
  <c r="P700" i="3" s="1"/>
  <c r="M696" i="3"/>
  <c r="P696" i="3" s="1"/>
  <c r="M692" i="3"/>
  <c r="P692" i="3" s="1"/>
  <c r="M688" i="3"/>
  <c r="P688" i="3" s="1"/>
  <c r="M684" i="3"/>
  <c r="P684" i="3" s="1"/>
  <c r="M680" i="3"/>
  <c r="P680" i="3" s="1"/>
  <c r="M672" i="3"/>
  <c r="P672" i="3" s="1"/>
  <c r="M826" i="3"/>
  <c r="P826" i="3" s="1"/>
  <c r="M814" i="3"/>
  <c r="P814" i="3" s="1"/>
  <c r="M809" i="3"/>
  <c r="P809" i="3" s="1"/>
  <c r="M798" i="3"/>
  <c r="P798" i="3" s="1"/>
  <c r="M793" i="3"/>
  <c r="P793" i="3" s="1"/>
  <c r="M782" i="3"/>
  <c r="P782" i="3" s="1"/>
  <c r="M777" i="3"/>
  <c r="P777" i="3" s="1"/>
  <c r="M766" i="3"/>
  <c r="P766" i="3" s="1"/>
  <c r="M761" i="3"/>
  <c r="P761" i="3" s="1"/>
  <c r="M750" i="3"/>
  <c r="P750" i="3" s="1"/>
  <c r="M745" i="3"/>
  <c r="P745" i="3" s="1"/>
  <c r="M651" i="3"/>
  <c r="P651" i="3" s="1"/>
  <c r="M647" i="3"/>
  <c r="P647" i="3" s="1"/>
  <c r="M643" i="3"/>
  <c r="P643" i="3" s="1"/>
  <c r="M571" i="3"/>
  <c r="P571" i="3" s="1"/>
  <c r="M567" i="3"/>
  <c r="P567" i="3" s="1"/>
  <c r="M563" i="3"/>
  <c r="P563" i="3" s="1"/>
  <c r="M559" i="3"/>
  <c r="P559" i="3" s="1"/>
  <c r="M555" i="3"/>
  <c r="P555" i="3" s="1"/>
  <c r="M551" i="3"/>
  <c r="P551" i="3" s="1"/>
  <c r="M547" i="3"/>
  <c r="P547" i="3" s="1"/>
  <c r="M543" i="3"/>
  <c r="P543" i="3" s="1"/>
  <c r="M539" i="3"/>
  <c r="P539" i="3" s="1"/>
  <c r="M535" i="3"/>
  <c r="P535" i="3" s="1"/>
  <c r="M531" i="3"/>
  <c r="P531" i="3" s="1"/>
  <c r="M527" i="3"/>
  <c r="P527" i="3" s="1"/>
  <c r="M503" i="3"/>
  <c r="P503" i="3" s="1"/>
  <c r="M668" i="3"/>
  <c r="P668" i="3" s="1"/>
  <c r="M660" i="3"/>
  <c r="P660" i="3" s="1"/>
  <c r="M648" i="3"/>
  <c r="P648" i="3" s="1"/>
  <c r="M636" i="3"/>
  <c r="P636" i="3" s="1"/>
  <c r="M440" i="3"/>
  <c r="P440" i="3" s="1"/>
  <c r="M408" i="3"/>
  <c r="P408" i="3" s="1"/>
  <c r="M372" i="3"/>
  <c r="P372" i="3" s="1"/>
  <c r="M368" i="3"/>
  <c r="P368" i="3" s="1"/>
  <c r="M360" i="3"/>
  <c r="P360" i="3" s="1"/>
  <c r="M356" i="3"/>
  <c r="P356" i="3" s="1"/>
  <c r="M352" i="3"/>
  <c r="P352" i="3" s="1"/>
  <c r="M348" i="3"/>
  <c r="P348" i="3" s="1"/>
  <c r="M344" i="3"/>
  <c r="P344" i="3" s="1"/>
  <c r="M340" i="3"/>
  <c r="P340" i="3" s="1"/>
  <c r="M336" i="3"/>
  <c r="P336" i="3" s="1"/>
  <c r="M332" i="3"/>
  <c r="P332" i="3" s="1"/>
  <c r="M656" i="3"/>
  <c r="P656" i="3" s="1"/>
  <c r="M632" i="3"/>
  <c r="P632" i="3" s="1"/>
  <c r="M568" i="3"/>
  <c r="P568" i="3" s="1"/>
  <c r="M562" i="3"/>
  <c r="P562" i="3" s="1"/>
  <c r="M546" i="3"/>
  <c r="P546" i="3" s="1"/>
  <c r="M542" i="3"/>
  <c r="P542" i="3" s="1"/>
  <c r="M538" i="3"/>
  <c r="P538" i="3" s="1"/>
  <c r="M528" i="3"/>
  <c r="P528" i="3" s="1"/>
  <c r="M524" i="3"/>
  <c r="P524" i="3" s="1"/>
  <c r="M520" i="3"/>
  <c r="P520" i="3" s="1"/>
  <c r="M516" i="3"/>
  <c r="P516" i="3" s="1"/>
  <c r="M512" i="3"/>
  <c r="P512" i="3" s="1"/>
  <c r="M508" i="3"/>
  <c r="P508" i="3" s="1"/>
  <c r="M504" i="3"/>
  <c r="P504" i="3" s="1"/>
  <c r="M500" i="3"/>
  <c r="P500" i="3" s="1"/>
  <c r="M496" i="3"/>
  <c r="P496" i="3" s="1"/>
  <c r="M492" i="3"/>
  <c r="P492" i="3" s="1"/>
  <c r="M488" i="3"/>
  <c r="P488" i="3" s="1"/>
  <c r="M484" i="3"/>
  <c r="P484" i="3" s="1"/>
  <c r="M480" i="3"/>
  <c r="P480" i="3" s="1"/>
  <c r="M475" i="3"/>
  <c r="P475" i="3" s="1"/>
  <c r="M471" i="3"/>
  <c r="P471" i="3" s="1"/>
  <c r="M467" i="3"/>
  <c r="P467" i="3" s="1"/>
  <c r="M463" i="3"/>
  <c r="P463" i="3" s="1"/>
  <c r="M459" i="3"/>
  <c r="P459" i="3" s="1"/>
  <c r="M455" i="3"/>
  <c r="P455" i="3" s="1"/>
  <c r="M451" i="3"/>
  <c r="P451" i="3" s="1"/>
  <c r="M447" i="3"/>
  <c r="P447" i="3" s="1"/>
  <c r="M443" i="3"/>
  <c r="P443" i="3" s="1"/>
  <c r="M664" i="3"/>
  <c r="P664" i="3" s="1"/>
  <c r="M652" i="3"/>
  <c r="P652" i="3" s="1"/>
  <c r="M644" i="3"/>
  <c r="P644" i="3" s="1"/>
  <c r="M564" i="3"/>
  <c r="P564" i="3" s="1"/>
  <c r="M640" i="3"/>
  <c r="P640" i="3" s="1"/>
  <c r="M407" i="3"/>
  <c r="P407" i="3" s="1"/>
  <c r="M391" i="3"/>
  <c r="P391" i="3" s="1"/>
  <c r="M375" i="3"/>
  <c r="P375" i="3" s="1"/>
  <c r="M367" i="3"/>
  <c r="P367" i="3" s="1"/>
  <c r="M431" i="3"/>
  <c r="P431" i="3" s="1"/>
  <c r="M419" i="3"/>
  <c r="P419" i="3" s="1"/>
  <c r="M403" i="3"/>
  <c r="P403" i="3" s="1"/>
  <c r="M359" i="3"/>
  <c r="P359" i="3" s="1"/>
  <c r="M351" i="3"/>
  <c r="P351" i="3" s="1"/>
  <c r="M343" i="3"/>
  <c r="P343" i="3" s="1"/>
  <c r="M335" i="3"/>
  <c r="P335" i="3" s="1"/>
  <c r="M327" i="3"/>
  <c r="P327" i="3" s="1"/>
  <c r="M427" i="3"/>
  <c r="P427" i="3" s="1"/>
  <c r="M415" i="3"/>
  <c r="P415" i="3" s="1"/>
  <c r="M399" i="3"/>
  <c r="P399" i="3" s="1"/>
  <c r="M383" i="3"/>
  <c r="P383" i="3" s="1"/>
  <c r="M371" i="3"/>
  <c r="P371" i="3" s="1"/>
  <c r="M439" i="3"/>
  <c r="P439" i="3" s="1"/>
  <c r="M423" i="3"/>
  <c r="P423" i="3" s="1"/>
  <c r="M411" i="3"/>
  <c r="P411" i="3" s="1"/>
  <c r="M395" i="3"/>
  <c r="P395" i="3" s="1"/>
  <c r="M379" i="3"/>
  <c r="P379" i="3" s="1"/>
  <c r="M1321" i="3"/>
  <c r="P1321" i="3" s="1"/>
  <c r="M988" i="3"/>
  <c r="P988" i="3" s="1"/>
  <c r="M1061" i="3"/>
  <c r="P1061" i="3" s="1"/>
  <c r="M986" i="3"/>
  <c r="P986" i="3" s="1"/>
  <c r="M902" i="3"/>
  <c r="P902" i="3" s="1"/>
  <c r="K11" i="2"/>
  <c r="M2017" i="3"/>
  <c r="P2017" i="3" s="1"/>
  <c r="M2016" i="3"/>
  <c r="P2016" i="3" s="1"/>
  <c r="M2012" i="3"/>
  <c r="P2012" i="3" s="1"/>
  <c r="M2008" i="3"/>
  <c r="P2008" i="3" s="1"/>
  <c r="M2004" i="3"/>
  <c r="P2004" i="3" s="1"/>
  <c r="M2000" i="3"/>
  <c r="P2000" i="3" s="1"/>
  <c r="M1996" i="3"/>
  <c r="P1996" i="3" s="1"/>
  <c r="M1992" i="3"/>
  <c r="P1992" i="3" s="1"/>
  <c r="M1988" i="3"/>
  <c r="P1988" i="3" s="1"/>
  <c r="M1984" i="3"/>
  <c r="P1984" i="3" s="1"/>
  <c r="M1972" i="3"/>
  <c r="P1972" i="3" s="1"/>
  <c r="M1968" i="3"/>
  <c r="P1968" i="3" s="1"/>
  <c r="M1960" i="3"/>
  <c r="P1960" i="3" s="1"/>
  <c r="M2013" i="3"/>
  <c r="P2013" i="3" s="1"/>
  <c r="M2015" i="3"/>
  <c r="P2015" i="3" s="1"/>
  <c r="M2005" i="3"/>
  <c r="P2005" i="3" s="1"/>
  <c r="M1999" i="3"/>
  <c r="P1999" i="3" s="1"/>
  <c r="M1989" i="3"/>
  <c r="P1989" i="3" s="1"/>
  <c r="M1983" i="3"/>
  <c r="P1983" i="3" s="1"/>
  <c r="M1979" i="3"/>
  <c r="P1979" i="3" s="1"/>
  <c r="M1975" i="3"/>
  <c r="P1975" i="3" s="1"/>
  <c r="M1965" i="3"/>
  <c r="P1965" i="3" s="1"/>
  <c r="M2011" i="3"/>
  <c r="P2011" i="3" s="1"/>
  <c r="M2001" i="3"/>
  <c r="P2001" i="3" s="1"/>
  <c r="M1995" i="3"/>
  <c r="P1995" i="3" s="1"/>
  <c r="M1985" i="3"/>
  <c r="P1985" i="3" s="1"/>
  <c r="M1971" i="3"/>
  <c r="P1971" i="3" s="1"/>
  <c r="M1956" i="3"/>
  <c r="P1956" i="3" s="1"/>
  <c r="M1951" i="3"/>
  <c r="P1951" i="3" s="1"/>
  <c r="M1947" i="3"/>
  <c r="P1947" i="3" s="1"/>
  <c r="M1943" i="3"/>
  <c r="P1943" i="3" s="1"/>
  <c r="M1939" i="3"/>
  <c r="P1939" i="3" s="1"/>
  <c r="M1946" i="3"/>
  <c r="P1946" i="3" s="1"/>
  <c r="M1938" i="3"/>
  <c r="P1938" i="3" s="1"/>
  <c r="M1927" i="3"/>
  <c r="P1927" i="3" s="1"/>
  <c r="M1922" i="3"/>
  <c r="P1922" i="3" s="1"/>
  <c r="M1911" i="3"/>
  <c r="P1911" i="3" s="1"/>
  <c r="M1906" i="3"/>
  <c r="P1906" i="3" s="1"/>
  <c r="M1895" i="3"/>
  <c r="P1895" i="3" s="1"/>
  <c r="M1957" i="3"/>
  <c r="P1957" i="3" s="1"/>
  <c r="M1953" i="3"/>
  <c r="P1953" i="3" s="1"/>
  <c r="M1934" i="3"/>
  <c r="P1934" i="3" s="1"/>
  <c r="M1923" i="3"/>
  <c r="P1923" i="3" s="1"/>
  <c r="M1918" i="3"/>
  <c r="P1918" i="3" s="1"/>
  <c r="M1907" i="3"/>
  <c r="P1907" i="3" s="1"/>
  <c r="M1902" i="3"/>
  <c r="P1902" i="3" s="1"/>
  <c r="M1950" i="3"/>
  <c r="P1950" i="3" s="1"/>
  <c r="M1942" i="3"/>
  <c r="P1942" i="3" s="1"/>
  <c r="M1935" i="3"/>
  <c r="P1935" i="3" s="1"/>
  <c r="M1930" i="3"/>
  <c r="P1930" i="3" s="1"/>
  <c r="M1919" i="3"/>
  <c r="P1919" i="3" s="1"/>
  <c r="M1914" i="3"/>
  <c r="P1914" i="3" s="1"/>
  <c r="M1903" i="3"/>
  <c r="P1903" i="3" s="1"/>
  <c r="M1898" i="3"/>
  <c r="P1898" i="3" s="1"/>
  <c r="M1842" i="3"/>
  <c r="P1842" i="3" s="1"/>
  <c r="M1838" i="3"/>
  <c r="P1838" i="3" s="1"/>
  <c r="M1899" i="3"/>
  <c r="P1899" i="3" s="1"/>
  <c r="M1882" i="3"/>
  <c r="P1882" i="3" s="1"/>
  <c r="M1873" i="3"/>
  <c r="P1873" i="3" s="1"/>
  <c r="M1869" i="3"/>
  <c r="P1869" i="3" s="1"/>
  <c r="M1865" i="3"/>
  <c r="P1865" i="3" s="1"/>
  <c r="M1861" i="3"/>
  <c r="P1861" i="3" s="1"/>
  <c r="M1857" i="3"/>
  <c r="P1857" i="3" s="1"/>
  <c r="M1853" i="3"/>
  <c r="P1853" i="3" s="1"/>
  <c r="M1849" i="3"/>
  <c r="P1849" i="3" s="1"/>
  <c r="M1845" i="3"/>
  <c r="P1845" i="3" s="1"/>
  <c r="M1841" i="3"/>
  <c r="P1841" i="3" s="1"/>
  <c r="M1837" i="3"/>
  <c r="P1837" i="3" s="1"/>
  <c r="M1833" i="3"/>
  <c r="P1833" i="3" s="1"/>
  <c r="M1829" i="3"/>
  <c r="P1829" i="3" s="1"/>
  <c r="M1825" i="3"/>
  <c r="P1825" i="3" s="1"/>
  <c r="M1821" i="3"/>
  <c r="P1821" i="3" s="1"/>
  <c r="M1813" i="3"/>
  <c r="P1813" i="3" s="1"/>
  <c r="M1809" i="3"/>
  <c r="P1809" i="3" s="1"/>
  <c r="M1805" i="3"/>
  <c r="P1805" i="3" s="1"/>
  <c r="M1801" i="3"/>
  <c r="P1801" i="3" s="1"/>
  <c r="M1797" i="3"/>
  <c r="P1797" i="3" s="1"/>
  <c r="M1931" i="3"/>
  <c r="P1931" i="3" s="1"/>
  <c r="M1915" i="3"/>
  <c r="P1915" i="3" s="1"/>
  <c r="M1894" i="3"/>
  <c r="P1894" i="3" s="1"/>
  <c r="M1961" i="3"/>
  <c r="P1961" i="3" s="1"/>
  <c r="M1926" i="3"/>
  <c r="P1926" i="3" s="1"/>
  <c r="M1910" i="3"/>
  <c r="P1910" i="3" s="1"/>
  <c r="M1890" i="3"/>
  <c r="P1890" i="3" s="1"/>
  <c r="M1881" i="3"/>
  <c r="P1881" i="3" s="1"/>
  <c r="M1886" i="3"/>
  <c r="P1886" i="3" s="1"/>
  <c r="M1877" i="3"/>
  <c r="P1877" i="3" s="1"/>
  <c r="M1793" i="3"/>
  <c r="P1793" i="3" s="1"/>
  <c r="M1782" i="3"/>
  <c r="P1782" i="3" s="1"/>
  <c r="M1777" i="3"/>
  <c r="P1777" i="3" s="1"/>
  <c r="M1766" i="3"/>
  <c r="P1766" i="3" s="1"/>
  <c r="M1761" i="3"/>
  <c r="P1761" i="3" s="1"/>
  <c r="M1750" i="3"/>
  <c r="P1750" i="3" s="1"/>
  <c r="M1810" i="3"/>
  <c r="P1810" i="3" s="1"/>
  <c r="M1806" i="3"/>
  <c r="P1806" i="3" s="1"/>
  <c r="M1802" i="3"/>
  <c r="P1802" i="3" s="1"/>
  <c r="M1798" i="3"/>
  <c r="P1798" i="3" s="1"/>
  <c r="M1794" i="3"/>
  <c r="P1794" i="3" s="1"/>
  <c r="M1789" i="3"/>
  <c r="P1789" i="3" s="1"/>
  <c r="M1778" i="3"/>
  <c r="P1778" i="3" s="1"/>
  <c r="M1773" i="3"/>
  <c r="P1773" i="3" s="1"/>
  <c r="M1762" i="3"/>
  <c r="P1762" i="3" s="1"/>
  <c r="M1757" i="3"/>
  <c r="P1757" i="3" s="1"/>
  <c r="M1790" i="3"/>
  <c r="P1790" i="3" s="1"/>
  <c r="M1785" i="3"/>
  <c r="P1785" i="3" s="1"/>
  <c r="M1774" i="3"/>
  <c r="P1774" i="3" s="1"/>
  <c r="M1769" i="3"/>
  <c r="P1769" i="3" s="1"/>
  <c r="M1758" i="3"/>
  <c r="P1758" i="3" s="1"/>
  <c r="M1753" i="3"/>
  <c r="P1753" i="3" s="1"/>
  <c r="M1745" i="3"/>
  <c r="P1745" i="3" s="1"/>
  <c r="M1741" i="3"/>
  <c r="P1741" i="3" s="1"/>
  <c r="M1749" i="3"/>
  <c r="P1749" i="3" s="1"/>
  <c r="M1834" i="3"/>
  <c r="P1834" i="3" s="1"/>
  <c r="M1830" i="3"/>
  <c r="P1830" i="3" s="1"/>
  <c r="M1826" i="3"/>
  <c r="P1826" i="3" s="1"/>
  <c r="M1822" i="3"/>
  <c r="P1822" i="3" s="1"/>
  <c r="M1818" i="3"/>
  <c r="P1818" i="3" s="1"/>
  <c r="M1786" i="3"/>
  <c r="P1786" i="3" s="1"/>
  <c r="M1744" i="3"/>
  <c r="P1744" i="3" s="1"/>
  <c r="M1740" i="3"/>
  <c r="P1740" i="3" s="1"/>
  <c r="M1781" i="3"/>
  <c r="P1781" i="3" s="1"/>
  <c r="M1770" i="3"/>
  <c r="P1770" i="3" s="1"/>
  <c r="M1746" i="3"/>
  <c r="P1746" i="3" s="1"/>
  <c r="M1754" i="3"/>
  <c r="P1754" i="3" s="1"/>
  <c r="M1765" i="3"/>
  <c r="P1765" i="3" s="1"/>
  <c r="J14" i="2"/>
  <c r="N1844" i="3" s="1"/>
  <c r="N11" i="3" s="1"/>
  <c r="K15" i="2"/>
  <c r="G8" i="3"/>
  <c r="Q8" i="3"/>
  <c r="R9" i="3"/>
  <c r="E10" i="3"/>
  <c r="O10" i="3"/>
  <c r="F13" i="3"/>
  <c r="N13" i="3"/>
  <c r="T21" i="3"/>
  <c r="T25" i="3"/>
  <c r="T29" i="3"/>
  <c r="T33" i="3"/>
  <c r="T37" i="3"/>
  <c r="T41" i="3"/>
  <c r="T45" i="3"/>
  <c r="T49" i="3"/>
  <c r="T53" i="3"/>
  <c r="T57" i="3"/>
  <c r="T61" i="3"/>
  <c r="T65" i="3"/>
  <c r="T69" i="3"/>
  <c r="T73" i="3"/>
  <c r="T77" i="3"/>
  <c r="T81" i="3"/>
  <c r="T85" i="3"/>
  <c r="T89" i="3"/>
  <c r="T93" i="3"/>
  <c r="T97" i="3"/>
  <c r="T101" i="3"/>
  <c r="T105" i="3"/>
  <c r="T109" i="3"/>
  <c r="M115" i="3"/>
  <c r="P115" i="3" s="1"/>
  <c r="M119" i="3"/>
  <c r="P119" i="3" s="1"/>
  <c r="M123" i="3"/>
  <c r="P123" i="3" s="1"/>
  <c r="M127" i="3"/>
  <c r="P127" i="3" s="1"/>
  <c r="M131" i="3"/>
  <c r="P131" i="3" s="1"/>
  <c r="M135" i="3"/>
  <c r="P135" i="3" s="1"/>
  <c r="M137" i="3"/>
  <c r="P137" i="3" s="1"/>
  <c r="T141" i="3"/>
  <c r="M143" i="3"/>
  <c r="P143" i="3" s="1"/>
  <c r="T147" i="3"/>
  <c r="T155" i="3"/>
  <c r="M161" i="3"/>
  <c r="P161" i="3" s="1"/>
  <c r="T165" i="3"/>
  <c r="M167" i="3"/>
  <c r="P167" i="3" s="1"/>
  <c r="T171" i="3"/>
  <c r="M177" i="3"/>
  <c r="P177" i="3" s="1"/>
  <c r="T183" i="3"/>
  <c r="M197" i="3"/>
  <c r="P197" i="3" s="1"/>
  <c r="T201" i="3"/>
  <c r="M203" i="3"/>
  <c r="P203" i="3" s="1"/>
  <c r="T207" i="3"/>
  <c r="M213" i="3"/>
  <c r="P213" i="3" s="1"/>
  <c r="T213" i="3"/>
  <c r="M215" i="3"/>
  <c r="P215" i="3" s="1"/>
  <c r="T219" i="3"/>
  <c r="M225" i="3"/>
  <c r="P225" i="3" s="1"/>
  <c r="T229" i="3"/>
  <c r="M231" i="3"/>
  <c r="P231" i="3" s="1"/>
  <c r="M241" i="3"/>
  <c r="P241" i="3" s="1"/>
  <c r="T241" i="3"/>
  <c r="M249" i="3"/>
  <c r="P249" i="3" s="1"/>
  <c r="T249" i="3"/>
  <c r="M261" i="3"/>
  <c r="P261" i="3" s="1"/>
  <c r="M262" i="3"/>
  <c r="P262" i="3" s="1"/>
  <c r="M263" i="3"/>
  <c r="P263" i="3" s="1"/>
  <c r="M311" i="3"/>
  <c r="P311" i="3" s="1"/>
  <c r="M339" i="3"/>
  <c r="P339" i="3" s="1"/>
  <c r="M355" i="3"/>
  <c r="P355" i="3" s="1"/>
  <c r="M373" i="3"/>
  <c r="P373" i="3" s="1"/>
  <c r="K8" i="2"/>
  <c r="L9" i="2"/>
  <c r="M1325" i="3"/>
  <c r="P1325" i="3" s="1"/>
  <c r="M1320" i="3"/>
  <c r="P1320" i="3" s="1"/>
  <c r="M1309" i="3"/>
  <c r="P1309" i="3" s="1"/>
  <c r="M1305" i="3"/>
  <c r="P1305" i="3" s="1"/>
  <c r="M1301" i="3"/>
  <c r="P1301" i="3" s="1"/>
  <c r="M1297" i="3"/>
  <c r="P1297" i="3" s="1"/>
  <c r="M1293" i="3"/>
  <c r="P1293" i="3" s="1"/>
  <c r="M1332" i="3"/>
  <c r="P1332" i="3" s="1"/>
  <c r="M1316" i="3"/>
  <c r="P1316" i="3" s="1"/>
  <c r="M1333" i="3"/>
  <c r="P1333" i="3" s="1"/>
  <c r="M1328" i="3"/>
  <c r="P1328" i="3" s="1"/>
  <c r="M1317" i="3"/>
  <c r="P1317" i="3" s="1"/>
  <c r="M1312" i="3"/>
  <c r="P1312" i="3" s="1"/>
  <c r="M1287" i="3"/>
  <c r="P1287" i="3" s="1"/>
  <c r="M1283" i="3"/>
  <c r="P1283" i="3" s="1"/>
  <c r="M1279" i="3"/>
  <c r="P1279" i="3" s="1"/>
  <c r="M1275" i="3"/>
  <c r="P1275" i="3" s="1"/>
  <c r="M1329" i="3"/>
  <c r="P1329" i="3" s="1"/>
  <c r="M1324" i="3"/>
  <c r="P1324" i="3" s="1"/>
  <c r="M1313" i="3"/>
  <c r="P1313" i="3" s="1"/>
  <c r="M1311" i="3"/>
  <c r="P1311" i="3" s="1"/>
  <c r="M1310" i="3"/>
  <c r="P1310" i="3" s="1"/>
  <c r="M1306" i="3"/>
  <c r="P1306" i="3" s="1"/>
  <c r="M1302" i="3"/>
  <c r="P1302" i="3" s="1"/>
  <c r="M1298" i="3"/>
  <c r="P1298" i="3" s="1"/>
  <c r="M1294" i="3"/>
  <c r="P1294" i="3" s="1"/>
  <c r="M1290" i="3"/>
  <c r="P1290" i="3" s="1"/>
  <c r="M1286" i="3"/>
  <c r="P1286" i="3" s="1"/>
  <c r="M1282" i="3"/>
  <c r="P1282" i="3" s="1"/>
  <c r="M1278" i="3"/>
  <c r="P1278" i="3" s="1"/>
  <c r="M1274" i="3"/>
  <c r="P1274" i="3" s="1"/>
  <c r="M1270" i="3"/>
  <c r="P1270" i="3" s="1"/>
  <c r="M1266" i="3"/>
  <c r="P1266" i="3" s="1"/>
  <c r="M1262" i="3"/>
  <c r="P1262" i="3" s="1"/>
  <c r="M1258" i="3"/>
  <c r="P1258" i="3" s="1"/>
  <c r="M1254" i="3"/>
  <c r="P1254" i="3" s="1"/>
  <c r="M1250" i="3"/>
  <c r="P1250" i="3" s="1"/>
  <c r="M1246" i="3"/>
  <c r="P1246" i="3" s="1"/>
  <c r="M1172" i="3"/>
  <c r="P1172" i="3" s="1"/>
  <c r="M1028" i="3"/>
  <c r="P1028" i="3" s="1"/>
  <c r="M1024" i="3"/>
  <c r="P1024" i="3" s="1"/>
  <c r="M1020" i="3"/>
  <c r="P1020" i="3" s="1"/>
  <c r="M1016" i="3"/>
  <c r="P1016" i="3" s="1"/>
  <c r="M1012" i="3"/>
  <c r="P1012" i="3" s="1"/>
  <c r="M1008" i="3"/>
  <c r="P1008" i="3" s="1"/>
  <c r="M1004" i="3"/>
  <c r="P1004" i="3" s="1"/>
  <c r="M1000" i="3"/>
  <c r="P1000" i="3" s="1"/>
  <c r="M1247" i="3"/>
  <c r="P1247" i="3" s="1"/>
  <c r="M1242" i="3"/>
  <c r="P1242" i="3" s="1"/>
  <c r="M1238" i="3"/>
  <c r="P1238" i="3" s="1"/>
  <c r="M1235" i="3"/>
  <c r="P1235" i="3" s="1"/>
  <c r="M1231" i="3"/>
  <c r="P1231" i="3" s="1"/>
  <c r="M1227" i="3"/>
  <c r="P1227" i="3" s="1"/>
  <c r="M1223" i="3"/>
  <c r="P1223" i="3" s="1"/>
  <c r="M1219" i="3"/>
  <c r="P1219" i="3" s="1"/>
  <c r="M1215" i="3"/>
  <c r="P1215" i="3" s="1"/>
  <c r="M1211" i="3"/>
  <c r="P1211" i="3" s="1"/>
  <c r="M1207" i="3"/>
  <c r="P1207" i="3" s="1"/>
  <c r="M1203" i="3"/>
  <c r="P1203" i="3" s="1"/>
  <c r="M1199" i="3"/>
  <c r="P1199" i="3" s="1"/>
  <c r="M1195" i="3"/>
  <c r="P1195" i="3" s="1"/>
  <c r="M1191" i="3"/>
  <c r="P1191" i="3" s="1"/>
  <c r="M1187" i="3"/>
  <c r="P1187" i="3" s="1"/>
  <c r="M1183" i="3"/>
  <c r="P1183" i="3" s="1"/>
  <c r="M1179" i="3"/>
  <c r="P1179" i="3" s="1"/>
  <c r="M1175" i="3"/>
  <c r="P1175" i="3" s="1"/>
  <c r="M1171" i="3"/>
  <c r="P1171" i="3" s="1"/>
  <c r="M1167" i="3"/>
  <c r="P1167" i="3" s="1"/>
  <c r="M1163" i="3"/>
  <c r="P1163" i="3" s="1"/>
  <c r="M1159" i="3"/>
  <c r="P1159" i="3" s="1"/>
  <c r="M1245" i="3"/>
  <c r="P1245" i="3" s="1"/>
  <c r="M1243" i="3"/>
  <c r="P1243" i="3" s="1"/>
  <c r="M1241" i="3"/>
  <c r="P1241" i="3" s="1"/>
  <c r="M1239" i="3"/>
  <c r="P1239" i="3" s="1"/>
  <c r="M1237" i="3"/>
  <c r="P1237" i="3" s="1"/>
  <c r="M1234" i="3"/>
  <c r="P1234" i="3" s="1"/>
  <c r="M1230" i="3"/>
  <c r="P1230" i="3" s="1"/>
  <c r="M1226" i="3"/>
  <c r="M1222" i="3"/>
  <c r="P1222" i="3" s="1"/>
  <c r="M1218" i="3"/>
  <c r="P1218" i="3" s="1"/>
  <c r="M1214" i="3"/>
  <c r="P1214" i="3" s="1"/>
  <c r="M1130" i="3"/>
  <c r="P1130" i="3" s="1"/>
  <c r="M1062" i="3"/>
  <c r="P1062" i="3" s="1"/>
  <c r="M1271" i="3"/>
  <c r="P1271" i="3" s="1"/>
  <c r="M1267" i="3"/>
  <c r="P1267" i="3" s="1"/>
  <c r="M1263" i="3"/>
  <c r="P1263" i="3" s="1"/>
  <c r="M1259" i="3"/>
  <c r="P1259" i="3" s="1"/>
  <c r="M1255" i="3"/>
  <c r="P1255" i="3" s="1"/>
  <c r="M1251" i="3"/>
  <c r="P1251" i="3" s="1"/>
  <c r="M1143" i="3"/>
  <c r="P1143" i="3" s="1"/>
  <c r="M1115" i="3"/>
  <c r="P1115" i="3" s="1"/>
  <c r="M1099" i="3"/>
  <c r="P1099" i="3" s="1"/>
  <c r="M1083" i="3"/>
  <c r="P1083" i="3" s="1"/>
  <c r="M1155" i="3"/>
  <c r="P1155" i="3" s="1"/>
  <c r="M1139" i="3"/>
  <c r="P1139" i="3" s="1"/>
  <c r="M1127" i="3"/>
  <c r="P1127" i="3" s="1"/>
  <c r="M1111" i="3"/>
  <c r="P1111" i="3" s="1"/>
  <c r="M1095" i="3"/>
  <c r="P1095" i="3" s="1"/>
  <c r="M1079" i="3"/>
  <c r="P1079" i="3" s="1"/>
  <c r="M996" i="3"/>
  <c r="P996" i="3" s="1"/>
  <c r="M992" i="3"/>
  <c r="P992" i="3" s="1"/>
  <c r="M1151" i="3"/>
  <c r="P1151" i="3" s="1"/>
  <c r="M1135" i="3"/>
  <c r="P1135" i="3" s="1"/>
  <c r="M1123" i="3"/>
  <c r="P1123" i="3" s="1"/>
  <c r="M1107" i="3"/>
  <c r="P1107" i="3" s="1"/>
  <c r="M1091" i="3"/>
  <c r="P1091" i="3" s="1"/>
  <c r="M1075" i="3"/>
  <c r="P1075" i="3" s="1"/>
  <c r="M1073" i="3"/>
  <c r="P1073" i="3" s="1"/>
  <c r="M1069" i="3"/>
  <c r="P1069" i="3" s="1"/>
  <c r="M1065" i="3"/>
  <c r="P1065" i="3" s="1"/>
  <c r="M1057" i="3"/>
  <c r="P1057" i="3" s="1"/>
  <c r="M1053" i="3"/>
  <c r="P1053" i="3" s="1"/>
  <c r="M1049" i="3"/>
  <c r="P1049" i="3" s="1"/>
  <c r="M1045" i="3"/>
  <c r="P1045" i="3" s="1"/>
  <c r="M1041" i="3"/>
  <c r="P1041" i="3" s="1"/>
  <c r="M1037" i="3"/>
  <c r="P1037" i="3" s="1"/>
  <c r="M1033" i="3"/>
  <c r="P1033" i="3" s="1"/>
  <c r="M1029" i="3"/>
  <c r="P1029" i="3" s="1"/>
  <c r="M1023" i="3"/>
  <c r="P1023" i="3" s="1"/>
  <c r="M1013" i="3"/>
  <c r="P1013" i="3" s="1"/>
  <c r="M1007" i="3"/>
  <c r="P1007" i="3" s="1"/>
  <c r="M997" i="3"/>
  <c r="P997" i="3" s="1"/>
  <c r="M995" i="3"/>
  <c r="P995" i="3" s="1"/>
  <c r="M993" i="3"/>
  <c r="P993" i="3" s="1"/>
  <c r="M991" i="3"/>
  <c r="P991" i="3" s="1"/>
  <c r="M989" i="3"/>
  <c r="P989" i="3" s="1"/>
  <c r="M982" i="3"/>
  <c r="P982" i="3" s="1"/>
  <c r="M978" i="3"/>
  <c r="P978" i="3" s="1"/>
  <c r="M974" i="3"/>
  <c r="P974" i="3" s="1"/>
  <c r="M970" i="3"/>
  <c r="P970" i="3" s="1"/>
  <c r="M966" i="3"/>
  <c r="P966" i="3" s="1"/>
  <c r="M962" i="3"/>
  <c r="P962" i="3" s="1"/>
  <c r="M958" i="3"/>
  <c r="P958" i="3" s="1"/>
  <c r="M954" i="3"/>
  <c r="P954" i="3" s="1"/>
  <c r="M950" i="3"/>
  <c r="P950" i="3" s="1"/>
  <c r="M946" i="3"/>
  <c r="P946" i="3" s="1"/>
  <c r="M942" i="3"/>
  <c r="P942" i="3" s="1"/>
  <c r="M938" i="3"/>
  <c r="P938" i="3" s="1"/>
  <c r="M934" i="3"/>
  <c r="P934" i="3" s="1"/>
  <c r="M930" i="3"/>
  <c r="P930" i="3" s="1"/>
  <c r="M926" i="3"/>
  <c r="P926" i="3" s="1"/>
  <c r="M922" i="3"/>
  <c r="P922" i="3" s="1"/>
  <c r="M918" i="3"/>
  <c r="P918" i="3" s="1"/>
  <c r="M914" i="3"/>
  <c r="P914" i="3" s="1"/>
  <c r="M910" i="3"/>
  <c r="P910" i="3" s="1"/>
  <c r="M906" i="3"/>
  <c r="P906" i="3" s="1"/>
  <c r="M1147" i="3"/>
  <c r="P1147" i="3" s="1"/>
  <c r="M1131" i="3"/>
  <c r="P1131" i="3" s="1"/>
  <c r="M1119" i="3"/>
  <c r="P1119" i="3" s="1"/>
  <c r="M1103" i="3"/>
  <c r="P1103" i="3" s="1"/>
  <c r="M1087" i="3"/>
  <c r="P1087" i="3" s="1"/>
  <c r="M1025" i="3"/>
  <c r="P1025" i="3" s="1"/>
  <c r="M1019" i="3"/>
  <c r="P1019" i="3" s="1"/>
  <c r="M1009" i="3"/>
  <c r="P1009" i="3" s="1"/>
  <c r="M1003" i="3"/>
  <c r="P1003" i="3" s="1"/>
  <c r="M985" i="3"/>
  <c r="P985" i="3" s="1"/>
  <c r="M981" i="3"/>
  <c r="P981" i="3" s="1"/>
  <c r="M977" i="3"/>
  <c r="P977" i="3" s="1"/>
  <c r="M973" i="3"/>
  <c r="P973" i="3" s="1"/>
  <c r="M969" i="3"/>
  <c r="P969" i="3" s="1"/>
  <c r="M965" i="3"/>
  <c r="P965" i="3" s="1"/>
  <c r="M961" i="3"/>
  <c r="P961" i="3" s="1"/>
  <c r="M957" i="3"/>
  <c r="P957" i="3" s="1"/>
  <c r="M953" i="3"/>
  <c r="P953" i="3" s="1"/>
  <c r="M949" i="3"/>
  <c r="P949" i="3" s="1"/>
  <c r="M945" i="3"/>
  <c r="P945" i="3" s="1"/>
  <c r="M941" i="3"/>
  <c r="P941" i="3" s="1"/>
  <c r="M937" i="3"/>
  <c r="P937" i="3" s="1"/>
  <c r="M933" i="3"/>
  <c r="P933" i="3" s="1"/>
  <c r="M929" i="3"/>
  <c r="P929" i="3" s="1"/>
  <c r="M925" i="3"/>
  <c r="P925" i="3" s="1"/>
  <c r="M921" i="3"/>
  <c r="P921" i="3" s="1"/>
  <c r="M917" i="3"/>
  <c r="P917" i="3" s="1"/>
  <c r="M909" i="3"/>
  <c r="P909" i="3" s="1"/>
  <c r="M901" i="3"/>
  <c r="P901" i="3" s="1"/>
  <c r="M913" i="3"/>
  <c r="P913" i="3" s="1"/>
  <c r="M905" i="3"/>
  <c r="P905" i="3" s="1"/>
  <c r="K12" i="2"/>
  <c r="G2121" i="3"/>
  <c r="G5" i="3"/>
  <c r="T13" i="3"/>
  <c r="O13" i="3"/>
  <c r="E13" i="3"/>
  <c r="R12" i="3"/>
  <c r="N12" i="3"/>
  <c r="Q11" i="3"/>
  <c r="G11" i="3"/>
  <c r="F10" i="3"/>
  <c r="O9" i="3"/>
  <c r="E9" i="3"/>
  <c r="R8" i="3"/>
  <c r="Q7" i="3"/>
  <c r="G7" i="3"/>
  <c r="F6" i="3"/>
  <c r="O5" i="3"/>
  <c r="E5" i="3"/>
  <c r="Q13" i="3"/>
  <c r="G13" i="3"/>
  <c r="F12" i="3"/>
  <c r="O11" i="3"/>
  <c r="E11" i="3"/>
  <c r="R10" i="3"/>
  <c r="Q9" i="3"/>
  <c r="G9" i="3"/>
  <c r="F8" i="3"/>
  <c r="E7" i="3"/>
  <c r="R6" i="3"/>
  <c r="Q5" i="3"/>
  <c r="M35" i="3"/>
  <c r="P35" i="3" s="1"/>
  <c r="M43" i="3"/>
  <c r="P43" i="3" s="1"/>
  <c r="M47" i="3"/>
  <c r="P47" i="3" s="1"/>
  <c r="M51" i="3"/>
  <c r="P51" i="3" s="1"/>
  <c r="M63" i="3"/>
  <c r="P63" i="3" s="1"/>
  <c r="M75" i="3"/>
  <c r="P75" i="3" s="1"/>
  <c r="M91" i="3"/>
  <c r="P91" i="3" s="1"/>
  <c r="M99" i="3"/>
  <c r="P99" i="3" s="1"/>
  <c r="M103" i="3"/>
  <c r="P103" i="3" s="1"/>
  <c r="M149" i="3"/>
  <c r="P149" i="3" s="1"/>
  <c r="M163" i="3"/>
  <c r="P163" i="3" s="1"/>
  <c r="M187" i="3"/>
  <c r="P187" i="3" s="1"/>
  <c r="M193" i="3"/>
  <c r="P193" i="3" s="1"/>
  <c r="M251" i="3"/>
  <c r="P251" i="3" s="1"/>
  <c r="M265" i="3"/>
  <c r="P265" i="3" s="1"/>
  <c r="M266" i="3"/>
  <c r="P266" i="3" s="1"/>
  <c r="O897" i="3"/>
  <c r="O8" i="3" s="1"/>
  <c r="O326" i="3"/>
  <c r="O323" i="3"/>
  <c r="M320" i="3"/>
  <c r="P320" i="3" s="1"/>
  <c r="M316" i="3"/>
  <c r="P316" i="3" s="1"/>
  <c r="M308" i="3"/>
  <c r="P308" i="3" s="1"/>
  <c r="M304" i="3"/>
  <c r="P304" i="3" s="1"/>
  <c r="M300" i="3"/>
  <c r="P300" i="3" s="1"/>
  <c r="M296" i="3"/>
  <c r="P296" i="3" s="1"/>
  <c r="M292" i="3"/>
  <c r="P292" i="3" s="1"/>
  <c r="M288" i="3"/>
  <c r="P288" i="3" s="1"/>
  <c r="M284" i="3"/>
  <c r="P284" i="3" s="1"/>
  <c r="M280" i="3"/>
  <c r="P280" i="3" s="1"/>
  <c r="M276" i="3"/>
  <c r="P276" i="3" s="1"/>
  <c r="M272" i="3"/>
  <c r="P272" i="3" s="1"/>
  <c r="M268" i="3"/>
  <c r="P268" i="3" s="1"/>
  <c r="M264" i="3"/>
  <c r="P264" i="3" s="1"/>
  <c r="M260" i="3"/>
  <c r="P260" i="3" s="1"/>
  <c r="M256" i="3"/>
  <c r="P256" i="3" s="1"/>
  <c r="M252" i="3"/>
  <c r="P252" i="3" s="1"/>
  <c r="M246" i="3"/>
  <c r="P246" i="3" s="1"/>
  <c r="M242" i="3"/>
  <c r="P242" i="3" s="1"/>
  <c r="M214" i="3"/>
  <c r="P214" i="3" s="1"/>
  <c r="M301" i="3"/>
  <c r="P301" i="3" s="1"/>
  <c r="M295" i="3"/>
  <c r="P295" i="3" s="1"/>
  <c r="M285" i="3"/>
  <c r="P285" i="3" s="1"/>
  <c r="M279" i="3"/>
  <c r="P279" i="3" s="1"/>
  <c r="J9" i="2"/>
  <c r="M676" i="3"/>
  <c r="P676" i="3" s="1"/>
  <c r="M552" i="3"/>
  <c r="P552" i="3" s="1"/>
  <c r="M435" i="3"/>
  <c r="P435" i="3" s="1"/>
  <c r="M387" i="3"/>
  <c r="P897" i="3"/>
  <c r="L11" i="2"/>
  <c r="M1685" i="3"/>
  <c r="P1685" i="3" s="1"/>
  <c r="M1681" i="3"/>
  <c r="P1681" i="3" s="1"/>
  <c r="M1677" i="3"/>
  <c r="P1677" i="3" s="1"/>
  <c r="M1673" i="3"/>
  <c r="P1673" i="3" s="1"/>
  <c r="M1665" i="3"/>
  <c r="P1665" i="3" s="1"/>
  <c r="M1661" i="3"/>
  <c r="P1661" i="3" s="1"/>
  <c r="M1657" i="3"/>
  <c r="P1657" i="3" s="1"/>
  <c r="M1653" i="3"/>
  <c r="P1653" i="3" s="1"/>
  <c r="M1737" i="3"/>
  <c r="P1737" i="3" s="1"/>
  <c r="M1733" i="3"/>
  <c r="P1733" i="3" s="1"/>
  <c r="M1729" i="3"/>
  <c r="P1729" i="3" s="1"/>
  <c r="M1725" i="3"/>
  <c r="P1725" i="3" s="1"/>
  <c r="M1721" i="3"/>
  <c r="P1721" i="3" s="1"/>
  <c r="M1717" i="3"/>
  <c r="P1717" i="3" s="1"/>
  <c r="M1713" i="3"/>
  <c r="P1713" i="3" s="1"/>
  <c r="M1709" i="3"/>
  <c r="P1709" i="3" s="1"/>
  <c r="M1705" i="3"/>
  <c r="P1705" i="3" s="1"/>
  <c r="M1701" i="3"/>
  <c r="P1701" i="3" s="1"/>
  <c r="M1697" i="3"/>
  <c r="P1697" i="3" s="1"/>
  <c r="M1695" i="3"/>
  <c r="P1695" i="3" s="1"/>
  <c r="M1691" i="3"/>
  <c r="P1691" i="3" s="1"/>
  <c r="M1678" i="3"/>
  <c r="P1678" i="3" s="1"/>
  <c r="M1662" i="3"/>
  <c r="P1662" i="3" s="1"/>
  <c r="M1736" i="3"/>
  <c r="P1736" i="3" s="1"/>
  <c r="M1732" i="3"/>
  <c r="P1732" i="3" s="1"/>
  <c r="M1728" i="3"/>
  <c r="P1728" i="3" s="1"/>
  <c r="M1724" i="3"/>
  <c r="P1724" i="3" s="1"/>
  <c r="M1720" i="3"/>
  <c r="P1720" i="3" s="1"/>
  <c r="M1716" i="3"/>
  <c r="P1716" i="3" s="1"/>
  <c r="M1712" i="3"/>
  <c r="P1712" i="3" s="1"/>
  <c r="M1708" i="3"/>
  <c r="P1708" i="3" s="1"/>
  <c r="M1704" i="3"/>
  <c r="P1704" i="3" s="1"/>
  <c r="M1700" i="3"/>
  <c r="P1700" i="3" s="1"/>
  <c r="M1694" i="3"/>
  <c r="P1694" i="3" s="1"/>
  <c r="M1682" i="3"/>
  <c r="P1682" i="3" s="1"/>
  <c r="M1666" i="3"/>
  <c r="P1666" i="3" s="1"/>
  <c r="M1738" i="3"/>
  <c r="P1738" i="3" s="1"/>
  <c r="M1734" i="3"/>
  <c r="P1734" i="3" s="1"/>
  <c r="M1730" i="3"/>
  <c r="P1730" i="3" s="1"/>
  <c r="M1726" i="3"/>
  <c r="P1726" i="3" s="1"/>
  <c r="M1722" i="3"/>
  <c r="P1722" i="3" s="1"/>
  <c r="M1718" i="3"/>
  <c r="P1718" i="3" s="1"/>
  <c r="M1714" i="3"/>
  <c r="P1714" i="3" s="1"/>
  <c r="M1710" i="3"/>
  <c r="P1710" i="3" s="1"/>
  <c r="M1706" i="3"/>
  <c r="P1706" i="3" s="1"/>
  <c r="M1702" i="3"/>
  <c r="P1702" i="3" s="1"/>
  <c r="M1698" i="3"/>
  <c r="P1698" i="3" s="1"/>
  <c r="M1690" i="3"/>
  <c r="P1690" i="3" s="1"/>
  <c r="M1686" i="3"/>
  <c r="P1686" i="3" s="1"/>
  <c r="M1670" i="3"/>
  <c r="P1670" i="3" s="1"/>
  <c r="M1654" i="3"/>
  <c r="P1654" i="3" s="1"/>
  <c r="M1649" i="3"/>
  <c r="P1649" i="3" s="1"/>
  <c r="M1645" i="3"/>
  <c r="P1645" i="3" s="1"/>
  <c r="M1641" i="3"/>
  <c r="P1641" i="3" s="1"/>
  <c r="M1637" i="3"/>
  <c r="P1637" i="3" s="1"/>
  <c r="M1633" i="3"/>
  <c r="P1633" i="3" s="1"/>
  <c r="M1629" i="3"/>
  <c r="P1629" i="3" s="1"/>
  <c r="M1625" i="3"/>
  <c r="P1625" i="3" s="1"/>
  <c r="M1610" i="3"/>
  <c r="P1610" i="3" s="1"/>
  <c r="M1606" i="3"/>
  <c r="P1606" i="3" s="1"/>
  <c r="M1582" i="3"/>
  <c r="P1582" i="3" s="1"/>
  <c r="M1658" i="3"/>
  <c r="P1658" i="3" s="1"/>
  <c r="M1622" i="3"/>
  <c r="P1622" i="3" s="1"/>
  <c r="M1614" i="3"/>
  <c r="P1614" i="3" s="1"/>
  <c r="M1605" i="3"/>
  <c r="M1589" i="3"/>
  <c r="P1589" i="3" s="1"/>
  <c r="M1573" i="3"/>
  <c r="P1573" i="3" s="1"/>
  <c r="M1497" i="3"/>
  <c r="P1497" i="3" s="1"/>
  <c r="M1495" i="3"/>
  <c r="P1495" i="3" s="1"/>
  <c r="M1491" i="3"/>
  <c r="P1491" i="3" s="1"/>
  <c r="M1487" i="3"/>
  <c r="P1487" i="3" s="1"/>
  <c r="M1483" i="3"/>
  <c r="P1483" i="3" s="1"/>
  <c r="M1479" i="3"/>
  <c r="P1479" i="3" s="1"/>
  <c r="M1475" i="3"/>
  <c r="P1475" i="3" s="1"/>
  <c r="M1471" i="3"/>
  <c r="P1471" i="3" s="1"/>
  <c r="M1467" i="3"/>
  <c r="P1467" i="3" s="1"/>
  <c r="M1463" i="3"/>
  <c r="P1463" i="3" s="1"/>
  <c r="M1459" i="3"/>
  <c r="P1459" i="3" s="1"/>
  <c r="M1455" i="3"/>
  <c r="P1455" i="3" s="1"/>
  <c r="M1601" i="3"/>
  <c r="P1601" i="3" s="1"/>
  <c r="M1585" i="3"/>
  <c r="P1585" i="3" s="1"/>
  <c r="M1569" i="3"/>
  <c r="P1569" i="3" s="1"/>
  <c r="M1674" i="3"/>
  <c r="P1674" i="3" s="1"/>
  <c r="M1618" i="3"/>
  <c r="P1618" i="3" s="1"/>
  <c r="M1597" i="3"/>
  <c r="P1597" i="3" s="1"/>
  <c r="M1581" i="3"/>
  <c r="P1581" i="3" s="1"/>
  <c r="M1565" i="3"/>
  <c r="P1565" i="3" s="1"/>
  <c r="M1650" i="3"/>
  <c r="M1646" i="3"/>
  <c r="P1646" i="3" s="1"/>
  <c r="M1642" i="3"/>
  <c r="P1642" i="3" s="1"/>
  <c r="M1634" i="3"/>
  <c r="P1634" i="3" s="1"/>
  <c r="M1630" i="3"/>
  <c r="P1630" i="3" s="1"/>
  <c r="M1626" i="3"/>
  <c r="P1626" i="3" s="1"/>
  <c r="M1609" i="3"/>
  <c r="P1609" i="3" s="1"/>
  <c r="M1593" i="3"/>
  <c r="P1593" i="3" s="1"/>
  <c r="M1577" i="3"/>
  <c r="P1577" i="3" s="1"/>
  <c r="M1561" i="3"/>
  <c r="P1561" i="3" s="1"/>
  <c r="M1545" i="3"/>
  <c r="P1545" i="3" s="1"/>
  <c r="M1509" i="3"/>
  <c r="P1509" i="3" s="1"/>
  <c r="M1496" i="3"/>
  <c r="P1496" i="3" s="1"/>
  <c r="M1533" i="3"/>
  <c r="P1533" i="3" s="1"/>
  <c r="M1525" i="3"/>
  <c r="P1525" i="3" s="1"/>
  <c r="M1513" i="3"/>
  <c r="P1513" i="3" s="1"/>
  <c r="M1492" i="3"/>
  <c r="P1492" i="3" s="1"/>
  <c r="M1484" i="3"/>
  <c r="P1484" i="3" s="1"/>
  <c r="M1476" i="3"/>
  <c r="P1476" i="3" s="1"/>
  <c r="M1468" i="3"/>
  <c r="P1468" i="3" s="1"/>
  <c r="M1460" i="3"/>
  <c r="P1460" i="3" s="1"/>
  <c r="M1553" i="3"/>
  <c r="P1553" i="3" s="1"/>
  <c r="M1537" i="3"/>
  <c r="P1537" i="3" s="1"/>
  <c r="M1517" i="3"/>
  <c r="P1517" i="3" s="1"/>
  <c r="M1501" i="3"/>
  <c r="P1501" i="3" s="1"/>
  <c r="M1557" i="3"/>
  <c r="P1557" i="3" s="1"/>
  <c r="M1541" i="3"/>
  <c r="P1541" i="3" s="1"/>
  <c r="M1529" i="3"/>
  <c r="P1529" i="3" s="1"/>
  <c r="M1521" i="3"/>
  <c r="P1521" i="3" s="1"/>
  <c r="M1505" i="3"/>
  <c r="P1505" i="3" s="1"/>
  <c r="M1488" i="3"/>
  <c r="P1488" i="3" s="1"/>
  <c r="M1480" i="3"/>
  <c r="P1480" i="3" s="1"/>
  <c r="M1472" i="3"/>
  <c r="P1472" i="3" s="1"/>
  <c r="M1464" i="3"/>
  <c r="P1464" i="3" s="1"/>
  <c r="M1456" i="3"/>
  <c r="P1456" i="3" s="1"/>
  <c r="M1817" i="3"/>
  <c r="P1817" i="3" s="1"/>
  <c r="M1814" i="3"/>
  <c r="P1814" i="3" s="1"/>
  <c r="M1742" i="3"/>
  <c r="P1742" i="3" s="1"/>
  <c r="P2087" i="3"/>
  <c r="F7" i="3"/>
  <c r="G10" i="3"/>
  <c r="Q10" i="3"/>
  <c r="R11" i="3"/>
  <c r="E12" i="3"/>
  <c r="O12" i="3"/>
  <c r="M21" i="3"/>
  <c r="P21" i="3" s="1"/>
  <c r="M25" i="3"/>
  <c r="P25" i="3" s="1"/>
  <c r="M29" i="3"/>
  <c r="P29" i="3" s="1"/>
  <c r="M33" i="3"/>
  <c r="P33" i="3" s="1"/>
  <c r="M37" i="3"/>
  <c r="P37" i="3" s="1"/>
  <c r="M41" i="3"/>
  <c r="P41" i="3" s="1"/>
  <c r="M45" i="3"/>
  <c r="P45" i="3" s="1"/>
  <c r="M49" i="3"/>
  <c r="P49" i="3" s="1"/>
  <c r="M53" i="3"/>
  <c r="P53" i="3" s="1"/>
  <c r="M57" i="3"/>
  <c r="P57" i="3" s="1"/>
  <c r="M61" i="3"/>
  <c r="P61" i="3" s="1"/>
  <c r="M65" i="3"/>
  <c r="P65" i="3" s="1"/>
  <c r="M69" i="3"/>
  <c r="P69" i="3" s="1"/>
  <c r="M73" i="3"/>
  <c r="P73" i="3" s="1"/>
  <c r="M77" i="3"/>
  <c r="P77" i="3" s="1"/>
  <c r="M81" i="3"/>
  <c r="P81" i="3" s="1"/>
  <c r="M85" i="3"/>
  <c r="P85" i="3" s="1"/>
  <c r="M89" i="3"/>
  <c r="P89" i="3" s="1"/>
  <c r="M93" i="3"/>
  <c r="P93" i="3" s="1"/>
  <c r="M97" i="3"/>
  <c r="P97" i="3" s="1"/>
  <c r="M101" i="3"/>
  <c r="P101" i="3" s="1"/>
  <c r="M105" i="3"/>
  <c r="P105" i="3" s="1"/>
  <c r="M109" i="3"/>
  <c r="P109" i="3" s="1"/>
  <c r="M113" i="3"/>
  <c r="P113" i="3" s="1"/>
  <c r="M141" i="3"/>
  <c r="P141" i="3" s="1"/>
  <c r="M147" i="3"/>
  <c r="P147" i="3" s="1"/>
  <c r="M153" i="3"/>
  <c r="P153" i="3" s="1"/>
  <c r="M155" i="3"/>
  <c r="P155" i="3" s="1"/>
  <c r="T159" i="3"/>
  <c r="M165" i="3"/>
  <c r="P165" i="3" s="1"/>
  <c r="M171" i="3"/>
  <c r="P171" i="3" s="1"/>
  <c r="M181" i="3"/>
  <c r="P181" i="3" s="1"/>
  <c r="M189" i="3"/>
  <c r="P189" i="3" s="1"/>
  <c r="T189" i="3"/>
  <c r="T195" i="3"/>
  <c r="M201" i="3"/>
  <c r="P201" i="3" s="1"/>
  <c r="T205" i="3"/>
  <c r="M207" i="3"/>
  <c r="P207" i="3" s="1"/>
  <c r="T211" i="3"/>
  <c r="T217" i="3"/>
  <c r="M219" i="3"/>
  <c r="P219" i="3" s="1"/>
  <c r="T223" i="3"/>
  <c r="M229" i="3"/>
  <c r="P229" i="3" s="1"/>
  <c r="T233" i="3"/>
  <c r="T239" i="3"/>
  <c r="T247" i="3"/>
  <c r="M257" i="3"/>
  <c r="P257" i="3" s="1"/>
  <c r="M258" i="3"/>
  <c r="P258" i="3" s="1"/>
  <c r="M259" i="3"/>
  <c r="P259" i="3" s="1"/>
  <c r="M273" i="3"/>
  <c r="P273" i="3" s="1"/>
  <c r="M275" i="3"/>
  <c r="P275" i="3" s="1"/>
  <c r="M283" i="3"/>
  <c r="P283" i="3" s="1"/>
  <c r="M289" i="3"/>
  <c r="P289" i="3" s="1"/>
  <c r="M291" i="3"/>
  <c r="P291" i="3" s="1"/>
  <c r="M299" i="3"/>
  <c r="P299" i="3" s="1"/>
  <c r="M305" i="3"/>
  <c r="P305" i="3" s="1"/>
  <c r="M307" i="3"/>
  <c r="P307" i="3" s="1"/>
  <c r="M315" i="3"/>
  <c r="P315" i="3" s="1"/>
  <c r="M190" i="3"/>
  <c r="P190" i="3" s="1"/>
  <c r="M186" i="3"/>
  <c r="P186" i="3" s="1"/>
  <c r="M182" i="3"/>
  <c r="P182" i="3" s="1"/>
  <c r="M178" i="3"/>
  <c r="P178" i="3" s="1"/>
  <c r="M174" i="3"/>
  <c r="P174" i="3" s="1"/>
  <c r="M158" i="3"/>
  <c r="P158" i="3" s="1"/>
  <c r="M154" i="3"/>
  <c r="P154" i="3" s="1"/>
  <c r="M150" i="3"/>
  <c r="P150" i="3" s="1"/>
  <c r="M126" i="3"/>
  <c r="P126" i="3" s="1"/>
  <c r="M118" i="3"/>
  <c r="P118" i="3" s="1"/>
  <c r="M114" i="3"/>
  <c r="P114" i="3" s="1"/>
  <c r="K9" i="2"/>
  <c r="M821" i="3"/>
  <c r="P821" i="3" s="1"/>
  <c r="M364" i="3"/>
  <c r="P364" i="3" s="1"/>
  <c r="M328" i="3"/>
  <c r="P328" i="3" s="1"/>
  <c r="M323" i="3"/>
  <c r="P323" i="3" s="1"/>
  <c r="L10" i="2"/>
  <c r="N326" i="3" s="1"/>
  <c r="M1451" i="3"/>
  <c r="P1451" i="3" s="1"/>
  <c r="M1447" i="3"/>
  <c r="P1447" i="3" s="1"/>
  <c r="M1439" i="3"/>
  <c r="P1439" i="3" s="1"/>
  <c r="M1435" i="3"/>
  <c r="P1435" i="3" s="1"/>
  <c r="M1431" i="3"/>
  <c r="P1431" i="3" s="1"/>
  <c r="M1427" i="3"/>
  <c r="P1427" i="3" s="1"/>
  <c r="M1423" i="3"/>
  <c r="P1423" i="3" s="1"/>
  <c r="M1419" i="3"/>
  <c r="P1419" i="3" s="1"/>
  <c r="M1415" i="3"/>
  <c r="P1415" i="3" s="1"/>
  <c r="M1411" i="3"/>
  <c r="P1411" i="3" s="1"/>
  <c r="M1440" i="3"/>
  <c r="P1440" i="3" s="1"/>
  <c r="M1432" i="3"/>
  <c r="P1432" i="3" s="1"/>
  <c r="M1424" i="3"/>
  <c r="P1424" i="3" s="1"/>
  <c r="M1416" i="3"/>
  <c r="P1416" i="3" s="1"/>
  <c r="M1408" i="3"/>
  <c r="P1408" i="3" s="1"/>
  <c r="M1398" i="3"/>
  <c r="P1398" i="3" s="1"/>
  <c r="M1394" i="3"/>
  <c r="P1394" i="3" s="1"/>
  <c r="M1452" i="3"/>
  <c r="M1444" i="3"/>
  <c r="P1444" i="3" s="1"/>
  <c r="M1404" i="3"/>
  <c r="P1404" i="3" s="1"/>
  <c r="M1436" i="3"/>
  <c r="P1436" i="3" s="1"/>
  <c r="M1428" i="3"/>
  <c r="P1428" i="3" s="1"/>
  <c r="M1420" i="3"/>
  <c r="P1420" i="3" s="1"/>
  <c r="M1412" i="3"/>
  <c r="P1412" i="3" s="1"/>
  <c r="M1448" i="3"/>
  <c r="P1448" i="3" s="1"/>
  <c r="M1386" i="3"/>
  <c r="P1386" i="3" s="1"/>
  <c r="M1378" i="3"/>
  <c r="P1378" i="3" s="1"/>
  <c r="M1370" i="3"/>
  <c r="P1370" i="3" s="1"/>
  <c r="M1362" i="3"/>
  <c r="P1362" i="3" s="1"/>
  <c r="M1354" i="3"/>
  <c r="P1354" i="3" s="1"/>
  <c r="M1341" i="3"/>
  <c r="P1341" i="3" s="1"/>
  <c r="M1336" i="3"/>
  <c r="P1336" i="3" s="1"/>
  <c r="M1337" i="3"/>
  <c r="P1337" i="3" s="1"/>
  <c r="M1390" i="3"/>
  <c r="P1390" i="3" s="1"/>
  <c r="M1382" i="3"/>
  <c r="P1382" i="3" s="1"/>
  <c r="M1374" i="3"/>
  <c r="P1374" i="3" s="1"/>
  <c r="M1366" i="3"/>
  <c r="P1366" i="3" s="1"/>
  <c r="M1358" i="3"/>
  <c r="P1358" i="3" s="1"/>
  <c r="M1350" i="3"/>
  <c r="P1350" i="3" s="1"/>
  <c r="M1344" i="3"/>
  <c r="P1344" i="3" s="1"/>
  <c r="M1345" i="3"/>
  <c r="P1345" i="3" s="1"/>
  <c r="M1340" i="3"/>
  <c r="P1340" i="3" s="1"/>
  <c r="J12" i="2"/>
  <c r="M1638" i="3"/>
  <c r="P1638" i="3" s="1"/>
  <c r="M1549" i="3"/>
  <c r="P1549" i="3" s="1"/>
  <c r="K13" i="2"/>
  <c r="F5" i="3"/>
  <c r="N5" i="3"/>
  <c r="E6" i="3"/>
  <c r="O6" i="3"/>
  <c r="F9" i="3"/>
  <c r="G12" i="3"/>
  <c r="Q12" i="3"/>
  <c r="R13" i="3"/>
  <c r="R2121" i="3"/>
  <c r="M117" i="3"/>
  <c r="P117" i="3" s="1"/>
  <c r="M121" i="3"/>
  <c r="P121" i="3" s="1"/>
  <c r="M125" i="3"/>
  <c r="P125" i="3" s="1"/>
  <c r="M129" i="3"/>
  <c r="P129" i="3" s="1"/>
  <c r="M133" i="3"/>
  <c r="P133" i="3" s="1"/>
  <c r="M145" i="3"/>
  <c r="P145" i="3" s="1"/>
  <c r="M159" i="3"/>
  <c r="P159" i="3" s="1"/>
  <c r="M169" i="3"/>
  <c r="P169" i="3" s="1"/>
  <c r="M175" i="3"/>
  <c r="P175" i="3" s="1"/>
  <c r="M195" i="3"/>
  <c r="P195" i="3" s="1"/>
  <c r="M205" i="3"/>
  <c r="P205" i="3" s="1"/>
  <c r="M211" i="3"/>
  <c r="P211" i="3" s="1"/>
  <c r="M217" i="3"/>
  <c r="P217" i="3" s="1"/>
  <c r="M223" i="3"/>
  <c r="P223" i="3" s="1"/>
  <c r="M233" i="3"/>
  <c r="P233" i="3" s="1"/>
  <c r="M239" i="3"/>
  <c r="P239" i="3" s="1"/>
  <c r="M245" i="3"/>
  <c r="P245" i="3" s="1"/>
  <c r="M247" i="3"/>
  <c r="P247" i="3" s="1"/>
  <c r="M253" i="3"/>
  <c r="P253" i="3" s="1"/>
  <c r="M254" i="3"/>
  <c r="P254" i="3" s="1"/>
  <c r="M255" i="3"/>
  <c r="P255" i="3" s="1"/>
  <c r="M269" i="3"/>
  <c r="P269" i="3" s="1"/>
  <c r="M270" i="3"/>
  <c r="P270" i="3" s="1"/>
  <c r="M271" i="3"/>
  <c r="P271" i="3" s="1"/>
  <c r="M281" i="3"/>
  <c r="P281" i="3" s="1"/>
  <c r="M297" i="3"/>
  <c r="P297" i="3" s="1"/>
  <c r="M313" i="3"/>
  <c r="P313" i="3" s="1"/>
  <c r="M331" i="3"/>
  <c r="P331" i="3" s="1"/>
  <c r="M347" i="3"/>
  <c r="P347" i="3" s="1"/>
  <c r="M363" i="3"/>
  <c r="P363" i="3" s="1"/>
  <c r="M389" i="3"/>
  <c r="P389" i="3" s="1"/>
  <c r="M405" i="3"/>
  <c r="P405" i="3" s="1"/>
  <c r="M421" i="3"/>
  <c r="P421" i="3" s="1"/>
  <c r="M433" i="3"/>
  <c r="P433" i="3" s="1"/>
  <c r="M20" i="3"/>
  <c r="Q2121" i="3"/>
  <c r="M24" i="3"/>
  <c r="P24" i="3" s="1"/>
  <c r="M28" i="3"/>
  <c r="P28" i="3" s="1"/>
  <c r="M32" i="3"/>
  <c r="P32" i="3" s="1"/>
  <c r="M36" i="3"/>
  <c r="P36" i="3" s="1"/>
  <c r="M40" i="3"/>
  <c r="P40" i="3" s="1"/>
  <c r="M44" i="3"/>
  <c r="P44" i="3" s="1"/>
  <c r="M48" i="3"/>
  <c r="P48" i="3" s="1"/>
  <c r="M52" i="3"/>
  <c r="P52" i="3" s="1"/>
  <c r="M56" i="3"/>
  <c r="P56" i="3" s="1"/>
  <c r="M60" i="3"/>
  <c r="P60" i="3" s="1"/>
  <c r="M64" i="3"/>
  <c r="P64" i="3" s="1"/>
  <c r="M68" i="3"/>
  <c r="P68" i="3" s="1"/>
  <c r="M72" i="3"/>
  <c r="P72" i="3" s="1"/>
  <c r="M76" i="3"/>
  <c r="P76" i="3" s="1"/>
  <c r="M80" i="3"/>
  <c r="P80" i="3" s="1"/>
  <c r="M84" i="3"/>
  <c r="P84" i="3" s="1"/>
  <c r="M88" i="3"/>
  <c r="P88" i="3" s="1"/>
  <c r="M92" i="3"/>
  <c r="P92" i="3" s="1"/>
  <c r="M96" i="3"/>
  <c r="P96" i="3" s="1"/>
  <c r="M100" i="3"/>
  <c r="P100" i="3" s="1"/>
  <c r="M104" i="3"/>
  <c r="P104" i="3" s="1"/>
  <c r="M108" i="3"/>
  <c r="P108" i="3" s="1"/>
  <c r="M112" i="3"/>
  <c r="P112" i="3" s="1"/>
  <c r="M116" i="3"/>
  <c r="P116" i="3" s="1"/>
  <c r="M120" i="3"/>
  <c r="P120" i="3" s="1"/>
  <c r="M124" i="3"/>
  <c r="P124" i="3" s="1"/>
  <c r="M128" i="3"/>
  <c r="P128" i="3" s="1"/>
  <c r="M132" i="3"/>
  <c r="P132" i="3" s="1"/>
  <c r="M136" i="3"/>
  <c r="P136" i="3" s="1"/>
  <c r="M140" i="3"/>
  <c r="P140" i="3" s="1"/>
  <c r="M144" i="3"/>
  <c r="P144" i="3" s="1"/>
  <c r="M148" i="3"/>
  <c r="P148" i="3" s="1"/>
  <c r="M152" i="3"/>
  <c r="P152" i="3" s="1"/>
  <c r="M156" i="3"/>
  <c r="P156" i="3" s="1"/>
  <c r="M160" i="3"/>
  <c r="P160" i="3" s="1"/>
  <c r="M164" i="3"/>
  <c r="P164" i="3" s="1"/>
  <c r="M168" i="3"/>
  <c r="P168" i="3" s="1"/>
  <c r="M172" i="3"/>
  <c r="P172" i="3" s="1"/>
  <c r="M176" i="3"/>
  <c r="P176" i="3" s="1"/>
  <c r="M180" i="3"/>
  <c r="P180" i="3" s="1"/>
  <c r="M184" i="3"/>
  <c r="P184" i="3" s="1"/>
  <c r="M188" i="3"/>
  <c r="P188" i="3" s="1"/>
  <c r="M192" i="3"/>
  <c r="P192" i="3" s="1"/>
  <c r="M196" i="3"/>
  <c r="P196" i="3" s="1"/>
  <c r="M200" i="3"/>
  <c r="P200" i="3" s="1"/>
  <c r="M204" i="3"/>
  <c r="P204" i="3" s="1"/>
  <c r="M208" i="3"/>
  <c r="P208" i="3" s="1"/>
  <c r="M212" i="3"/>
  <c r="P212" i="3" s="1"/>
  <c r="M216" i="3"/>
  <c r="P216" i="3" s="1"/>
  <c r="M220" i="3"/>
  <c r="P220" i="3" s="1"/>
  <c r="M224" i="3"/>
  <c r="P224" i="3" s="1"/>
  <c r="M228" i="3"/>
  <c r="P228" i="3" s="1"/>
  <c r="M232" i="3"/>
  <c r="P232" i="3" s="1"/>
  <c r="M236" i="3"/>
  <c r="P236" i="3" s="1"/>
  <c r="M240" i="3"/>
  <c r="P240" i="3" s="1"/>
  <c r="M244" i="3"/>
  <c r="P244" i="3" s="1"/>
  <c r="M248" i="3"/>
  <c r="P248" i="3" s="1"/>
  <c r="T273" i="3"/>
  <c r="T279" i="3"/>
  <c r="T289" i="3"/>
  <c r="T295" i="3"/>
  <c r="T305" i="3"/>
  <c r="T311" i="3"/>
  <c r="M317" i="3"/>
  <c r="P317" i="3" s="1"/>
  <c r="T321" i="3"/>
  <c r="M329" i="3"/>
  <c r="P329" i="3" s="1"/>
  <c r="M337" i="3"/>
  <c r="P337" i="3" s="1"/>
  <c r="M345" i="3"/>
  <c r="P345" i="3" s="1"/>
  <c r="M353" i="3"/>
  <c r="P353" i="3" s="1"/>
  <c r="M361" i="3"/>
  <c r="P361" i="3" s="1"/>
  <c r="T369" i="3"/>
  <c r="T371" i="3"/>
  <c r="M377" i="3"/>
  <c r="P377" i="3" s="1"/>
  <c r="T381" i="3"/>
  <c r="N387" i="3"/>
  <c r="M393" i="3"/>
  <c r="P393" i="3" s="1"/>
  <c r="T397" i="3"/>
  <c r="T403" i="3"/>
  <c r="M409" i="3"/>
  <c r="P409" i="3" s="1"/>
  <c r="T413" i="3"/>
  <c r="T419" i="3"/>
  <c r="T425" i="3"/>
  <c r="T431" i="3"/>
  <c r="M437" i="3"/>
  <c r="P437" i="3" s="1"/>
  <c r="T443" i="3"/>
  <c r="T445" i="3"/>
  <c r="T459" i="3"/>
  <c r="T475" i="3"/>
  <c r="T477" i="3"/>
  <c r="M534" i="3"/>
  <c r="P534" i="3" s="1"/>
  <c r="N309" i="3"/>
  <c r="N6" i="3" s="1"/>
  <c r="M321" i="3"/>
  <c r="P321" i="3" s="1"/>
  <c r="M369" i="3"/>
  <c r="P369" i="3" s="1"/>
  <c r="M381" i="3"/>
  <c r="P381" i="3" s="1"/>
  <c r="M397" i="3"/>
  <c r="P397" i="3" s="1"/>
  <c r="M413" i="3"/>
  <c r="P413" i="3" s="1"/>
  <c r="M425" i="3"/>
  <c r="P425" i="3" s="1"/>
  <c r="M22" i="3"/>
  <c r="P22" i="3" s="1"/>
  <c r="M26" i="3"/>
  <c r="P26" i="3" s="1"/>
  <c r="M30" i="3"/>
  <c r="P30" i="3" s="1"/>
  <c r="M34" i="3"/>
  <c r="P34" i="3" s="1"/>
  <c r="M38" i="3"/>
  <c r="P38" i="3" s="1"/>
  <c r="M42" i="3"/>
  <c r="P42" i="3" s="1"/>
  <c r="M46" i="3"/>
  <c r="P46" i="3" s="1"/>
  <c r="M50" i="3"/>
  <c r="P50" i="3" s="1"/>
  <c r="M54" i="3"/>
  <c r="P54" i="3" s="1"/>
  <c r="M58" i="3"/>
  <c r="P58" i="3" s="1"/>
  <c r="M62" i="3"/>
  <c r="P62" i="3" s="1"/>
  <c r="M66" i="3"/>
  <c r="P66" i="3" s="1"/>
  <c r="M70" i="3"/>
  <c r="P70" i="3" s="1"/>
  <c r="M74" i="3"/>
  <c r="P74" i="3" s="1"/>
  <c r="M78" i="3"/>
  <c r="P78" i="3" s="1"/>
  <c r="M82" i="3"/>
  <c r="P82" i="3" s="1"/>
  <c r="M86" i="3"/>
  <c r="P86" i="3" s="1"/>
  <c r="M90" i="3"/>
  <c r="P90" i="3" s="1"/>
  <c r="M94" i="3"/>
  <c r="P94" i="3" s="1"/>
  <c r="M98" i="3"/>
  <c r="P98" i="3" s="1"/>
  <c r="M102" i="3"/>
  <c r="P102" i="3" s="1"/>
  <c r="M106" i="3"/>
  <c r="P106" i="3" s="1"/>
  <c r="M110" i="3"/>
  <c r="P110" i="3" s="1"/>
  <c r="M122" i="3"/>
  <c r="P122" i="3" s="1"/>
  <c r="M130" i="3"/>
  <c r="P130" i="3" s="1"/>
  <c r="M134" i="3"/>
  <c r="P134" i="3" s="1"/>
  <c r="M138" i="3"/>
  <c r="P138" i="3" s="1"/>
  <c r="M142" i="3"/>
  <c r="P142" i="3" s="1"/>
  <c r="M146" i="3"/>
  <c r="P146" i="3" s="1"/>
  <c r="M162" i="3"/>
  <c r="P162" i="3" s="1"/>
  <c r="M166" i="3"/>
  <c r="P166" i="3" s="1"/>
  <c r="M170" i="3"/>
  <c r="P170" i="3" s="1"/>
  <c r="M194" i="3"/>
  <c r="P194" i="3" s="1"/>
  <c r="M198" i="3"/>
  <c r="P198" i="3" s="1"/>
  <c r="M202" i="3"/>
  <c r="P202" i="3" s="1"/>
  <c r="M206" i="3"/>
  <c r="P206" i="3" s="1"/>
  <c r="M210" i="3"/>
  <c r="P210" i="3" s="1"/>
  <c r="M218" i="3"/>
  <c r="P218" i="3" s="1"/>
  <c r="M222" i="3"/>
  <c r="P222" i="3" s="1"/>
  <c r="M226" i="3"/>
  <c r="P226" i="3" s="1"/>
  <c r="M230" i="3"/>
  <c r="P230" i="3" s="1"/>
  <c r="M234" i="3"/>
  <c r="P234" i="3" s="1"/>
  <c r="M238" i="3"/>
  <c r="P238" i="3" s="1"/>
  <c r="T251" i="3"/>
  <c r="T255" i="3"/>
  <c r="T259" i="3"/>
  <c r="T267" i="3"/>
  <c r="T271" i="3"/>
  <c r="M277" i="3"/>
  <c r="P277" i="3" s="1"/>
  <c r="T281" i="3"/>
  <c r="M287" i="3"/>
  <c r="P287" i="3" s="1"/>
  <c r="T287" i="3"/>
  <c r="M293" i="3"/>
  <c r="P293" i="3" s="1"/>
  <c r="T297" i="3"/>
  <c r="M303" i="3"/>
  <c r="P303" i="3" s="1"/>
  <c r="M309" i="3"/>
  <c r="T313" i="3"/>
  <c r="M319" i="3"/>
  <c r="P319" i="3" s="1"/>
  <c r="T319" i="3"/>
  <c r="M325" i="3"/>
  <c r="P325" i="3" s="1"/>
  <c r="M333" i="3"/>
  <c r="P333" i="3" s="1"/>
  <c r="M341" i="3"/>
  <c r="P341" i="3" s="1"/>
  <c r="M349" i="3"/>
  <c r="P349" i="3" s="1"/>
  <c r="M357" i="3"/>
  <c r="P357" i="3" s="1"/>
  <c r="M365" i="3"/>
  <c r="P365" i="3" s="1"/>
  <c r="T367" i="3"/>
  <c r="T373" i="3"/>
  <c r="T379" i="3"/>
  <c r="M385" i="3"/>
  <c r="P385" i="3" s="1"/>
  <c r="T389" i="3"/>
  <c r="T395" i="3"/>
  <c r="M401" i="3"/>
  <c r="P401" i="3" s="1"/>
  <c r="T405" i="3"/>
  <c r="T411" i="3"/>
  <c r="M417" i="3"/>
  <c r="P417" i="3" s="1"/>
  <c r="T421" i="3"/>
  <c r="T423" i="3"/>
  <c r="M429" i="3"/>
  <c r="P429" i="3" s="1"/>
  <c r="T433" i="3"/>
  <c r="M441" i="3"/>
  <c r="P441" i="3" s="1"/>
  <c r="T451" i="3"/>
  <c r="T453" i="3"/>
  <c r="T467" i="3"/>
  <c r="T469" i="3"/>
  <c r="M558" i="3"/>
  <c r="P558" i="3" s="1"/>
  <c r="M445" i="3"/>
  <c r="P445" i="3" s="1"/>
  <c r="M449" i="3"/>
  <c r="P449" i="3" s="1"/>
  <c r="M453" i="3"/>
  <c r="P453" i="3" s="1"/>
  <c r="M457" i="3"/>
  <c r="P457" i="3" s="1"/>
  <c r="M461" i="3"/>
  <c r="P461" i="3" s="1"/>
  <c r="M465" i="3"/>
  <c r="P465" i="3" s="1"/>
  <c r="M469" i="3"/>
  <c r="P469" i="3" s="1"/>
  <c r="M473" i="3"/>
  <c r="P473" i="3" s="1"/>
  <c r="M477" i="3"/>
  <c r="P477" i="3" s="1"/>
  <c r="M482" i="3"/>
  <c r="P482" i="3" s="1"/>
  <c r="M486" i="3"/>
  <c r="P486" i="3" s="1"/>
  <c r="M490" i="3"/>
  <c r="P490" i="3" s="1"/>
  <c r="M494" i="3"/>
  <c r="P494" i="3" s="1"/>
  <c r="M498" i="3"/>
  <c r="P498" i="3" s="1"/>
  <c r="M502" i="3"/>
  <c r="P502" i="3" s="1"/>
  <c r="M506" i="3"/>
  <c r="P506" i="3" s="1"/>
  <c r="M510" i="3"/>
  <c r="P510" i="3" s="1"/>
  <c r="M514" i="3"/>
  <c r="P514" i="3" s="1"/>
  <c r="M518" i="3"/>
  <c r="P518" i="3" s="1"/>
  <c r="M522" i="3"/>
  <c r="P522" i="3" s="1"/>
  <c r="M526" i="3"/>
  <c r="P526" i="3" s="1"/>
  <c r="M530" i="3"/>
  <c r="P530" i="3" s="1"/>
  <c r="M536" i="3"/>
  <c r="P536" i="3" s="1"/>
  <c r="M540" i="3"/>
  <c r="P540" i="3" s="1"/>
  <c r="M544" i="3"/>
  <c r="P544" i="3" s="1"/>
  <c r="M554" i="3"/>
  <c r="P554" i="3" s="1"/>
  <c r="M560" i="3"/>
  <c r="P560" i="3" s="1"/>
  <c r="M570" i="3"/>
  <c r="P570" i="3" s="1"/>
  <c r="M634" i="3"/>
  <c r="P634" i="3" s="1"/>
  <c r="M658" i="3"/>
  <c r="P658" i="3" s="1"/>
  <c r="M666" i="3"/>
  <c r="P666" i="3" s="1"/>
  <c r="M740" i="3"/>
  <c r="P740" i="3" s="1"/>
  <c r="M274" i="3"/>
  <c r="P274" i="3" s="1"/>
  <c r="M278" i="3"/>
  <c r="P278" i="3" s="1"/>
  <c r="M282" i="3"/>
  <c r="P282" i="3" s="1"/>
  <c r="M286" i="3"/>
  <c r="P286" i="3" s="1"/>
  <c r="M290" i="3"/>
  <c r="P290" i="3" s="1"/>
  <c r="M294" i="3"/>
  <c r="P294" i="3" s="1"/>
  <c r="M298" i="3"/>
  <c r="P298" i="3" s="1"/>
  <c r="M302" i="3"/>
  <c r="P302" i="3" s="1"/>
  <c r="M306" i="3"/>
  <c r="P306" i="3" s="1"/>
  <c r="M310" i="3"/>
  <c r="P310" i="3" s="1"/>
  <c r="M314" i="3"/>
  <c r="P314" i="3" s="1"/>
  <c r="M318" i="3"/>
  <c r="P318" i="3" s="1"/>
  <c r="M322" i="3"/>
  <c r="P322" i="3" s="1"/>
  <c r="M326" i="3"/>
  <c r="M330" i="3"/>
  <c r="P330" i="3" s="1"/>
  <c r="M334" i="3"/>
  <c r="P334" i="3" s="1"/>
  <c r="M338" i="3"/>
  <c r="P338" i="3" s="1"/>
  <c r="M342" i="3"/>
  <c r="P342" i="3" s="1"/>
  <c r="M346" i="3"/>
  <c r="P346" i="3" s="1"/>
  <c r="M350" i="3"/>
  <c r="P350" i="3" s="1"/>
  <c r="M354" i="3"/>
  <c r="P354" i="3" s="1"/>
  <c r="M358" i="3"/>
  <c r="P358" i="3" s="1"/>
  <c r="M362" i="3"/>
  <c r="P362" i="3" s="1"/>
  <c r="M366" i="3"/>
  <c r="P366" i="3" s="1"/>
  <c r="M370" i="3"/>
  <c r="P370" i="3" s="1"/>
  <c r="M374" i="3"/>
  <c r="P374" i="3" s="1"/>
  <c r="M378" i="3"/>
  <c r="P378" i="3" s="1"/>
  <c r="M382" i="3"/>
  <c r="P382" i="3" s="1"/>
  <c r="M386" i="3"/>
  <c r="P386" i="3" s="1"/>
  <c r="M390" i="3"/>
  <c r="P390" i="3" s="1"/>
  <c r="M394" i="3"/>
  <c r="P394" i="3" s="1"/>
  <c r="M398" i="3"/>
  <c r="P398" i="3" s="1"/>
  <c r="M402" i="3"/>
  <c r="P402" i="3" s="1"/>
  <c r="M406" i="3"/>
  <c r="P406" i="3" s="1"/>
  <c r="M410" i="3"/>
  <c r="P410" i="3" s="1"/>
  <c r="M414" i="3"/>
  <c r="P414" i="3" s="1"/>
  <c r="M418" i="3"/>
  <c r="P418" i="3" s="1"/>
  <c r="M422" i="3"/>
  <c r="M426" i="3"/>
  <c r="P426" i="3" s="1"/>
  <c r="M430" i="3"/>
  <c r="P430" i="3" s="1"/>
  <c r="M434" i="3"/>
  <c r="P434" i="3" s="1"/>
  <c r="M438" i="3"/>
  <c r="P438" i="3" s="1"/>
  <c r="M442" i="3"/>
  <c r="P442" i="3" s="1"/>
  <c r="M446" i="3"/>
  <c r="P446" i="3" s="1"/>
  <c r="M450" i="3"/>
  <c r="P450" i="3" s="1"/>
  <c r="M454" i="3"/>
  <c r="P454" i="3" s="1"/>
  <c r="M458" i="3"/>
  <c r="P458" i="3" s="1"/>
  <c r="M462" i="3"/>
  <c r="P462" i="3" s="1"/>
  <c r="M466" i="3"/>
  <c r="P466" i="3" s="1"/>
  <c r="M470" i="3"/>
  <c r="P470" i="3" s="1"/>
  <c r="M474" i="3"/>
  <c r="P474" i="3" s="1"/>
  <c r="M478" i="3"/>
  <c r="P478" i="3" s="1"/>
  <c r="T480" i="3"/>
  <c r="T484" i="3"/>
  <c r="T488" i="3"/>
  <c r="T492" i="3"/>
  <c r="T496" i="3"/>
  <c r="T500" i="3"/>
  <c r="T504" i="3"/>
  <c r="T508" i="3"/>
  <c r="T512" i="3"/>
  <c r="T516" i="3"/>
  <c r="T520" i="3"/>
  <c r="T524" i="3"/>
  <c r="T528" i="3"/>
  <c r="T534" i="3"/>
  <c r="T538" i="3"/>
  <c r="T542" i="3"/>
  <c r="M548" i="3"/>
  <c r="P548" i="3" s="1"/>
  <c r="T558" i="3"/>
  <c r="T568" i="3"/>
  <c r="M574" i="3"/>
  <c r="P574" i="3" s="1"/>
  <c r="M578" i="3"/>
  <c r="P578" i="3" s="1"/>
  <c r="M582" i="3"/>
  <c r="P582" i="3" s="1"/>
  <c r="M586" i="3"/>
  <c r="P586" i="3" s="1"/>
  <c r="M590" i="3"/>
  <c r="P590" i="3" s="1"/>
  <c r="M594" i="3"/>
  <c r="P594" i="3" s="1"/>
  <c r="M598" i="3"/>
  <c r="P598" i="3" s="1"/>
  <c r="M602" i="3"/>
  <c r="P602" i="3" s="1"/>
  <c r="M606" i="3"/>
  <c r="P606" i="3" s="1"/>
  <c r="M610" i="3"/>
  <c r="P610" i="3" s="1"/>
  <c r="M614" i="3"/>
  <c r="P614" i="3" s="1"/>
  <c r="M618" i="3"/>
  <c r="P618" i="3" s="1"/>
  <c r="M622" i="3"/>
  <c r="P622" i="3" s="1"/>
  <c r="M626" i="3"/>
  <c r="P626" i="3" s="1"/>
  <c r="T632" i="3"/>
  <c r="M638" i="3"/>
  <c r="P638" i="3" s="1"/>
  <c r="T642" i="3"/>
  <c r="M650" i="3"/>
  <c r="P650" i="3" s="1"/>
  <c r="T650" i="3"/>
  <c r="T656" i="3"/>
  <c r="T662" i="3"/>
  <c r="T664" i="3"/>
  <c r="T670" i="3"/>
  <c r="T680" i="3"/>
  <c r="T682" i="3"/>
  <c r="T696" i="3"/>
  <c r="T698" i="3"/>
  <c r="T712" i="3"/>
  <c r="T714" i="3"/>
  <c r="T728" i="3"/>
  <c r="T730" i="3"/>
  <c r="M479" i="3"/>
  <c r="P479" i="3" s="1"/>
  <c r="M642" i="3"/>
  <c r="P642" i="3" s="1"/>
  <c r="M662" i="3"/>
  <c r="P662" i="3" s="1"/>
  <c r="M376" i="3"/>
  <c r="P376" i="3" s="1"/>
  <c r="M380" i="3"/>
  <c r="P380" i="3" s="1"/>
  <c r="M384" i="3"/>
  <c r="P384" i="3" s="1"/>
  <c r="M388" i="3"/>
  <c r="P388" i="3" s="1"/>
  <c r="M392" i="3"/>
  <c r="P392" i="3" s="1"/>
  <c r="M396" i="3"/>
  <c r="P396" i="3" s="1"/>
  <c r="M400" i="3"/>
  <c r="P400" i="3" s="1"/>
  <c r="M404" i="3"/>
  <c r="P404" i="3" s="1"/>
  <c r="M412" i="3"/>
  <c r="P412" i="3" s="1"/>
  <c r="M416" i="3"/>
  <c r="P416" i="3" s="1"/>
  <c r="M420" i="3"/>
  <c r="P420" i="3" s="1"/>
  <c r="M424" i="3"/>
  <c r="P424" i="3" s="1"/>
  <c r="M428" i="3"/>
  <c r="P428" i="3" s="1"/>
  <c r="M432" i="3"/>
  <c r="P432" i="3" s="1"/>
  <c r="M436" i="3"/>
  <c r="P436" i="3" s="1"/>
  <c r="M444" i="3"/>
  <c r="P444" i="3" s="1"/>
  <c r="M448" i="3"/>
  <c r="P448" i="3" s="1"/>
  <c r="M452" i="3"/>
  <c r="P452" i="3" s="1"/>
  <c r="M456" i="3"/>
  <c r="P456" i="3" s="1"/>
  <c r="M460" i="3"/>
  <c r="P460" i="3" s="1"/>
  <c r="M464" i="3"/>
  <c r="P464" i="3" s="1"/>
  <c r="M468" i="3"/>
  <c r="P468" i="3" s="1"/>
  <c r="M472" i="3"/>
  <c r="P472" i="3" s="1"/>
  <c r="M476" i="3"/>
  <c r="P476" i="3" s="1"/>
  <c r="T482" i="3"/>
  <c r="T486" i="3"/>
  <c r="T490" i="3"/>
  <c r="T494" i="3"/>
  <c r="T502" i="3"/>
  <c r="T506" i="3"/>
  <c r="T510" i="3"/>
  <c r="T514" i="3"/>
  <c r="T518" i="3"/>
  <c r="T522" i="3"/>
  <c r="T526" i="3"/>
  <c r="M532" i="3"/>
  <c r="P532" i="3" s="1"/>
  <c r="T536" i="3"/>
  <c r="T540" i="3"/>
  <c r="T544" i="3"/>
  <c r="M550" i="3"/>
  <c r="P550" i="3" s="1"/>
  <c r="M556" i="3"/>
  <c r="P556" i="3" s="1"/>
  <c r="T560" i="3"/>
  <c r="M566" i="3"/>
  <c r="P566" i="3" s="1"/>
  <c r="T566" i="3"/>
  <c r="M572" i="3"/>
  <c r="P572" i="3" s="1"/>
  <c r="M576" i="3"/>
  <c r="P576" i="3" s="1"/>
  <c r="M580" i="3"/>
  <c r="P580" i="3" s="1"/>
  <c r="M584" i="3"/>
  <c r="P584" i="3" s="1"/>
  <c r="M588" i="3"/>
  <c r="P588" i="3" s="1"/>
  <c r="M592" i="3"/>
  <c r="P592" i="3" s="1"/>
  <c r="M596" i="3"/>
  <c r="P596" i="3" s="1"/>
  <c r="M600" i="3"/>
  <c r="P600" i="3" s="1"/>
  <c r="M604" i="3"/>
  <c r="P604" i="3" s="1"/>
  <c r="M608" i="3"/>
  <c r="P608" i="3" s="1"/>
  <c r="M612" i="3"/>
  <c r="P612" i="3" s="1"/>
  <c r="M616" i="3"/>
  <c r="P616" i="3" s="1"/>
  <c r="M620" i="3"/>
  <c r="P620" i="3" s="1"/>
  <c r="M624" i="3"/>
  <c r="P624" i="3" s="1"/>
  <c r="M628" i="3"/>
  <c r="P628" i="3" s="1"/>
  <c r="M630" i="3"/>
  <c r="P630" i="3" s="1"/>
  <c r="T634" i="3"/>
  <c r="T640" i="3"/>
  <c r="M646" i="3"/>
  <c r="P646" i="3" s="1"/>
  <c r="T646" i="3"/>
  <c r="M654" i="3"/>
  <c r="P654" i="3" s="1"/>
  <c r="T660" i="3"/>
  <c r="T666" i="3"/>
  <c r="T668" i="3"/>
  <c r="T672" i="3"/>
  <c r="T674" i="3"/>
  <c r="T704" i="3"/>
  <c r="T706" i="3"/>
  <c r="T720" i="3"/>
  <c r="T722" i="3"/>
  <c r="T736" i="3"/>
  <c r="M483" i="3"/>
  <c r="P483" i="3" s="1"/>
  <c r="M487" i="3"/>
  <c r="P487" i="3" s="1"/>
  <c r="M491" i="3"/>
  <c r="P491" i="3" s="1"/>
  <c r="M495" i="3"/>
  <c r="P495" i="3" s="1"/>
  <c r="M499" i="3"/>
  <c r="P499" i="3" s="1"/>
  <c r="M507" i="3"/>
  <c r="P507" i="3" s="1"/>
  <c r="M511" i="3"/>
  <c r="P511" i="3" s="1"/>
  <c r="M515" i="3"/>
  <c r="P515" i="3" s="1"/>
  <c r="M519" i="3"/>
  <c r="P519" i="3" s="1"/>
  <c r="M523" i="3"/>
  <c r="P523" i="3" s="1"/>
  <c r="M575" i="3"/>
  <c r="P575" i="3" s="1"/>
  <c r="M579" i="3"/>
  <c r="P579" i="3" s="1"/>
  <c r="M583" i="3"/>
  <c r="P583" i="3" s="1"/>
  <c r="M587" i="3"/>
  <c r="P587" i="3" s="1"/>
  <c r="M591" i="3"/>
  <c r="P591" i="3" s="1"/>
  <c r="M595" i="3"/>
  <c r="P595" i="3" s="1"/>
  <c r="M599" i="3"/>
  <c r="P599" i="3" s="1"/>
  <c r="M603" i="3"/>
  <c r="P603" i="3" s="1"/>
  <c r="M607" i="3"/>
  <c r="P607" i="3" s="1"/>
  <c r="M611" i="3"/>
  <c r="P611" i="3" s="1"/>
  <c r="M615" i="3"/>
  <c r="P615" i="3" s="1"/>
  <c r="M619" i="3"/>
  <c r="P619" i="3" s="1"/>
  <c r="M623" i="3"/>
  <c r="P623" i="3" s="1"/>
  <c r="M627" i="3"/>
  <c r="P627" i="3" s="1"/>
  <c r="M631" i="3"/>
  <c r="P631" i="3" s="1"/>
  <c r="M635" i="3"/>
  <c r="P635" i="3" s="1"/>
  <c r="M639" i="3"/>
  <c r="P639" i="3" s="1"/>
  <c r="M655" i="3"/>
  <c r="P655" i="3" s="1"/>
  <c r="M659" i="3"/>
  <c r="P659" i="3" s="1"/>
  <c r="M663" i="3"/>
  <c r="P663" i="3" s="1"/>
  <c r="M667" i="3"/>
  <c r="P667" i="3" s="1"/>
  <c r="M671" i="3"/>
  <c r="P671" i="3" s="1"/>
  <c r="M675" i="3"/>
  <c r="P675" i="3" s="1"/>
  <c r="M679" i="3"/>
  <c r="P679" i="3" s="1"/>
  <c r="M683" i="3"/>
  <c r="P683" i="3" s="1"/>
  <c r="M687" i="3"/>
  <c r="P687" i="3" s="1"/>
  <c r="M691" i="3"/>
  <c r="P691" i="3" s="1"/>
  <c r="M695" i="3"/>
  <c r="P695" i="3" s="1"/>
  <c r="M699" i="3"/>
  <c r="P699" i="3" s="1"/>
  <c r="M703" i="3"/>
  <c r="P703" i="3" s="1"/>
  <c r="M707" i="3"/>
  <c r="P707" i="3" s="1"/>
  <c r="M711" i="3"/>
  <c r="P711" i="3" s="1"/>
  <c r="M715" i="3"/>
  <c r="P715" i="3" s="1"/>
  <c r="M719" i="3"/>
  <c r="P719" i="3" s="1"/>
  <c r="M723" i="3"/>
  <c r="P723" i="3" s="1"/>
  <c r="M727" i="3"/>
  <c r="P727" i="3" s="1"/>
  <c r="M731" i="3"/>
  <c r="P731" i="3" s="1"/>
  <c r="M735" i="3"/>
  <c r="P735" i="3" s="1"/>
  <c r="M739" i="3"/>
  <c r="P739" i="3" s="1"/>
  <c r="T748" i="3"/>
  <c r="M751" i="3"/>
  <c r="P751" i="3" s="1"/>
  <c r="M752" i="3"/>
  <c r="P752" i="3" s="1"/>
  <c r="T764" i="3"/>
  <c r="M767" i="3"/>
  <c r="P767" i="3" s="1"/>
  <c r="M768" i="3"/>
  <c r="P768" i="3" s="1"/>
  <c r="T780" i="3"/>
  <c r="M783" i="3"/>
  <c r="P783" i="3" s="1"/>
  <c r="M784" i="3"/>
  <c r="P784" i="3" s="1"/>
  <c r="T796" i="3"/>
  <c r="M799" i="3"/>
  <c r="P799" i="3" s="1"/>
  <c r="M800" i="3"/>
  <c r="P800" i="3" s="1"/>
  <c r="T812" i="3"/>
  <c r="M815" i="3"/>
  <c r="P815" i="3" s="1"/>
  <c r="M816" i="3"/>
  <c r="P816" i="3" s="1"/>
  <c r="T824" i="3"/>
  <c r="M827" i="3"/>
  <c r="P827" i="3" s="1"/>
  <c r="M828" i="3"/>
  <c r="P828" i="3" s="1"/>
  <c r="T836" i="3"/>
  <c r="T844" i="3"/>
  <c r="T852" i="3"/>
  <c r="T860" i="3"/>
  <c r="T868" i="3"/>
  <c r="T876" i="3"/>
  <c r="T884" i="3"/>
  <c r="T892" i="3"/>
  <c r="T900" i="3"/>
  <c r="T908" i="3"/>
  <c r="M755" i="3"/>
  <c r="P755" i="3" s="1"/>
  <c r="M756" i="3"/>
  <c r="P756" i="3" s="1"/>
  <c r="M771" i="3"/>
  <c r="P771" i="3" s="1"/>
  <c r="M772" i="3"/>
  <c r="P772" i="3" s="1"/>
  <c r="M787" i="3"/>
  <c r="P787" i="3" s="1"/>
  <c r="M788" i="3"/>
  <c r="P788" i="3" s="1"/>
  <c r="M803" i="3"/>
  <c r="P803" i="3" s="1"/>
  <c r="M804" i="3"/>
  <c r="P804" i="3" s="1"/>
  <c r="M819" i="3"/>
  <c r="P819" i="3" s="1"/>
  <c r="M820" i="3"/>
  <c r="P820" i="3" s="1"/>
  <c r="M831" i="3"/>
  <c r="P831" i="3" s="1"/>
  <c r="M839" i="3"/>
  <c r="P839" i="3" s="1"/>
  <c r="M847" i="3"/>
  <c r="P847" i="3" s="1"/>
  <c r="M855" i="3"/>
  <c r="P855" i="3" s="1"/>
  <c r="M863" i="3"/>
  <c r="P863" i="3" s="1"/>
  <c r="M871" i="3"/>
  <c r="P871" i="3" s="1"/>
  <c r="M879" i="3"/>
  <c r="P879" i="3" s="1"/>
  <c r="M887" i="3"/>
  <c r="P887" i="3" s="1"/>
  <c r="M895" i="3"/>
  <c r="P895" i="3" s="1"/>
  <c r="M903" i="3"/>
  <c r="P903" i="3" s="1"/>
  <c r="M911" i="3"/>
  <c r="P911" i="3" s="1"/>
  <c r="M481" i="3"/>
  <c r="P481" i="3" s="1"/>
  <c r="M485" i="3"/>
  <c r="P485" i="3" s="1"/>
  <c r="M489" i="3"/>
  <c r="P489" i="3" s="1"/>
  <c r="M497" i="3"/>
  <c r="P497" i="3" s="1"/>
  <c r="M501" i="3"/>
  <c r="P501" i="3" s="1"/>
  <c r="M505" i="3"/>
  <c r="P505" i="3" s="1"/>
  <c r="M509" i="3"/>
  <c r="P509" i="3" s="1"/>
  <c r="M513" i="3"/>
  <c r="P513" i="3" s="1"/>
  <c r="M517" i="3"/>
  <c r="P517" i="3" s="1"/>
  <c r="M521" i="3"/>
  <c r="P521" i="3" s="1"/>
  <c r="M525" i="3"/>
  <c r="P525" i="3" s="1"/>
  <c r="M529" i="3"/>
  <c r="P529" i="3" s="1"/>
  <c r="M533" i="3"/>
  <c r="P533" i="3" s="1"/>
  <c r="M537" i="3"/>
  <c r="P537" i="3" s="1"/>
  <c r="M541" i="3"/>
  <c r="P541" i="3" s="1"/>
  <c r="M545" i="3"/>
  <c r="P545" i="3" s="1"/>
  <c r="M549" i="3"/>
  <c r="P549" i="3" s="1"/>
  <c r="M553" i="3"/>
  <c r="P553" i="3" s="1"/>
  <c r="M557" i="3"/>
  <c r="P557" i="3" s="1"/>
  <c r="M561" i="3"/>
  <c r="P561" i="3" s="1"/>
  <c r="M565" i="3"/>
  <c r="P565" i="3" s="1"/>
  <c r="M569" i="3"/>
  <c r="P569" i="3" s="1"/>
  <c r="M573" i="3"/>
  <c r="P573" i="3" s="1"/>
  <c r="M577" i="3"/>
  <c r="P577" i="3" s="1"/>
  <c r="M581" i="3"/>
  <c r="P581" i="3" s="1"/>
  <c r="M585" i="3"/>
  <c r="P585" i="3" s="1"/>
  <c r="M589" i="3"/>
  <c r="P589" i="3" s="1"/>
  <c r="M593" i="3"/>
  <c r="P593" i="3" s="1"/>
  <c r="M597" i="3"/>
  <c r="P597" i="3" s="1"/>
  <c r="M601" i="3"/>
  <c r="P601" i="3" s="1"/>
  <c r="M605" i="3"/>
  <c r="P605" i="3" s="1"/>
  <c r="M609" i="3"/>
  <c r="P609" i="3" s="1"/>
  <c r="M613" i="3"/>
  <c r="P613" i="3" s="1"/>
  <c r="M617" i="3"/>
  <c r="P617" i="3" s="1"/>
  <c r="M621" i="3"/>
  <c r="P621" i="3" s="1"/>
  <c r="M625" i="3"/>
  <c r="P625" i="3" s="1"/>
  <c r="M629" i="3"/>
  <c r="P629" i="3" s="1"/>
  <c r="M633" i="3"/>
  <c r="P633" i="3" s="1"/>
  <c r="M637" i="3"/>
  <c r="P637" i="3" s="1"/>
  <c r="M641" i="3"/>
  <c r="P641" i="3" s="1"/>
  <c r="M645" i="3"/>
  <c r="P645" i="3" s="1"/>
  <c r="M649" i="3"/>
  <c r="P649" i="3" s="1"/>
  <c r="M653" i="3"/>
  <c r="P653" i="3" s="1"/>
  <c r="M681" i="3"/>
  <c r="P681" i="3" s="1"/>
  <c r="M685" i="3"/>
  <c r="P685" i="3" s="1"/>
  <c r="M689" i="3"/>
  <c r="P689" i="3" s="1"/>
  <c r="M693" i="3"/>
  <c r="P693" i="3" s="1"/>
  <c r="M697" i="3"/>
  <c r="P697" i="3" s="1"/>
  <c r="M701" i="3"/>
  <c r="P701" i="3" s="1"/>
  <c r="M705" i="3"/>
  <c r="P705" i="3" s="1"/>
  <c r="M709" i="3"/>
  <c r="P709" i="3" s="1"/>
  <c r="M713" i="3"/>
  <c r="P713" i="3" s="1"/>
  <c r="M717" i="3"/>
  <c r="P717" i="3" s="1"/>
  <c r="M721" i="3"/>
  <c r="P721" i="3" s="1"/>
  <c r="M725" i="3"/>
  <c r="P725" i="3" s="1"/>
  <c r="M729" i="3"/>
  <c r="P729" i="3" s="1"/>
  <c r="M737" i="3"/>
  <c r="P737" i="3" s="1"/>
  <c r="M743" i="3"/>
  <c r="P743" i="3" s="1"/>
  <c r="M744" i="3"/>
  <c r="P744" i="3" s="1"/>
  <c r="T756" i="3"/>
  <c r="M759" i="3"/>
  <c r="P759" i="3" s="1"/>
  <c r="M760" i="3"/>
  <c r="P760" i="3" s="1"/>
  <c r="T772" i="3"/>
  <c r="M775" i="3"/>
  <c r="P775" i="3" s="1"/>
  <c r="M776" i="3"/>
  <c r="P776" i="3" s="1"/>
  <c r="T788" i="3"/>
  <c r="M791" i="3"/>
  <c r="P791" i="3" s="1"/>
  <c r="M792" i="3"/>
  <c r="P792" i="3" s="1"/>
  <c r="T804" i="3"/>
  <c r="M807" i="3"/>
  <c r="P807" i="3" s="1"/>
  <c r="M808" i="3"/>
  <c r="P808" i="3" s="1"/>
  <c r="T820" i="3"/>
  <c r="T832" i="3"/>
  <c r="T840" i="3"/>
  <c r="T848" i="3"/>
  <c r="T856" i="3"/>
  <c r="T864" i="3"/>
  <c r="T872" i="3"/>
  <c r="T880" i="3"/>
  <c r="T888" i="3"/>
  <c r="T904" i="3"/>
  <c r="T912" i="3"/>
  <c r="M670" i="3"/>
  <c r="P670" i="3" s="1"/>
  <c r="M674" i="3"/>
  <c r="P674" i="3" s="1"/>
  <c r="M678" i="3"/>
  <c r="P678" i="3" s="1"/>
  <c r="M682" i="3"/>
  <c r="P682" i="3" s="1"/>
  <c r="M686" i="3"/>
  <c r="P686" i="3" s="1"/>
  <c r="M690" i="3"/>
  <c r="P690" i="3" s="1"/>
  <c r="M694" i="3"/>
  <c r="P694" i="3" s="1"/>
  <c r="M698" i="3"/>
  <c r="P698" i="3" s="1"/>
  <c r="M702" i="3"/>
  <c r="P702" i="3" s="1"/>
  <c r="M706" i="3"/>
  <c r="P706" i="3" s="1"/>
  <c r="M710" i="3"/>
  <c r="P710" i="3" s="1"/>
  <c r="M714" i="3"/>
  <c r="P714" i="3" s="1"/>
  <c r="M718" i="3"/>
  <c r="P718" i="3" s="1"/>
  <c r="M722" i="3"/>
  <c r="P722" i="3" s="1"/>
  <c r="M726" i="3"/>
  <c r="P726" i="3" s="1"/>
  <c r="M730" i="3"/>
  <c r="P730" i="3" s="1"/>
  <c r="M734" i="3"/>
  <c r="P734" i="3" s="1"/>
  <c r="T740" i="3"/>
  <c r="M747" i="3"/>
  <c r="P747" i="3" s="1"/>
  <c r="M748" i="3"/>
  <c r="P748" i="3" s="1"/>
  <c r="M763" i="3"/>
  <c r="P763" i="3" s="1"/>
  <c r="M764" i="3"/>
  <c r="P764" i="3" s="1"/>
  <c r="M779" i="3"/>
  <c r="N779" i="3"/>
  <c r="M780" i="3"/>
  <c r="P780" i="3" s="1"/>
  <c r="M795" i="3"/>
  <c r="P795" i="3" s="1"/>
  <c r="M796" i="3"/>
  <c r="P796" i="3" s="1"/>
  <c r="M811" i="3"/>
  <c r="P811" i="3" s="1"/>
  <c r="M812" i="3"/>
  <c r="P812" i="3" s="1"/>
  <c r="M823" i="3"/>
  <c r="P823" i="3" s="1"/>
  <c r="M824" i="3"/>
  <c r="P824" i="3" s="1"/>
  <c r="M835" i="3"/>
  <c r="P835" i="3" s="1"/>
  <c r="M843" i="3"/>
  <c r="P843" i="3" s="1"/>
  <c r="M851" i="3"/>
  <c r="P851" i="3" s="1"/>
  <c r="M859" i="3"/>
  <c r="P859" i="3" s="1"/>
  <c r="M867" i="3"/>
  <c r="P867" i="3" s="1"/>
  <c r="M875" i="3"/>
  <c r="P875" i="3" s="1"/>
  <c r="M883" i="3"/>
  <c r="P883" i="3" s="1"/>
  <c r="M891" i="3"/>
  <c r="P891" i="3" s="1"/>
  <c r="M899" i="3"/>
  <c r="P899" i="3" s="1"/>
  <c r="M907" i="3"/>
  <c r="P907" i="3" s="1"/>
  <c r="M1081" i="3"/>
  <c r="P1081" i="3" s="1"/>
  <c r="M1097" i="3"/>
  <c r="P1097" i="3" s="1"/>
  <c r="M1113" i="3"/>
  <c r="P1113" i="3" s="1"/>
  <c r="M1129" i="3"/>
  <c r="P1129" i="3" s="1"/>
  <c r="T1135" i="3"/>
  <c r="M1141" i="3"/>
  <c r="P1141" i="3" s="1"/>
  <c r="T1157" i="3"/>
  <c r="T1171" i="3"/>
  <c r="T1173" i="3"/>
  <c r="T1187" i="3"/>
  <c r="T1189" i="3"/>
  <c r="T1203" i="3"/>
  <c r="T1205" i="3"/>
  <c r="T1001" i="3"/>
  <c r="T1007" i="3"/>
  <c r="T1017" i="3"/>
  <c r="T1023" i="3"/>
  <c r="T1079" i="3"/>
  <c r="M1085" i="3"/>
  <c r="P1085" i="3" s="1"/>
  <c r="T1089" i="3"/>
  <c r="T1095" i="3"/>
  <c r="M1101" i="3"/>
  <c r="P1101" i="3" s="1"/>
  <c r="T1111" i="3"/>
  <c r="M1117" i="3"/>
  <c r="P1117" i="3" s="1"/>
  <c r="T1127" i="3"/>
  <c r="M1145" i="3"/>
  <c r="P1145" i="3" s="1"/>
  <c r="T1155" i="3"/>
  <c r="T1161" i="3"/>
  <c r="T1175" i="3"/>
  <c r="T1177" i="3"/>
  <c r="T1191" i="3"/>
  <c r="T1193" i="3"/>
  <c r="T1207" i="3"/>
  <c r="T1209" i="3"/>
  <c r="T1217" i="3"/>
  <c r="T1225" i="3"/>
  <c r="T1227" i="3"/>
  <c r="T1235" i="3"/>
  <c r="M915" i="3"/>
  <c r="P915" i="3" s="1"/>
  <c r="M919" i="3"/>
  <c r="P919" i="3" s="1"/>
  <c r="M923" i="3"/>
  <c r="P923" i="3" s="1"/>
  <c r="M927" i="3"/>
  <c r="P927" i="3" s="1"/>
  <c r="M931" i="3"/>
  <c r="P931" i="3" s="1"/>
  <c r="M935" i="3"/>
  <c r="P935" i="3" s="1"/>
  <c r="M939" i="3"/>
  <c r="P939" i="3" s="1"/>
  <c r="M943" i="3"/>
  <c r="P943" i="3" s="1"/>
  <c r="M947" i="3"/>
  <c r="P947" i="3" s="1"/>
  <c r="M951" i="3"/>
  <c r="P951" i="3" s="1"/>
  <c r="M955" i="3"/>
  <c r="P955" i="3" s="1"/>
  <c r="M959" i="3"/>
  <c r="P959" i="3" s="1"/>
  <c r="M963" i="3"/>
  <c r="P963" i="3" s="1"/>
  <c r="M967" i="3"/>
  <c r="P967" i="3" s="1"/>
  <c r="M971" i="3"/>
  <c r="P971" i="3" s="1"/>
  <c r="M975" i="3"/>
  <c r="P975" i="3" s="1"/>
  <c r="M979" i="3"/>
  <c r="P979" i="3" s="1"/>
  <c r="M983" i="3"/>
  <c r="P983" i="3" s="1"/>
  <c r="M987" i="3"/>
  <c r="P987" i="3" s="1"/>
  <c r="T991" i="3"/>
  <c r="T995" i="3"/>
  <c r="M1001" i="3"/>
  <c r="P1001" i="3" s="1"/>
  <c r="T1005" i="3"/>
  <c r="M1011" i="3"/>
  <c r="P1011" i="3" s="1"/>
  <c r="T1011" i="3"/>
  <c r="M1017" i="3"/>
  <c r="P1017" i="3" s="1"/>
  <c r="T1021" i="3"/>
  <c r="M1027" i="3"/>
  <c r="P1027" i="3" s="1"/>
  <c r="T1027" i="3"/>
  <c r="T1031" i="3"/>
  <c r="T1035" i="3"/>
  <c r="T1039" i="3"/>
  <c r="T1043" i="3"/>
  <c r="T1047" i="3"/>
  <c r="T1051" i="3"/>
  <c r="T1055" i="3"/>
  <c r="T1059" i="3"/>
  <c r="T1063" i="3"/>
  <c r="T1067" i="3"/>
  <c r="T1077" i="3"/>
  <c r="T1083" i="3"/>
  <c r="M1089" i="3"/>
  <c r="P1089" i="3" s="1"/>
  <c r="M1105" i="3"/>
  <c r="P1105" i="3" s="1"/>
  <c r="M1121" i="3"/>
  <c r="P1121" i="3" s="1"/>
  <c r="M1133" i="3"/>
  <c r="P1133" i="3" s="1"/>
  <c r="M1149" i="3"/>
  <c r="P1149" i="3" s="1"/>
  <c r="T1163" i="3"/>
  <c r="T1165" i="3"/>
  <c r="T1181" i="3"/>
  <c r="M832" i="3"/>
  <c r="P832" i="3" s="1"/>
  <c r="M836" i="3"/>
  <c r="P836" i="3" s="1"/>
  <c r="M840" i="3"/>
  <c r="P840" i="3" s="1"/>
  <c r="M844" i="3"/>
  <c r="P844" i="3" s="1"/>
  <c r="M848" i="3"/>
  <c r="P848" i="3" s="1"/>
  <c r="M852" i="3"/>
  <c r="P852" i="3" s="1"/>
  <c r="M856" i="3"/>
  <c r="P856" i="3" s="1"/>
  <c r="M860" i="3"/>
  <c r="P860" i="3" s="1"/>
  <c r="M864" i="3"/>
  <c r="P864" i="3" s="1"/>
  <c r="M868" i="3"/>
  <c r="P868" i="3" s="1"/>
  <c r="M872" i="3"/>
  <c r="P872" i="3" s="1"/>
  <c r="M876" i="3"/>
  <c r="P876" i="3" s="1"/>
  <c r="M880" i="3"/>
  <c r="P880" i="3" s="1"/>
  <c r="M884" i="3"/>
  <c r="P884" i="3" s="1"/>
  <c r="M888" i="3"/>
  <c r="P888" i="3" s="1"/>
  <c r="M892" i="3"/>
  <c r="P892" i="3" s="1"/>
  <c r="M896" i="3"/>
  <c r="P896" i="3" s="1"/>
  <c r="M900" i="3"/>
  <c r="P900" i="3" s="1"/>
  <c r="M904" i="3"/>
  <c r="P904" i="3" s="1"/>
  <c r="M908" i="3"/>
  <c r="P908" i="3" s="1"/>
  <c r="M912" i="3"/>
  <c r="P912" i="3" s="1"/>
  <c r="M916" i="3"/>
  <c r="P916" i="3" s="1"/>
  <c r="M920" i="3"/>
  <c r="P920" i="3" s="1"/>
  <c r="M924" i="3"/>
  <c r="P924" i="3" s="1"/>
  <c r="M928" i="3"/>
  <c r="P928" i="3" s="1"/>
  <c r="M932" i="3"/>
  <c r="P932" i="3" s="1"/>
  <c r="M936" i="3"/>
  <c r="P936" i="3" s="1"/>
  <c r="M940" i="3"/>
  <c r="P940" i="3" s="1"/>
  <c r="M944" i="3"/>
  <c r="P944" i="3" s="1"/>
  <c r="M948" i="3"/>
  <c r="P948" i="3" s="1"/>
  <c r="M952" i="3"/>
  <c r="P952" i="3" s="1"/>
  <c r="M956" i="3"/>
  <c r="P956" i="3" s="1"/>
  <c r="M960" i="3"/>
  <c r="P960" i="3" s="1"/>
  <c r="M964" i="3"/>
  <c r="P964" i="3" s="1"/>
  <c r="M968" i="3"/>
  <c r="P968" i="3" s="1"/>
  <c r="M972" i="3"/>
  <c r="P972" i="3" s="1"/>
  <c r="M976" i="3"/>
  <c r="P976" i="3" s="1"/>
  <c r="M980" i="3"/>
  <c r="P980" i="3" s="1"/>
  <c r="M984" i="3"/>
  <c r="P984" i="3" s="1"/>
  <c r="M990" i="3"/>
  <c r="P990" i="3" s="1"/>
  <c r="M994" i="3"/>
  <c r="M998" i="3"/>
  <c r="P998" i="3" s="1"/>
  <c r="M999" i="3"/>
  <c r="P999" i="3" s="1"/>
  <c r="M1005" i="3"/>
  <c r="P1005" i="3" s="1"/>
  <c r="M1015" i="3"/>
  <c r="P1015" i="3" s="1"/>
  <c r="M1021" i="3"/>
  <c r="P1021" i="3" s="1"/>
  <c r="T1025" i="3"/>
  <c r="M1031" i="3"/>
  <c r="P1031" i="3" s="1"/>
  <c r="M1035" i="3"/>
  <c r="P1035" i="3" s="1"/>
  <c r="M1039" i="3"/>
  <c r="P1039" i="3" s="1"/>
  <c r="M1043" i="3"/>
  <c r="P1043" i="3" s="1"/>
  <c r="M1047" i="3"/>
  <c r="P1047" i="3" s="1"/>
  <c r="M1051" i="3"/>
  <c r="P1051" i="3" s="1"/>
  <c r="M1055" i="3"/>
  <c r="P1055" i="3" s="1"/>
  <c r="M1059" i="3"/>
  <c r="P1059" i="3" s="1"/>
  <c r="M1063" i="3"/>
  <c r="P1063" i="3" s="1"/>
  <c r="M1067" i="3"/>
  <c r="P1067" i="3" s="1"/>
  <c r="M1071" i="3"/>
  <c r="P1071" i="3" s="1"/>
  <c r="M1077" i="3"/>
  <c r="P1077" i="3" s="1"/>
  <c r="T1087" i="3"/>
  <c r="M1093" i="3"/>
  <c r="P1093" i="3" s="1"/>
  <c r="T1103" i="3"/>
  <c r="M1109" i="3"/>
  <c r="P1109" i="3" s="1"/>
  <c r="T1113" i="3"/>
  <c r="T1119" i="3"/>
  <c r="M1125" i="3"/>
  <c r="P1125" i="3" s="1"/>
  <c r="T1131" i="3"/>
  <c r="M1137" i="3"/>
  <c r="P1137" i="3" s="1"/>
  <c r="T1141" i="3"/>
  <c r="T1147" i="3"/>
  <c r="M1153" i="3"/>
  <c r="P1153" i="3" s="1"/>
  <c r="T1169" i="3"/>
  <c r="T1183" i="3"/>
  <c r="T1185" i="3"/>
  <c r="T1199" i="3"/>
  <c r="T1201" i="3"/>
  <c r="T1213" i="3"/>
  <c r="T1221" i="3"/>
  <c r="T1231" i="3"/>
  <c r="M1157" i="3"/>
  <c r="P1157" i="3" s="1"/>
  <c r="M1161" i="3"/>
  <c r="P1161" i="3" s="1"/>
  <c r="M1165" i="3"/>
  <c r="P1165" i="3" s="1"/>
  <c r="M1169" i="3"/>
  <c r="P1169" i="3" s="1"/>
  <c r="M1173" i="3"/>
  <c r="P1173" i="3" s="1"/>
  <c r="M1177" i="3"/>
  <c r="P1177" i="3" s="1"/>
  <c r="M1181" i="3"/>
  <c r="P1181" i="3" s="1"/>
  <c r="M1185" i="3"/>
  <c r="P1185" i="3" s="1"/>
  <c r="M1189" i="3"/>
  <c r="P1189" i="3" s="1"/>
  <c r="M1193" i="3"/>
  <c r="P1193" i="3" s="1"/>
  <c r="M1197" i="3"/>
  <c r="P1197" i="3" s="1"/>
  <c r="M1201" i="3"/>
  <c r="P1201" i="3" s="1"/>
  <c r="M1205" i="3"/>
  <c r="P1205" i="3" s="1"/>
  <c r="M1209" i="3"/>
  <c r="P1209" i="3" s="1"/>
  <c r="M1213" i="3"/>
  <c r="P1213" i="3" s="1"/>
  <c r="M1217" i="3"/>
  <c r="P1217" i="3" s="1"/>
  <c r="M1221" i="3"/>
  <c r="P1221" i="3" s="1"/>
  <c r="M1225" i="3"/>
  <c r="P1225" i="3" s="1"/>
  <c r="M1229" i="3"/>
  <c r="P1229" i="3" s="1"/>
  <c r="M1233" i="3"/>
  <c r="P1233" i="3" s="1"/>
  <c r="T1289" i="3"/>
  <c r="M1002" i="3"/>
  <c r="P1002" i="3" s="1"/>
  <c r="M1006" i="3"/>
  <c r="P1006" i="3" s="1"/>
  <c r="M1010" i="3"/>
  <c r="P1010" i="3" s="1"/>
  <c r="M1014" i="3"/>
  <c r="P1014" i="3" s="1"/>
  <c r="M1018" i="3"/>
  <c r="P1018" i="3" s="1"/>
  <c r="M1022" i="3"/>
  <c r="P1022" i="3" s="1"/>
  <c r="M1026" i="3"/>
  <c r="P1026" i="3" s="1"/>
  <c r="M1030" i="3"/>
  <c r="P1030" i="3" s="1"/>
  <c r="M1034" i="3"/>
  <c r="P1034" i="3" s="1"/>
  <c r="M1038" i="3"/>
  <c r="P1038" i="3" s="1"/>
  <c r="M1042" i="3"/>
  <c r="P1042" i="3" s="1"/>
  <c r="M1046" i="3"/>
  <c r="P1046" i="3" s="1"/>
  <c r="M1050" i="3"/>
  <c r="P1050" i="3" s="1"/>
  <c r="M1054" i="3"/>
  <c r="P1054" i="3" s="1"/>
  <c r="M1058" i="3"/>
  <c r="P1058" i="3" s="1"/>
  <c r="M1066" i="3"/>
  <c r="P1066" i="3" s="1"/>
  <c r="M1070" i="3"/>
  <c r="P1070" i="3" s="1"/>
  <c r="M1074" i="3"/>
  <c r="P1074" i="3" s="1"/>
  <c r="M1078" i="3"/>
  <c r="P1078" i="3" s="1"/>
  <c r="M1082" i="3"/>
  <c r="P1082" i="3" s="1"/>
  <c r="M1086" i="3"/>
  <c r="P1086" i="3" s="1"/>
  <c r="M1090" i="3"/>
  <c r="P1090" i="3" s="1"/>
  <c r="M1094" i="3"/>
  <c r="P1094" i="3" s="1"/>
  <c r="M1098" i="3"/>
  <c r="P1098" i="3" s="1"/>
  <c r="M1102" i="3"/>
  <c r="P1102" i="3" s="1"/>
  <c r="M1106" i="3"/>
  <c r="P1106" i="3" s="1"/>
  <c r="M1110" i="3"/>
  <c r="P1110" i="3" s="1"/>
  <c r="M1114" i="3"/>
  <c r="P1114" i="3" s="1"/>
  <c r="M1118" i="3"/>
  <c r="P1118" i="3" s="1"/>
  <c r="M1122" i="3"/>
  <c r="P1122" i="3" s="1"/>
  <c r="M1126" i="3"/>
  <c r="P1126" i="3" s="1"/>
  <c r="M1134" i="3"/>
  <c r="P1134" i="3" s="1"/>
  <c r="M1138" i="3"/>
  <c r="P1138" i="3" s="1"/>
  <c r="M1142" i="3"/>
  <c r="P1142" i="3" s="1"/>
  <c r="M1146" i="3"/>
  <c r="P1146" i="3" s="1"/>
  <c r="M1150" i="3"/>
  <c r="P1150" i="3" s="1"/>
  <c r="M1154" i="3"/>
  <c r="P1154" i="3" s="1"/>
  <c r="M1158" i="3"/>
  <c r="P1158" i="3" s="1"/>
  <c r="M1162" i="3"/>
  <c r="P1162" i="3" s="1"/>
  <c r="M1166" i="3"/>
  <c r="P1166" i="3" s="1"/>
  <c r="M1170" i="3"/>
  <c r="P1170" i="3" s="1"/>
  <c r="M1174" i="3"/>
  <c r="P1174" i="3" s="1"/>
  <c r="M1178" i="3"/>
  <c r="P1178" i="3" s="1"/>
  <c r="M1182" i="3"/>
  <c r="P1182" i="3" s="1"/>
  <c r="M1186" i="3"/>
  <c r="P1186" i="3" s="1"/>
  <c r="M1190" i="3"/>
  <c r="P1190" i="3" s="1"/>
  <c r="M1194" i="3"/>
  <c r="P1194" i="3" s="1"/>
  <c r="M1198" i="3"/>
  <c r="P1198" i="3" s="1"/>
  <c r="M1202" i="3"/>
  <c r="P1202" i="3" s="1"/>
  <c r="M1206" i="3"/>
  <c r="P1206" i="3" s="1"/>
  <c r="M1210" i="3"/>
  <c r="P1210" i="3" s="1"/>
  <c r="T1237" i="3"/>
  <c r="T1241" i="3"/>
  <c r="M1248" i="3"/>
  <c r="P1248" i="3" s="1"/>
  <c r="M1249" i="3"/>
  <c r="P1249" i="3" s="1"/>
  <c r="M1253" i="3"/>
  <c r="P1253" i="3" s="1"/>
  <c r="M1257" i="3"/>
  <c r="P1257" i="3" s="1"/>
  <c r="M1261" i="3"/>
  <c r="P1261" i="3" s="1"/>
  <c r="M1265" i="3"/>
  <c r="P1265" i="3" s="1"/>
  <c r="M1269" i="3"/>
  <c r="P1269" i="3" s="1"/>
  <c r="M1273" i="3"/>
  <c r="P1273" i="3" s="1"/>
  <c r="M1032" i="3"/>
  <c r="P1032" i="3" s="1"/>
  <c r="M1036" i="3"/>
  <c r="P1036" i="3" s="1"/>
  <c r="M1040" i="3"/>
  <c r="P1040" i="3" s="1"/>
  <c r="M1044" i="3"/>
  <c r="P1044" i="3" s="1"/>
  <c r="M1048" i="3"/>
  <c r="P1048" i="3" s="1"/>
  <c r="M1052" i="3"/>
  <c r="P1052" i="3" s="1"/>
  <c r="M1056" i="3"/>
  <c r="P1056" i="3" s="1"/>
  <c r="M1060" i="3"/>
  <c r="P1060" i="3" s="1"/>
  <c r="M1064" i="3"/>
  <c r="P1064" i="3" s="1"/>
  <c r="M1068" i="3"/>
  <c r="P1068" i="3" s="1"/>
  <c r="M1072" i="3"/>
  <c r="P1072" i="3" s="1"/>
  <c r="M1076" i="3"/>
  <c r="P1076" i="3" s="1"/>
  <c r="M1080" i="3"/>
  <c r="P1080" i="3" s="1"/>
  <c r="M1084" i="3"/>
  <c r="P1084" i="3" s="1"/>
  <c r="M1088" i="3"/>
  <c r="P1088" i="3" s="1"/>
  <c r="M1092" i="3"/>
  <c r="P1092" i="3" s="1"/>
  <c r="M1096" i="3"/>
  <c r="P1096" i="3" s="1"/>
  <c r="M1100" i="3"/>
  <c r="P1100" i="3" s="1"/>
  <c r="M1104" i="3"/>
  <c r="P1104" i="3" s="1"/>
  <c r="M1108" i="3"/>
  <c r="P1108" i="3" s="1"/>
  <c r="M1112" i="3"/>
  <c r="P1112" i="3" s="1"/>
  <c r="M1116" i="3"/>
  <c r="P1116" i="3" s="1"/>
  <c r="M1120" i="3"/>
  <c r="P1120" i="3" s="1"/>
  <c r="M1124" i="3"/>
  <c r="P1124" i="3" s="1"/>
  <c r="M1128" i="3"/>
  <c r="P1128" i="3" s="1"/>
  <c r="M1132" i="3"/>
  <c r="P1132" i="3" s="1"/>
  <c r="M1136" i="3"/>
  <c r="P1136" i="3" s="1"/>
  <c r="M1140" i="3"/>
  <c r="P1140" i="3" s="1"/>
  <c r="M1144" i="3"/>
  <c r="P1144" i="3" s="1"/>
  <c r="M1148" i="3"/>
  <c r="P1148" i="3" s="1"/>
  <c r="M1152" i="3"/>
  <c r="P1152" i="3" s="1"/>
  <c r="M1156" i="3"/>
  <c r="P1156" i="3" s="1"/>
  <c r="M1160" i="3"/>
  <c r="P1160" i="3" s="1"/>
  <c r="M1164" i="3"/>
  <c r="P1164" i="3" s="1"/>
  <c r="M1168" i="3"/>
  <c r="P1168" i="3" s="1"/>
  <c r="M1176" i="3"/>
  <c r="P1176" i="3" s="1"/>
  <c r="M1180" i="3"/>
  <c r="P1180" i="3" s="1"/>
  <c r="M1184" i="3"/>
  <c r="P1184" i="3" s="1"/>
  <c r="M1188" i="3"/>
  <c r="P1188" i="3" s="1"/>
  <c r="M1192" i="3"/>
  <c r="P1192" i="3" s="1"/>
  <c r="M1196" i="3"/>
  <c r="P1196" i="3" s="1"/>
  <c r="M1200" i="3"/>
  <c r="P1200" i="3" s="1"/>
  <c r="M1204" i="3"/>
  <c r="P1204" i="3" s="1"/>
  <c r="M1208" i="3"/>
  <c r="P1208" i="3" s="1"/>
  <c r="M1212" i="3"/>
  <c r="P1212" i="3" s="1"/>
  <c r="M1216" i="3"/>
  <c r="P1216" i="3" s="1"/>
  <c r="M1220" i="3"/>
  <c r="P1220" i="3" s="1"/>
  <c r="M1224" i="3"/>
  <c r="P1224" i="3" s="1"/>
  <c r="M1228" i="3"/>
  <c r="P1228" i="3" s="1"/>
  <c r="M1232" i="3"/>
  <c r="P1232" i="3" s="1"/>
  <c r="M1236" i="3"/>
  <c r="P1236" i="3" s="1"/>
  <c r="M1240" i="3"/>
  <c r="P1240" i="3" s="1"/>
  <c r="M1244" i="3"/>
  <c r="P1244" i="3" s="1"/>
  <c r="T1249" i="3"/>
  <c r="T1291" i="3"/>
  <c r="T1295" i="3"/>
  <c r="T1299" i="3"/>
  <c r="T1307" i="3"/>
  <c r="M1314" i="3"/>
  <c r="P1314" i="3" s="1"/>
  <c r="M1315" i="3"/>
  <c r="P1315" i="3" s="1"/>
  <c r="T1327" i="3"/>
  <c r="M1330" i="3"/>
  <c r="P1330" i="3" s="1"/>
  <c r="M1331" i="3"/>
  <c r="P1331" i="3" s="1"/>
  <c r="T1343" i="3"/>
  <c r="M1346" i="3"/>
  <c r="P1346" i="3" s="1"/>
  <c r="M1347" i="3"/>
  <c r="P1347" i="3" s="1"/>
  <c r="M1352" i="3"/>
  <c r="P1352" i="3" s="1"/>
  <c r="M1360" i="3"/>
  <c r="P1360" i="3" s="1"/>
  <c r="M1368" i="3"/>
  <c r="P1368" i="3" s="1"/>
  <c r="M1376" i="3"/>
  <c r="P1376" i="3" s="1"/>
  <c r="M1384" i="3"/>
  <c r="P1384" i="3" s="1"/>
  <c r="M1392" i="3"/>
  <c r="P1392" i="3" s="1"/>
  <c r="M1291" i="3"/>
  <c r="P1291" i="3" s="1"/>
  <c r="M1295" i="3"/>
  <c r="P1295" i="3" s="1"/>
  <c r="M1299" i="3"/>
  <c r="P1299" i="3" s="1"/>
  <c r="M1303" i="3"/>
  <c r="P1303" i="3" s="1"/>
  <c r="M1307" i="3"/>
  <c r="P1307" i="3" s="1"/>
  <c r="T1311" i="3"/>
  <c r="T1315" i="3"/>
  <c r="M1318" i="3"/>
  <c r="P1318" i="3" s="1"/>
  <c r="M1319" i="3"/>
  <c r="P1319" i="3" s="1"/>
  <c r="T1331" i="3"/>
  <c r="M1334" i="3"/>
  <c r="P1334" i="3" s="1"/>
  <c r="M1335" i="3"/>
  <c r="P1335" i="3" s="1"/>
  <c r="T1348" i="3"/>
  <c r="T1356" i="3"/>
  <c r="T1364" i="3"/>
  <c r="T1372" i="3"/>
  <c r="T1380" i="3"/>
  <c r="M1252" i="3"/>
  <c r="P1252" i="3" s="1"/>
  <c r="M1256" i="3"/>
  <c r="P1256" i="3" s="1"/>
  <c r="M1260" i="3"/>
  <c r="P1260" i="3" s="1"/>
  <c r="M1264" i="3"/>
  <c r="P1264" i="3" s="1"/>
  <c r="M1268" i="3"/>
  <c r="P1268" i="3" s="1"/>
  <c r="M1272" i="3"/>
  <c r="P1272" i="3" s="1"/>
  <c r="M1276" i="3"/>
  <c r="P1276" i="3" s="1"/>
  <c r="M1280" i="3"/>
  <c r="P1280" i="3" s="1"/>
  <c r="M1284" i="3"/>
  <c r="P1284" i="3" s="1"/>
  <c r="M1288" i="3"/>
  <c r="P1288" i="3" s="1"/>
  <c r="M1292" i="3"/>
  <c r="P1292" i="3" s="1"/>
  <c r="M1296" i="3"/>
  <c r="P1296" i="3" s="1"/>
  <c r="M1300" i="3"/>
  <c r="P1300" i="3" s="1"/>
  <c r="M1304" i="3"/>
  <c r="P1304" i="3" s="1"/>
  <c r="M1308" i="3"/>
  <c r="P1308" i="3" s="1"/>
  <c r="T1319" i="3"/>
  <c r="M1322" i="3"/>
  <c r="P1322" i="3" s="1"/>
  <c r="M1323" i="3"/>
  <c r="P1323" i="3" s="1"/>
  <c r="T1335" i="3"/>
  <c r="M1338" i="3"/>
  <c r="P1338" i="3" s="1"/>
  <c r="M1339" i="3"/>
  <c r="P1339" i="3" s="1"/>
  <c r="M1348" i="3"/>
  <c r="P1348" i="3" s="1"/>
  <c r="M1356" i="3"/>
  <c r="P1356" i="3" s="1"/>
  <c r="M1364" i="3"/>
  <c r="P1364" i="3" s="1"/>
  <c r="M1372" i="3"/>
  <c r="P1372" i="3" s="1"/>
  <c r="M1380" i="3"/>
  <c r="P1380" i="3" s="1"/>
  <c r="M1388" i="3"/>
  <c r="P1388" i="3" s="1"/>
  <c r="M1277" i="3"/>
  <c r="P1277" i="3" s="1"/>
  <c r="M1281" i="3"/>
  <c r="P1281" i="3" s="1"/>
  <c r="M1285" i="3"/>
  <c r="P1285" i="3" s="1"/>
  <c r="M1289" i="3"/>
  <c r="P1289" i="3" s="1"/>
  <c r="M1326" i="3"/>
  <c r="P1326" i="3" s="1"/>
  <c r="M1327" i="3"/>
  <c r="P1327" i="3" s="1"/>
  <c r="M1342" i="3"/>
  <c r="P1342" i="3" s="1"/>
  <c r="M1343" i="3"/>
  <c r="P1343" i="3" s="1"/>
  <c r="M1406" i="3"/>
  <c r="P1406" i="3" s="1"/>
  <c r="M1446" i="3"/>
  <c r="P1446" i="3" s="1"/>
  <c r="M1454" i="3"/>
  <c r="P1454" i="3" s="1"/>
  <c r="M1462" i="3"/>
  <c r="P1462" i="3" s="1"/>
  <c r="M1470" i="3"/>
  <c r="P1470" i="3" s="1"/>
  <c r="M1478" i="3"/>
  <c r="P1478" i="3" s="1"/>
  <c r="M1486" i="3"/>
  <c r="P1486" i="3" s="1"/>
  <c r="M1494" i="3"/>
  <c r="P1494" i="3" s="1"/>
  <c r="M1499" i="3"/>
  <c r="P1499" i="3" s="1"/>
  <c r="M1515" i="3"/>
  <c r="P1515" i="3" s="1"/>
  <c r="M1527" i="3"/>
  <c r="P1527" i="3" s="1"/>
  <c r="M1539" i="3"/>
  <c r="P1539" i="3" s="1"/>
  <c r="M1555" i="3"/>
  <c r="P1555" i="3" s="1"/>
  <c r="M1396" i="3"/>
  <c r="P1396" i="3" s="1"/>
  <c r="M1400" i="3"/>
  <c r="P1400" i="3" s="1"/>
  <c r="T1404" i="3"/>
  <c r="M1410" i="3"/>
  <c r="P1410" i="3" s="1"/>
  <c r="T1410" i="3"/>
  <c r="M1418" i="3"/>
  <c r="P1418" i="3" s="1"/>
  <c r="T1418" i="3"/>
  <c r="M1426" i="3"/>
  <c r="P1426" i="3" s="1"/>
  <c r="T1426" i="3"/>
  <c r="M1434" i="3"/>
  <c r="P1434" i="3" s="1"/>
  <c r="T1434" i="3"/>
  <c r="M1442" i="3"/>
  <c r="P1442" i="3" s="1"/>
  <c r="T1442" i="3"/>
  <c r="T1444" i="3"/>
  <c r="N1452" i="3"/>
  <c r="N9" i="3" s="1"/>
  <c r="T1452" i="3"/>
  <c r="T1460" i="3"/>
  <c r="T1468" i="3"/>
  <c r="T1476" i="3"/>
  <c r="T1484" i="3"/>
  <c r="T1492" i="3"/>
  <c r="M1511" i="3"/>
  <c r="P1511" i="3" s="1"/>
  <c r="M1535" i="3"/>
  <c r="P1535" i="3" s="1"/>
  <c r="M1551" i="3"/>
  <c r="P1551" i="3" s="1"/>
  <c r="M1571" i="3"/>
  <c r="P1571" i="3" s="1"/>
  <c r="M1587" i="3"/>
  <c r="P1587" i="3" s="1"/>
  <c r="M1603" i="3"/>
  <c r="P1603" i="3" s="1"/>
  <c r="M1450" i="3"/>
  <c r="P1450" i="3" s="1"/>
  <c r="M1458" i="3"/>
  <c r="P1458" i="3" s="1"/>
  <c r="M1466" i="3"/>
  <c r="P1466" i="3" s="1"/>
  <c r="M1474" i="3"/>
  <c r="P1474" i="3" s="1"/>
  <c r="M1482" i="3"/>
  <c r="P1482" i="3" s="1"/>
  <c r="M1490" i="3"/>
  <c r="P1490" i="3" s="1"/>
  <c r="M1507" i="3"/>
  <c r="P1507" i="3" s="1"/>
  <c r="M1523" i="3"/>
  <c r="P1523" i="3" s="1"/>
  <c r="M1531" i="3"/>
  <c r="P1531" i="3" s="1"/>
  <c r="M1547" i="3"/>
  <c r="P1547" i="3" s="1"/>
  <c r="M1563" i="3"/>
  <c r="P1563" i="3" s="1"/>
  <c r="M1402" i="3"/>
  <c r="P1402" i="3" s="1"/>
  <c r="M1414" i="3"/>
  <c r="P1414" i="3" s="1"/>
  <c r="M1422" i="3"/>
  <c r="P1422" i="3" s="1"/>
  <c r="M1430" i="3"/>
  <c r="P1430" i="3" s="1"/>
  <c r="M1438" i="3"/>
  <c r="P1438" i="3" s="1"/>
  <c r="M1503" i="3"/>
  <c r="P1503" i="3" s="1"/>
  <c r="M1519" i="3"/>
  <c r="P1519" i="3" s="1"/>
  <c r="M1543" i="3"/>
  <c r="P1543" i="3" s="1"/>
  <c r="M1559" i="3"/>
  <c r="P1559" i="3" s="1"/>
  <c r="M1664" i="3"/>
  <c r="P1664" i="3" s="1"/>
  <c r="M1696" i="3"/>
  <c r="P1696" i="3" s="1"/>
  <c r="M2099" i="3"/>
  <c r="P2099" i="3" s="1"/>
  <c r="M1349" i="3"/>
  <c r="P1349" i="3" s="1"/>
  <c r="M1353" i="3"/>
  <c r="P1353" i="3" s="1"/>
  <c r="M1357" i="3"/>
  <c r="P1357" i="3" s="1"/>
  <c r="M1361" i="3"/>
  <c r="P1361" i="3" s="1"/>
  <c r="M1365" i="3"/>
  <c r="P1365" i="3" s="1"/>
  <c r="M1369" i="3"/>
  <c r="P1369" i="3" s="1"/>
  <c r="M1373" i="3"/>
  <c r="P1373" i="3" s="1"/>
  <c r="M1377" i="3"/>
  <c r="P1377" i="3" s="1"/>
  <c r="M1381" i="3"/>
  <c r="P1381" i="3" s="1"/>
  <c r="M1385" i="3"/>
  <c r="P1385" i="3" s="1"/>
  <c r="M1389" i="3"/>
  <c r="P1389" i="3" s="1"/>
  <c r="M1393" i="3"/>
  <c r="P1393" i="3" s="1"/>
  <c r="M1397" i="3"/>
  <c r="P1397" i="3" s="1"/>
  <c r="M1401" i="3"/>
  <c r="P1401" i="3" s="1"/>
  <c r="M1405" i="3"/>
  <c r="P1405" i="3" s="1"/>
  <c r="M1409" i="3"/>
  <c r="P1409" i="3" s="1"/>
  <c r="M1413" i="3"/>
  <c r="P1413" i="3" s="1"/>
  <c r="M1417" i="3"/>
  <c r="P1417" i="3" s="1"/>
  <c r="M1421" i="3"/>
  <c r="P1421" i="3" s="1"/>
  <c r="M1425" i="3"/>
  <c r="P1425" i="3" s="1"/>
  <c r="M1429" i="3"/>
  <c r="P1429" i="3" s="1"/>
  <c r="M1433" i="3"/>
  <c r="P1433" i="3" s="1"/>
  <c r="M1437" i="3"/>
  <c r="P1437" i="3" s="1"/>
  <c r="M1441" i="3"/>
  <c r="P1441" i="3" s="1"/>
  <c r="M1445" i="3"/>
  <c r="P1445" i="3" s="1"/>
  <c r="M1449" i="3"/>
  <c r="P1449" i="3" s="1"/>
  <c r="M1453" i="3"/>
  <c r="M1457" i="3"/>
  <c r="P1457" i="3" s="1"/>
  <c r="M1461" i="3"/>
  <c r="P1461" i="3" s="1"/>
  <c r="M1465" i="3"/>
  <c r="P1465" i="3" s="1"/>
  <c r="M1469" i="3"/>
  <c r="P1469" i="3" s="1"/>
  <c r="M1473" i="3"/>
  <c r="P1473" i="3" s="1"/>
  <c r="M1477" i="3"/>
  <c r="P1477" i="3" s="1"/>
  <c r="M1481" i="3"/>
  <c r="P1481" i="3" s="1"/>
  <c r="M1485" i="3"/>
  <c r="P1485" i="3" s="1"/>
  <c r="M1489" i="3"/>
  <c r="P1489" i="3" s="1"/>
  <c r="M1493" i="3"/>
  <c r="P1493" i="3" s="1"/>
  <c r="T1499" i="3"/>
  <c r="T1507" i="3"/>
  <c r="T1511" i="3"/>
  <c r="T1515" i="3"/>
  <c r="T1519" i="3"/>
  <c r="T1523" i="3"/>
  <c r="T1531" i="3"/>
  <c r="T1535" i="3"/>
  <c r="T1539" i="3"/>
  <c r="T1543" i="3"/>
  <c r="T1547" i="3"/>
  <c r="T1551" i="3"/>
  <c r="T1555" i="3"/>
  <c r="T1559" i="3"/>
  <c r="T1563" i="3"/>
  <c r="T1569" i="3"/>
  <c r="M1575" i="3"/>
  <c r="P1575" i="3" s="1"/>
  <c r="T1579" i="3"/>
  <c r="T1585" i="3"/>
  <c r="M1591" i="3"/>
  <c r="P1591" i="3" s="1"/>
  <c r="T1595" i="3"/>
  <c r="T1601" i="3"/>
  <c r="M1607" i="3"/>
  <c r="P1607" i="3" s="1"/>
  <c r="M1613" i="3"/>
  <c r="P1613" i="3" s="1"/>
  <c r="T1613" i="3"/>
  <c r="M1621" i="3"/>
  <c r="P1621" i="3" s="1"/>
  <c r="T1621" i="3"/>
  <c r="M1771" i="3"/>
  <c r="P1771" i="3" s="1"/>
  <c r="M1579" i="3"/>
  <c r="P1579" i="3" s="1"/>
  <c r="M1595" i="3"/>
  <c r="P1595" i="3" s="1"/>
  <c r="N1605" i="3"/>
  <c r="T1605" i="3"/>
  <c r="T1611" i="3"/>
  <c r="M1680" i="3"/>
  <c r="P1680" i="3" s="1"/>
  <c r="M1893" i="3"/>
  <c r="P1893" i="3" s="1"/>
  <c r="M1351" i="3"/>
  <c r="P1351" i="3" s="1"/>
  <c r="M1355" i="3"/>
  <c r="P1355" i="3" s="1"/>
  <c r="M1359" i="3"/>
  <c r="P1359" i="3" s="1"/>
  <c r="M1363" i="3"/>
  <c r="P1363" i="3" s="1"/>
  <c r="M1367" i="3"/>
  <c r="P1367" i="3" s="1"/>
  <c r="M1371" i="3"/>
  <c r="P1371" i="3" s="1"/>
  <c r="M1375" i="3"/>
  <c r="P1375" i="3" s="1"/>
  <c r="M1379" i="3"/>
  <c r="P1379" i="3" s="1"/>
  <c r="M1383" i="3"/>
  <c r="P1383" i="3" s="1"/>
  <c r="M1387" i="3"/>
  <c r="P1387" i="3" s="1"/>
  <c r="M1391" i="3"/>
  <c r="P1391" i="3" s="1"/>
  <c r="M1395" i="3"/>
  <c r="P1395" i="3" s="1"/>
  <c r="M1399" i="3"/>
  <c r="P1399" i="3" s="1"/>
  <c r="M1403" i="3"/>
  <c r="P1403" i="3" s="1"/>
  <c r="M1407" i="3"/>
  <c r="P1407" i="3" s="1"/>
  <c r="T1497" i="3"/>
  <c r="T1501" i="3"/>
  <c r="T1505" i="3"/>
  <c r="T1509" i="3"/>
  <c r="T1513" i="3"/>
  <c r="T1517" i="3"/>
  <c r="T1521" i="3"/>
  <c r="T1525" i="3"/>
  <c r="T1529" i="3"/>
  <c r="T1533" i="3"/>
  <c r="T1537" i="3"/>
  <c r="T1541" i="3"/>
  <c r="T1545" i="3"/>
  <c r="T1553" i="3"/>
  <c r="T1557" i="3"/>
  <c r="T1561" i="3"/>
  <c r="M1567" i="3"/>
  <c r="P1567" i="3" s="1"/>
  <c r="T1577" i="3"/>
  <c r="M1583" i="3"/>
  <c r="P1583" i="3" s="1"/>
  <c r="M1599" i="3"/>
  <c r="N1599" i="3"/>
  <c r="M1611" i="3"/>
  <c r="P1611" i="3" s="1"/>
  <c r="M1617" i="3"/>
  <c r="P1617" i="3" s="1"/>
  <c r="M1623" i="3"/>
  <c r="P1623" i="3" s="1"/>
  <c r="M1627" i="3"/>
  <c r="P1627" i="3" s="1"/>
  <c r="M1631" i="3"/>
  <c r="P1631" i="3" s="1"/>
  <c r="M1635" i="3"/>
  <c r="P1635" i="3" s="1"/>
  <c r="M1639" i="3"/>
  <c r="P1639" i="3" s="1"/>
  <c r="M1643" i="3"/>
  <c r="P1643" i="3" s="1"/>
  <c r="M1647" i="3"/>
  <c r="P1647" i="3" s="1"/>
  <c r="M1788" i="3"/>
  <c r="P1788" i="3" s="1"/>
  <c r="M1498" i="3"/>
  <c r="P1498" i="3" s="1"/>
  <c r="M1502" i="3"/>
  <c r="P1502" i="3" s="1"/>
  <c r="M1506" i="3"/>
  <c r="P1506" i="3" s="1"/>
  <c r="M1510" i="3"/>
  <c r="P1510" i="3" s="1"/>
  <c r="M1514" i="3"/>
  <c r="P1514" i="3" s="1"/>
  <c r="M1518" i="3"/>
  <c r="P1518" i="3" s="1"/>
  <c r="M1522" i="3"/>
  <c r="P1522" i="3" s="1"/>
  <c r="M1526" i="3"/>
  <c r="P1526" i="3" s="1"/>
  <c r="M1530" i="3"/>
  <c r="P1530" i="3" s="1"/>
  <c r="M1534" i="3"/>
  <c r="P1534" i="3" s="1"/>
  <c r="M1538" i="3"/>
  <c r="P1538" i="3" s="1"/>
  <c r="M1542" i="3"/>
  <c r="P1542" i="3" s="1"/>
  <c r="M1546" i="3"/>
  <c r="P1546" i="3" s="1"/>
  <c r="M1550" i="3"/>
  <c r="P1550" i="3" s="1"/>
  <c r="M1554" i="3"/>
  <c r="P1554" i="3" s="1"/>
  <c r="M1558" i="3"/>
  <c r="P1558" i="3" s="1"/>
  <c r="M1562" i="3"/>
  <c r="P1562" i="3" s="1"/>
  <c r="M1566" i="3"/>
  <c r="P1566" i="3" s="1"/>
  <c r="M1570" i="3"/>
  <c r="P1570" i="3" s="1"/>
  <c r="M1574" i="3"/>
  <c r="P1574" i="3" s="1"/>
  <c r="M1578" i="3"/>
  <c r="P1578" i="3" s="1"/>
  <c r="M1586" i="3"/>
  <c r="P1586" i="3" s="1"/>
  <c r="M1590" i="3"/>
  <c r="P1590" i="3" s="1"/>
  <c r="M1594" i="3"/>
  <c r="P1594" i="3" s="1"/>
  <c r="M1598" i="3"/>
  <c r="P1598" i="3" s="1"/>
  <c r="M1602" i="3"/>
  <c r="P1602" i="3" s="1"/>
  <c r="M1612" i="3"/>
  <c r="P1612" i="3" s="1"/>
  <c r="M1616" i="3"/>
  <c r="P1616" i="3" s="1"/>
  <c r="M1620" i="3"/>
  <c r="P1620" i="3" s="1"/>
  <c r="T1657" i="3"/>
  <c r="M1660" i="3"/>
  <c r="P1660" i="3" s="1"/>
  <c r="T1673" i="3"/>
  <c r="M1676" i="3"/>
  <c r="P1676" i="3" s="1"/>
  <c r="T1688" i="3"/>
  <c r="T1690" i="3"/>
  <c r="M1787" i="3"/>
  <c r="P1787" i="3" s="1"/>
  <c r="T1625" i="3"/>
  <c r="T1629" i="3"/>
  <c r="T1633" i="3"/>
  <c r="T1637" i="3"/>
  <c r="T1641" i="3"/>
  <c r="T1645" i="3"/>
  <c r="T1649" i="3"/>
  <c r="M1656" i="3"/>
  <c r="P1656" i="3" s="1"/>
  <c r="M1672" i="3"/>
  <c r="P1672" i="3" s="1"/>
  <c r="M1688" i="3"/>
  <c r="P1688" i="3" s="1"/>
  <c r="M1756" i="3"/>
  <c r="P1756" i="3" s="1"/>
  <c r="M1796" i="3"/>
  <c r="P1796" i="3" s="1"/>
  <c r="M1800" i="3"/>
  <c r="P1800" i="3" s="1"/>
  <c r="M1804" i="3"/>
  <c r="P1804" i="3" s="1"/>
  <c r="M1808" i="3"/>
  <c r="P1808" i="3" s="1"/>
  <c r="M1812" i="3"/>
  <c r="P1812" i="3" s="1"/>
  <c r="M1500" i="3"/>
  <c r="P1500" i="3" s="1"/>
  <c r="M1504" i="3"/>
  <c r="P1504" i="3" s="1"/>
  <c r="M1508" i="3"/>
  <c r="P1508" i="3" s="1"/>
  <c r="M1512" i="3"/>
  <c r="P1512" i="3" s="1"/>
  <c r="M1516" i="3"/>
  <c r="P1516" i="3" s="1"/>
  <c r="M1520" i="3"/>
  <c r="P1520" i="3" s="1"/>
  <c r="M1524" i="3"/>
  <c r="P1524" i="3" s="1"/>
  <c r="M1528" i="3"/>
  <c r="P1528" i="3" s="1"/>
  <c r="M1532" i="3"/>
  <c r="P1532" i="3" s="1"/>
  <c r="M1536" i="3"/>
  <c r="P1536" i="3" s="1"/>
  <c r="M1540" i="3"/>
  <c r="P1540" i="3" s="1"/>
  <c r="M1544" i="3"/>
  <c r="P1544" i="3" s="1"/>
  <c r="M1548" i="3"/>
  <c r="P1548" i="3" s="1"/>
  <c r="M1552" i="3"/>
  <c r="P1552" i="3" s="1"/>
  <c r="M1556" i="3"/>
  <c r="P1556" i="3" s="1"/>
  <c r="M1560" i="3"/>
  <c r="P1560" i="3" s="1"/>
  <c r="M1564" i="3"/>
  <c r="P1564" i="3" s="1"/>
  <c r="M1568" i="3"/>
  <c r="P1568" i="3" s="1"/>
  <c r="M1572" i="3"/>
  <c r="P1572" i="3" s="1"/>
  <c r="M1576" i="3"/>
  <c r="P1576" i="3" s="1"/>
  <c r="M1580" i="3"/>
  <c r="P1580" i="3" s="1"/>
  <c r="M1584" i="3"/>
  <c r="P1584" i="3" s="1"/>
  <c r="M1588" i="3"/>
  <c r="P1588" i="3" s="1"/>
  <c r="M1592" i="3"/>
  <c r="P1592" i="3" s="1"/>
  <c r="M1596" i="3"/>
  <c r="P1596" i="3" s="1"/>
  <c r="M1600" i="3"/>
  <c r="P1600" i="3" s="1"/>
  <c r="M1604" i="3"/>
  <c r="P1604" i="3" s="1"/>
  <c r="M1608" i="3"/>
  <c r="P1608" i="3" s="1"/>
  <c r="M1615" i="3"/>
  <c r="P1615" i="3" s="1"/>
  <c r="M1619" i="3"/>
  <c r="P1619" i="3" s="1"/>
  <c r="M1624" i="3"/>
  <c r="P1624" i="3" s="1"/>
  <c r="M1628" i="3"/>
  <c r="P1628" i="3" s="1"/>
  <c r="M1632" i="3"/>
  <c r="P1632" i="3" s="1"/>
  <c r="M1636" i="3"/>
  <c r="P1636" i="3" s="1"/>
  <c r="M1640" i="3"/>
  <c r="P1640" i="3" s="1"/>
  <c r="M1644" i="3"/>
  <c r="P1644" i="3" s="1"/>
  <c r="M1648" i="3"/>
  <c r="P1648" i="3" s="1"/>
  <c r="N1650" i="3"/>
  <c r="M1652" i="3"/>
  <c r="P1652" i="3" s="1"/>
  <c r="T1665" i="3"/>
  <c r="M1668" i="3"/>
  <c r="P1668" i="3" s="1"/>
  <c r="T1681" i="3"/>
  <c r="M1684" i="3"/>
  <c r="P1684" i="3" s="1"/>
  <c r="M1692" i="3"/>
  <c r="P1692" i="3" s="1"/>
  <c r="T1693" i="3"/>
  <c r="T1696" i="3"/>
  <c r="M1755" i="3"/>
  <c r="P1755" i="3" s="1"/>
  <c r="M1772" i="3"/>
  <c r="P1772" i="3" s="1"/>
  <c r="M1651" i="3"/>
  <c r="P1651" i="3" s="1"/>
  <c r="M1655" i="3"/>
  <c r="P1655" i="3" s="1"/>
  <c r="M1659" i="3"/>
  <c r="P1659" i="3" s="1"/>
  <c r="M1663" i="3"/>
  <c r="P1663" i="3" s="1"/>
  <c r="M1667" i="3"/>
  <c r="P1667" i="3" s="1"/>
  <c r="M1671" i="3"/>
  <c r="P1671" i="3" s="1"/>
  <c r="M1675" i="3"/>
  <c r="P1675" i="3" s="1"/>
  <c r="M1679" i="3"/>
  <c r="P1679" i="3" s="1"/>
  <c r="M1683" i="3"/>
  <c r="P1683" i="3" s="1"/>
  <c r="M1687" i="3"/>
  <c r="P1687" i="3" s="1"/>
  <c r="T1700" i="3"/>
  <c r="T1704" i="3"/>
  <c r="T1708" i="3"/>
  <c r="T1712" i="3"/>
  <c r="T1716" i="3"/>
  <c r="T1720" i="3"/>
  <c r="T1724" i="3"/>
  <c r="T1728" i="3"/>
  <c r="T1732" i="3"/>
  <c r="T1736" i="3"/>
  <c r="T1740" i="3"/>
  <c r="T1744" i="3"/>
  <c r="T1756" i="3"/>
  <c r="M1759" i="3"/>
  <c r="P1759" i="3" s="1"/>
  <c r="M1760" i="3"/>
  <c r="P1760" i="3" s="1"/>
  <c r="T1772" i="3"/>
  <c r="M1775" i="3"/>
  <c r="P1775" i="3" s="1"/>
  <c r="M1776" i="3"/>
  <c r="P1776" i="3" s="1"/>
  <c r="T1788" i="3"/>
  <c r="M1791" i="3"/>
  <c r="P1791" i="3" s="1"/>
  <c r="M1792" i="3"/>
  <c r="P1792" i="3" s="1"/>
  <c r="M1816" i="3"/>
  <c r="P1816" i="3" s="1"/>
  <c r="M1699" i="3"/>
  <c r="P1699" i="3" s="1"/>
  <c r="M1703" i="3"/>
  <c r="P1703" i="3" s="1"/>
  <c r="M1707" i="3"/>
  <c r="P1707" i="3" s="1"/>
  <c r="M1711" i="3"/>
  <c r="P1711" i="3" s="1"/>
  <c r="M1715" i="3"/>
  <c r="P1715" i="3" s="1"/>
  <c r="M1719" i="3"/>
  <c r="P1719" i="3" s="1"/>
  <c r="M1723" i="3"/>
  <c r="P1723" i="3" s="1"/>
  <c r="M1727" i="3"/>
  <c r="P1727" i="3" s="1"/>
  <c r="M1731" i="3"/>
  <c r="P1731" i="3" s="1"/>
  <c r="M1735" i="3"/>
  <c r="P1735" i="3" s="1"/>
  <c r="M1739" i="3"/>
  <c r="P1739" i="3" s="1"/>
  <c r="M1743" i="3"/>
  <c r="P1743" i="3" s="1"/>
  <c r="M1747" i="3"/>
  <c r="P1747" i="3" s="1"/>
  <c r="M1748" i="3"/>
  <c r="P1748" i="3" s="1"/>
  <c r="T1760" i="3"/>
  <c r="M1763" i="3"/>
  <c r="P1763" i="3" s="1"/>
  <c r="M1764" i="3"/>
  <c r="P1764" i="3" s="1"/>
  <c r="T1776" i="3"/>
  <c r="M1779" i="3"/>
  <c r="P1779" i="3" s="1"/>
  <c r="M1780" i="3"/>
  <c r="P1780" i="3" s="1"/>
  <c r="T1792" i="3"/>
  <c r="M1795" i="3"/>
  <c r="P1795" i="3" s="1"/>
  <c r="M1820" i="3"/>
  <c r="P1820" i="3" s="1"/>
  <c r="M1824" i="3"/>
  <c r="P1824" i="3" s="1"/>
  <c r="M1828" i="3"/>
  <c r="P1828" i="3" s="1"/>
  <c r="M1832" i="3"/>
  <c r="P1832" i="3" s="1"/>
  <c r="M1689" i="3"/>
  <c r="P1689" i="3" s="1"/>
  <c r="M1693" i="3"/>
  <c r="P1693" i="3" s="1"/>
  <c r="T1748" i="3"/>
  <c r="M1751" i="3"/>
  <c r="P1751" i="3" s="1"/>
  <c r="M1752" i="3"/>
  <c r="P1752" i="3" s="1"/>
  <c r="T1764" i="3"/>
  <c r="M1767" i="3"/>
  <c r="P1767" i="3" s="1"/>
  <c r="M1768" i="3"/>
  <c r="P1768" i="3" s="1"/>
  <c r="T1780" i="3"/>
  <c r="M1783" i="3"/>
  <c r="P1783" i="3" s="1"/>
  <c r="M1784" i="3"/>
  <c r="P1784" i="3" s="1"/>
  <c r="M1799" i="3"/>
  <c r="P1799" i="3" s="1"/>
  <c r="M1803" i="3"/>
  <c r="P1803" i="3" s="1"/>
  <c r="M1807" i="3"/>
  <c r="P1807" i="3" s="1"/>
  <c r="M1811" i="3"/>
  <c r="P1811" i="3" s="1"/>
  <c r="M1815" i="3"/>
  <c r="P1815" i="3" s="1"/>
  <c r="M1819" i="3"/>
  <c r="P1819" i="3" s="1"/>
  <c r="M1823" i="3"/>
  <c r="P1823" i="3" s="1"/>
  <c r="M1827" i="3"/>
  <c r="P1827" i="3" s="1"/>
  <c r="M1831" i="3"/>
  <c r="P1831" i="3" s="1"/>
  <c r="M1835" i="3"/>
  <c r="P1835" i="3" s="1"/>
  <c r="M1839" i="3"/>
  <c r="P1839" i="3" s="1"/>
  <c r="M1843" i="3"/>
  <c r="P1843" i="3" s="1"/>
  <c r="M1847" i="3"/>
  <c r="P1847" i="3" s="1"/>
  <c r="M1851" i="3"/>
  <c r="P1851" i="3" s="1"/>
  <c r="M1855" i="3"/>
  <c r="P1855" i="3" s="1"/>
  <c r="M1859" i="3"/>
  <c r="P1859" i="3" s="1"/>
  <c r="M1863" i="3"/>
  <c r="P1863" i="3" s="1"/>
  <c r="M1867" i="3"/>
  <c r="P1867" i="3" s="1"/>
  <c r="M1871" i="3"/>
  <c r="P1871" i="3" s="1"/>
  <c r="M1875" i="3"/>
  <c r="P1875" i="3" s="1"/>
  <c r="T1879" i="3"/>
  <c r="M1900" i="3"/>
  <c r="P1900" i="3" s="1"/>
  <c r="M1901" i="3"/>
  <c r="P1901" i="3" s="1"/>
  <c r="M1916" i="3"/>
  <c r="P1916" i="3" s="1"/>
  <c r="M1917" i="3"/>
  <c r="P1917" i="3" s="1"/>
  <c r="M1932" i="3"/>
  <c r="P1932" i="3" s="1"/>
  <c r="M1933" i="3"/>
  <c r="P1933" i="3" s="1"/>
  <c r="M1879" i="3"/>
  <c r="P1879" i="3" s="1"/>
  <c r="M1885" i="3"/>
  <c r="P1885" i="3" s="1"/>
  <c r="M1889" i="3"/>
  <c r="P1889" i="3" s="1"/>
  <c r="M1846" i="3"/>
  <c r="P1846" i="3" s="1"/>
  <c r="M1850" i="3"/>
  <c r="P1850" i="3" s="1"/>
  <c r="M1854" i="3"/>
  <c r="P1854" i="3" s="1"/>
  <c r="M1858" i="3"/>
  <c r="P1858" i="3" s="1"/>
  <c r="M1862" i="3"/>
  <c r="P1862" i="3" s="1"/>
  <c r="M1866" i="3"/>
  <c r="P1866" i="3" s="1"/>
  <c r="M1870" i="3"/>
  <c r="P1870" i="3" s="1"/>
  <c r="M1874" i="3"/>
  <c r="P1874" i="3" s="1"/>
  <c r="M1878" i="3"/>
  <c r="P1878" i="3" s="1"/>
  <c r="M1884" i="3"/>
  <c r="P1884" i="3" s="1"/>
  <c r="M1888" i="3"/>
  <c r="P1888" i="3" s="1"/>
  <c r="M1892" i="3"/>
  <c r="P1892" i="3" s="1"/>
  <c r="T1901" i="3"/>
  <c r="M1904" i="3"/>
  <c r="P1904" i="3" s="1"/>
  <c r="M1905" i="3"/>
  <c r="P1905" i="3" s="1"/>
  <c r="T1917" i="3"/>
  <c r="M1920" i="3"/>
  <c r="P1920" i="3" s="1"/>
  <c r="M1921" i="3"/>
  <c r="P1921" i="3" s="1"/>
  <c r="T1933" i="3"/>
  <c r="M1936" i="3"/>
  <c r="P1936" i="3" s="1"/>
  <c r="M1937" i="3"/>
  <c r="P1937" i="3" s="1"/>
  <c r="M1940" i="3"/>
  <c r="P1940" i="3" s="1"/>
  <c r="M1948" i="3"/>
  <c r="P1948" i="3" s="1"/>
  <c r="M1908" i="3"/>
  <c r="P1908" i="3" s="1"/>
  <c r="M1909" i="3"/>
  <c r="P1909" i="3" s="1"/>
  <c r="M1924" i="3"/>
  <c r="P1924" i="3" s="1"/>
  <c r="M1925" i="3"/>
  <c r="P1925" i="3" s="1"/>
  <c r="M1836" i="3"/>
  <c r="P1836" i="3" s="1"/>
  <c r="M1840" i="3"/>
  <c r="P1840" i="3" s="1"/>
  <c r="M1844" i="3"/>
  <c r="M1848" i="3"/>
  <c r="P1848" i="3" s="1"/>
  <c r="M1852" i="3"/>
  <c r="P1852" i="3" s="1"/>
  <c r="M1856" i="3"/>
  <c r="P1856" i="3" s="1"/>
  <c r="M1860" i="3"/>
  <c r="P1860" i="3" s="1"/>
  <c r="M1864" i="3"/>
  <c r="P1864" i="3" s="1"/>
  <c r="M1868" i="3"/>
  <c r="P1868" i="3" s="1"/>
  <c r="M1872" i="3"/>
  <c r="P1872" i="3" s="1"/>
  <c r="M1876" i="3"/>
  <c r="P1876" i="3" s="1"/>
  <c r="M1880" i="3"/>
  <c r="P1880" i="3" s="1"/>
  <c r="M1883" i="3"/>
  <c r="P1883" i="3" s="1"/>
  <c r="M1887" i="3"/>
  <c r="P1887" i="3" s="1"/>
  <c r="M1891" i="3"/>
  <c r="P1891" i="3" s="1"/>
  <c r="M1896" i="3"/>
  <c r="P1896" i="3" s="1"/>
  <c r="M1897" i="3"/>
  <c r="P1897" i="3" s="1"/>
  <c r="T1909" i="3"/>
  <c r="M1912" i="3"/>
  <c r="P1912" i="3" s="1"/>
  <c r="M1913" i="3"/>
  <c r="P1913" i="3" s="1"/>
  <c r="T1925" i="3"/>
  <c r="M1928" i="3"/>
  <c r="P1928" i="3" s="1"/>
  <c r="M1929" i="3"/>
  <c r="P1929" i="3" s="1"/>
  <c r="M1944" i="3"/>
  <c r="P1944" i="3" s="1"/>
  <c r="M1952" i="3"/>
  <c r="P1952" i="3" s="1"/>
  <c r="M1955" i="3"/>
  <c r="P1955" i="3" s="1"/>
  <c r="M1963" i="3"/>
  <c r="P1963" i="3" s="1"/>
  <c r="M1969" i="3"/>
  <c r="P1969" i="3" s="1"/>
  <c r="M1987" i="3"/>
  <c r="P1987" i="3" s="1"/>
  <c r="M1993" i="3"/>
  <c r="P1993" i="3" s="1"/>
  <c r="M2003" i="3"/>
  <c r="P2003" i="3" s="1"/>
  <c r="M2009" i="3"/>
  <c r="P2009" i="3" s="1"/>
  <c r="M1941" i="3"/>
  <c r="P1941" i="3" s="1"/>
  <c r="M1945" i="3"/>
  <c r="P1945" i="3" s="1"/>
  <c r="M1949" i="3"/>
  <c r="P1949" i="3" s="1"/>
  <c r="M1954" i="3"/>
  <c r="P1954" i="3" s="1"/>
  <c r="M1959" i="3"/>
  <c r="P1959" i="3" s="1"/>
  <c r="M2053" i="3"/>
  <c r="P2053" i="3" s="1"/>
  <c r="T1969" i="3"/>
  <c r="T1983" i="3"/>
  <c r="T1993" i="3"/>
  <c r="T1999" i="3"/>
  <c r="T2009" i="3"/>
  <c r="T2015" i="3"/>
  <c r="M2025" i="3"/>
  <c r="P2025" i="3" s="1"/>
  <c r="M2035" i="3"/>
  <c r="P2035" i="3" s="1"/>
  <c r="M2041" i="3"/>
  <c r="P2041" i="3" s="1"/>
  <c r="M2046" i="3"/>
  <c r="P2046" i="3" s="1"/>
  <c r="T1959" i="3"/>
  <c r="T1963" i="3"/>
  <c r="T1973" i="3"/>
  <c r="T1977" i="3"/>
  <c r="T1981" i="3"/>
  <c r="T1987" i="3"/>
  <c r="T1997" i="3"/>
  <c r="T2003" i="3"/>
  <c r="T2013" i="3"/>
  <c r="M2055" i="3"/>
  <c r="P2055" i="3" s="1"/>
  <c r="M1967" i="3"/>
  <c r="P1967" i="3" s="1"/>
  <c r="M1973" i="3"/>
  <c r="P1973" i="3" s="1"/>
  <c r="M1977" i="3"/>
  <c r="P1977" i="3" s="1"/>
  <c r="M1981" i="3"/>
  <c r="P1981" i="3" s="1"/>
  <c r="M1991" i="3"/>
  <c r="P1991" i="3" s="1"/>
  <c r="M1997" i="3"/>
  <c r="P1997" i="3" s="1"/>
  <c r="M2007" i="3"/>
  <c r="P2007" i="3" s="1"/>
  <c r="M1964" i="3"/>
  <c r="P1964" i="3" s="1"/>
  <c r="M1976" i="3"/>
  <c r="P1976" i="3" s="1"/>
  <c r="M1980" i="3"/>
  <c r="P1980" i="3" s="1"/>
  <c r="T2025" i="3"/>
  <c r="T2031" i="3"/>
  <c r="T2041" i="3"/>
  <c r="M2074" i="3"/>
  <c r="P2074" i="3" s="1"/>
  <c r="M2107" i="3"/>
  <c r="P2107" i="3" s="1"/>
  <c r="M2061" i="3"/>
  <c r="P2061" i="3" s="1"/>
  <c r="M2065" i="3"/>
  <c r="P2065" i="3" s="1"/>
  <c r="M2069" i="3"/>
  <c r="P2069" i="3" s="1"/>
  <c r="M1958" i="3"/>
  <c r="P1958" i="3" s="1"/>
  <c r="M1962" i="3"/>
  <c r="P1962" i="3" s="1"/>
  <c r="M1966" i="3"/>
  <c r="P1966" i="3" s="1"/>
  <c r="M1970" i="3"/>
  <c r="P1970" i="3" s="1"/>
  <c r="M1974" i="3"/>
  <c r="P1974" i="3" s="1"/>
  <c r="M1978" i="3"/>
  <c r="P1978" i="3" s="1"/>
  <c r="M1982" i="3"/>
  <c r="P1982" i="3" s="1"/>
  <c r="M1986" i="3"/>
  <c r="P1986" i="3" s="1"/>
  <c r="M1990" i="3"/>
  <c r="P1990" i="3" s="1"/>
  <c r="M1994" i="3"/>
  <c r="P1994" i="3" s="1"/>
  <c r="M1998" i="3"/>
  <c r="P1998" i="3" s="1"/>
  <c r="M2002" i="3"/>
  <c r="P2002" i="3" s="1"/>
  <c r="M2006" i="3"/>
  <c r="P2006" i="3" s="1"/>
  <c r="M2010" i="3"/>
  <c r="P2010" i="3" s="1"/>
  <c r="M2014" i="3"/>
  <c r="P2014" i="3" s="1"/>
  <c r="M2019" i="3"/>
  <c r="P2019" i="3" s="1"/>
  <c r="M2023" i="3"/>
  <c r="P2023" i="3" s="1"/>
  <c r="T2023" i="3"/>
  <c r="M2029" i="3"/>
  <c r="P2029" i="3" s="1"/>
  <c r="T2033" i="3"/>
  <c r="M2039" i="3"/>
  <c r="P2039" i="3" s="1"/>
  <c r="T2039" i="3"/>
  <c r="M2045" i="3"/>
  <c r="P2045" i="3" s="1"/>
  <c r="M2020" i="3"/>
  <c r="P2020" i="3" s="1"/>
  <c r="T2051" i="3"/>
  <c r="T2065" i="3"/>
  <c r="T2067" i="3"/>
  <c r="M2090" i="3"/>
  <c r="P2090" i="3" s="1"/>
  <c r="M2089" i="3"/>
  <c r="P2089" i="3" s="1"/>
  <c r="M2095" i="3"/>
  <c r="P2095" i="3" s="1"/>
  <c r="M2103" i="3"/>
  <c r="P2103" i="3" s="1"/>
  <c r="M2018" i="3"/>
  <c r="M2022" i="3"/>
  <c r="P2022" i="3" s="1"/>
  <c r="M2026" i="3"/>
  <c r="P2026" i="3" s="1"/>
  <c r="M2030" i="3"/>
  <c r="P2030" i="3" s="1"/>
  <c r="M2034" i="3"/>
  <c r="P2034" i="3" s="1"/>
  <c r="M2038" i="3"/>
  <c r="P2038" i="3" s="1"/>
  <c r="M2042" i="3"/>
  <c r="P2042" i="3" s="1"/>
  <c r="M2049" i="3"/>
  <c r="P2049" i="3" s="1"/>
  <c r="M2059" i="3"/>
  <c r="P2059" i="3" s="1"/>
  <c r="T2059" i="3"/>
  <c r="T2063" i="3"/>
  <c r="T2069" i="3"/>
  <c r="M2073" i="3"/>
  <c r="P2073" i="3" s="1"/>
  <c r="M2077" i="3"/>
  <c r="P2077" i="3" s="1"/>
  <c r="M2078" i="3"/>
  <c r="P2078" i="3" s="1"/>
  <c r="M2081" i="3"/>
  <c r="P2081" i="3" s="1"/>
  <c r="M2082" i="3"/>
  <c r="P2082" i="3" s="1"/>
  <c r="M2108" i="3"/>
  <c r="P2108" i="3" s="1"/>
  <c r="M2050" i="3"/>
  <c r="P2050" i="3" s="1"/>
  <c r="M2054" i="3"/>
  <c r="P2054" i="3" s="1"/>
  <c r="M2058" i="3"/>
  <c r="P2058" i="3" s="1"/>
  <c r="M2062" i="3"/>
  <c r="P2062" i="3" s="1"/>
  <c r="M2066" i="3"/>
  <c r="P2066" i="3" s="1"/>
  <c r="M2070" i="3"/>
  <c r="P2070" i="3" s="1"/>
  <c r="T2082" i="3"/>
  <c r="M2085" i="3"/>
  <c r="P2085" i="3" s="1"/>
  <c r="M2086" i="3"/>
  <c r="P2086" i="3" s="1"/>
  <c r="M2096" i="3"/>
  <c r="P2096" i="3" s="1"/>
  <c r="M2100" i="3"/>
  <c r="P2100" i="3" s="1"/>
  <c r="M2104" i="3"/>
  <c r="P2104" i="3" s="1"/>
  <c r="M2093" i="3"/>
  <c r="P2093" i="3" s="1"/>
  <c r="M2094" i="3"/>
  <c r="P2094" i="3" s="1"/>
  <c r="T2100" i="3"/>
  <c r="M2112" i="3"/>
  <c r="P2112" i="3" s="1"/>
  <c r="T2094" i="3"/>
  <c r="M2097" i="3"/>
  <c r="P2097" i="3" s="1"/>
  <c r="M2101" i="3"/>
  <c r="P2101" i="3" s="1"/>
  <c r="M2105" i="3"/>
  <c r="P2105" i="3" s="1"/>
  <c r="T2108" i="3"/>
  <c r="T2101" i="3"/>
  <c r="T2105" i="3"/>
  <c r="M2111" i="3"/>
  <c r="P2111" i="3" s="1"/>
  <c r="P422" i="3" l="1"/>
  <c r="N8" i="3"/>
  <c r="M13" i="3"/>
  <c r="P1844" i="3"/>
  <c r="P309" i="3"/>
  <c r="P6" i="3" s="1"/>
  <c r="U6" i="3" s="1"/>
  <c r="P1226" i="3"/>
  <c r="O7" i="3"/>
  <c r="T6" i="3"/>
  <c r="T11" i="3"/>
  <c r="P1599" i="3"/>
  <c r="T8" i="3"/>
  <c r="T7" i="3"/>
  <c r="R15" i="3"/>
  <c r="T12" i="3"/>
  <c r="T10" i="3"/>
  <c r="N10" i="3"/>
  <c r="P326" i="3"/>
  <c r="N7" i="3"/>
  <c r="P994" i="3"/>
  <c r="P13" i="3"/>
  <c r="U13" i="3" s="1"/>
  <c r="U2114" i="3" s="1"/>
  <c r="V2114" i="3" s="1"/>
  <c r="P2018" i="3"/>
  <c r="M12" i="3"/>
  <c r="N2121" i="3"/>
  <c r="P11" i="3"/>
  <c r="U11" i="3" s="1"/>
  <c r="T9" i="3"/>
  <c r="T2121" i="3"/>
  <c r="M2121" i="3"/>
  <c r="M5" i="3"/>
  <c r="P20" i="3"/>
  <c r="E15" i="3"/>
  <c r="P779" i="3"/>
  <c r="P1650" i="3"/>
  <c r="Q15" i="3"/>
  <c r="G15" i="3"/>
  <c r="D16" i="1"/>
  <c r="M9" i="3"/>
  <c r="P1453" i="3"/>
  <c r="M10" i="3"/>
  <c r="F15" i="3"/>
  <c r="P387" i="3"/>
  <c r="O15" i="3"/>
  <c r="T5" i="3"/>
  <c r="G16" i="1"/>
  <c r="O2121" i="3"/>
  <c r="M8" i="3"/>
  <c r="P1452" i="3"/>
  <c r="M6" i="3"/>
  <c r="P1605" i="3"/>
  <c r="M7" i="3"/>
  <c r="M11" i="3"/>
  <c r="H15" i="3"/>
  <c r="J5" i="3"/>
  <c r="N15" i="3" l="1"/>
  <c r="P8" i="3"/>
  <c r="U8" i="3" s="1"/>
  <c r="U1188" i="3" s="1"/>
  <c r="V1188" i="3" s="1"/>
  <c r="X1188" i="3" s="1"/>
  <c r="Y1188" i="3" s="1"/>
  <c r="X2114" i="3"/>
  <c r="Y2114" i="3" s="1"/>
  <c r="V13" i="3"/>
  <c r="X13" i="3" s="1"/>
  <c r="Y13" i="3" s="1"/>
  <c r="Z13" i="3" s="1"/>
  <c r="AA13" i="3" s="1"/>
  <c r="J15" i="3"/>
  <c r="U311" i="3"/>
  <c r="V311" i="3" s="1"/>
  <c r="X311" i="3" s="1"/>
  <c r="Y311" i="3" s="1"/>
  <c r="U295" i="3"/>
  <c r="V295" i="3" s="1"/>
  <c r="X295" i="3" s="1"/>
  <c r="Y295" i="3" s="1"/>
  <c r="U279" i="3"/>
  <c r="V279" i="3" s="1"/>
  <c r="X279" i="3" s="1"/>
  <c r="Y279" i="3" s="1"/>
  <c r="U301" i="3"/>
  <c r="V301" i="3" s="1"/>
  <c r="X301" i="3" s="1"/>
  <c r="Y301" i="3" s="1"/>
  <c r="U285" i="3"/>
  <c r="V285" i="3" s="1"/>
  <c r="X285" i="3" s="1"/>
  <c r="Y285" i="3" s="1"/>
  <c r="U313" i="3"/>
  <c r="V313" i="3" s="1"/>
  <c r="X313" i="3" s="1"/>
  <c r="Y313" i="3" s="1"/>
  <c r="U303" i="3"/>
  <c r="V303" i="3" s="1"/>
  <c r="X303" i="3" s="1"/>
  <c r="Y303" i="3" s="1"/>
  <c r="U297" i="3"/>
  <c r="V297" i="3" s="1"/>
  <c r="X297" i="3" s="1"/>
  <c r="Y297" i="3" s="1"/>
  <c r="U287" i="3"/>
  <c r="V287" i="3" s="1"/>
  <c r="X287" i="3" s="1"/>
  <c r="Y287" i="3" s="1"/>
  <c r="U281" i="3"/>
  <c r="V281" i="3" s="1"/>
  <c r="X281" i="3" s="1"/>
  <c r="Y281" i="3" s="1"/>
  <c r="U263" i="3"/>
  <c r="V263" i="3" s="1"/>
  <c r="X263" i="3" s="1"/>
  <c r="Y263" i="3" s="1"/>
  <c r="U257" i="3"/>
  <c r="V257" i="3" s="1"/>
  <c r="X257" i="3" s="1"/>
  <c r="Y257" i="3" s="1"/>
  <c r="U247" i="3"/>
  <c r="V247" i="3" s="1"/>
  <c r="X247" i="3" s="1"/>
  <c r="Y247" i="3" s="1"/>
  <c r="U239" i="3"/>
  <c r="V239" i="3" s="1"/>
  <c r="X239" i="3" s="1"/>
  <c r="Y239" i="3" s="1"/>
  <c r="U223" i="3"/>
  <c r="V223" i="3" s="1"/>
  <c r="X223" i="3" s="1"/>
  <c r="Y223" i="3" s="1"/>
  <c r="U211" i="3"/>
  <c r="V211" i="3" s="1"/>
  <c r="X211" i="3" s="1"/>
  <c r="Y211" i="3" s="1"/>
  <c r="U195" i="3"/>
  <c r="V195" i="3" s="1"/>
  <c r="X195" i="3" s="1"/>
  <c r="Y195" i="3" s="1"/>
  <c r="U319" i="3"/>
  <c r="V319" i="3" s="1"/>
  <c r="X319" i="3" s="1"/>
  <c r="Y319" i="3" s="1"/>
  <c r="U235" i="3"/>
  <c r="V235" i="3" s="1"/>
  <c r="X235" i="3" s="1"/>
  <c r="Y235" i="3" s="1"/>
  <c r="U219" i="3"/>
  <c r="V219" i="3" s="1"/>
  <c r="X219" i="3" s="1"/>
  <c r="Y219" i="3" s="1"/>
  <c r="U207" i="3"/>
  <c r="V207" i="3" s="1"/>
  <c r="X207" i="3" s="1"/>
  <c r="Y207" i="3" s="1"/>
  <c r="U191" i="3"/>
  <c r="V191" i="3" s="1"/>
  <c r="U253" i="3"/>
  <c r="V253" i="3" s="1"/>
  <c r="X253" i="3" s="1"/>
  <c r="Y253" i="3" s="1"/>
  <c r="U243" i="3"/>
  <c r="V243" i="3" s="1"/>
  <c r="X243" i="3" s="1"/>
  <c r="Y243" i="3" s="1"/>
  <c r="U231" i="3"/>
  <c r="V231" i="3" s="1"/>
  <c r="X231" i="3" s="1"/>
  <c r="Y231" i="3" s="1"/>
  <c r="U215" i="3"/>
  <c r="V215" i="3" s="1"/>
  <c r="X215" i="3" s="1"/>
  <c r="Y215" i="3" s="1"/>
  <c r="U203" i="3"/>
  <c r="V203" i="3" s="1"/>
  <c r="X203" i="3" s="1"/>
  <c r="Y203" i="3" s="1"/>
  <c r="U269" i="3"/>
  <c r="V269" i="3" s="1"/>
  <c r="X269" i="3" s="1"/>
  <c r="Y269" i="3" s="1"/>
  <c r="U199" i="3"/>
  <c r="V199" i="3" s="1"/>
  <c r="X199" i="3" s="1"/>
  <c r="Y199" i="3" s="1"/>
  <c r="U259" i="3"/>
  <c r="V259" i="3" s="1"/>
  <c r="X259" i="3" s="1"/>
  <c r="Y259" i="3" s="1"/>
  <c r="U227" i="3"/>
  <c r="V227" i="3" s="1"/>
  <c r="X227" i="3" s="1"/>
  <c r="Y227" i="3" s="1"/>
  <c r="U255" i="3"/>
  <c r="V255" i="3" s="1"/>
  <c r="X255" i="3" s="1"/>
  <c r="Y255" i="3" s="1"/>
  <c r="U209" i="3"/>
  <c r="V209" i="3" s="1"/>
  <c r="X209" i="3" s="1"/>
  <c r="Y209" i="3" s="1"/>
  <c r="U275" i="3"/>
  <c r="V275" i="3" s="1"/>
  <c r="X275" i="3" s="1"/>
  <c r="Y275" i="3" s="1"/>
  <c r="U288" i="3"/>
  <c r="V288" i="3" s="1"/>
  <c r="X288" i="3" s="1"/>
  <c r="Y288" i="3" s="1"/>
  <c r="U307" i="3"/>
  <c r="V307" i="3" s="1"/>
  <c r="X307" i="3" s="1"/>
  <c r="Y307" i="3" s="1"/>
  <c r="U198" i="3"/>
  <c r="V198" i="3" s="1"/>
  <c r="X198" i="3" s="1"/>
  <c r="Y198" i="3" s="1"/>
  <c r="U226" i="3"/>
  <c r="V226" i="3" s="1"/>
  <c r="X226" i="3" s="1"/>
  <c r="Y226" i="3" s="1"/>
  <c r="U250" i="3"/>
  <c r="V250" i="3" s="1"/>
  <c r="X250" i="3" s="1"/>
  <c r="Y250" i="3" s="1"/>
  <c r="U274" i="3"/>
  <c r="V274" i="3" s="1"/>
  <c r="X274" i="3" s="1"/>
  <c r="Y274" i="3" s="1"/>
  <c r="U213" i="3"/>
  <c r="V213" i="3" s="1"/>
  <c r="X213" i="3" s="1"/>
  <c r="Y213" i="3" s="1"/>
  <c r="U225" i="3"/>
  <c r="V225" i="3" s="1"/>
  <c r="X225" i="3" s="1"/>
  <c r="Y225" i="3" s="1"/>
  <c r="U264" i="3"/>
  <c r="V264" i="3" s="1"/>
  <c r="X264" i="3" s="1"/>
  <c r="Y264" i="3" s="1"/>
  <c r="U266" i="3"/>
  <c r="V266" i="3" s="1"/>
  <c r="X266" i="3" s="1"/>
  <c r="Y266" i="3" s="1"/>
  <c r="U229" i="3"/>
  <c r="V229" i="3" s="1"/>
  <c r="X229" i="3" s="1"/>
  <c r="Y229" i="3" s="1"/>
  <c r="U258" i="3"/>
  <c r="V258" i="3" s="1"/>
  <c r="X258" i="3" s="1"/>
  <c r="Y258" i="3" s="1"/>
  <c r="U299" i="3"/>
  <c r="V299" i="3" s="1"/>
  <c r="X299" i="3" s="1"/>
  <c r="Y299" i="3" s="1"/>
  <c r="U194" i="3"/>
  <c r="V194" i="3" s="1"/>
  <c r="X194" i="3" s="1"/>
  <c r="Y194" i="3" s="1"/>
  <c r="U205" i="3"/>
  <c r="V205" i="3" s="1"/>
  <c r="X205" i="3" s="1"/>
  <c r="Y205" i="3" s="1"/>
  <c r="U210" i="3"/>
  <c r="V210" i="3" s="1"/>
  <c r="X210" i="3" s="1"/>
  <c r="Y210" i="3" s="1"/>
  <c r="U254" i="3"/>
  <c r="V254" i="3" s="1"/>
  <c r="X254" i="3" s="1"/>
  <c r="Y254" i="3" s="1"/>
  <c r="U272" i="3"/>
  <c r="V272" i="3" s="1"/>
  <c r="X272" i="3" s="1"/>
  <c r="Y272" i="3" s="1"/>
  <c r="U292" i="3"/>
  <c r="V292" i="3" s="1"/>
  <c r="X292" i="3" s="1"/>
  <c r="Y292" i="3" s="1"/>
  <c r="U280" i="3"/>
  <c r="V280" i="3" s="1"/>
  <c r="X280" i="3" s="1"/>
  <c r="Y280" i="3" s="1"/>
  <c r="U296" i="3"/>
  <c r="V296" i="3" s="1"/>
  <c r="X296" i="3" s="1"/>
  <c r="Y296" i="3" s="1"/>
  <c r="U314" i="3"/>
  <c r="V314" i="3" s="1"/>
  <c r="X314" i="3" s="1"/>
  <c r="Y314" i="3" s="1"/>
  <c r="U321" i="3"/>
  <c r="V321" i="3" s="1"/>
  <c r="X321" i="3" s="1"/>
  <c r="Y321" i="3" s="1"/>
  <c r="U316" i="3"/>
  <c r="V316" i="3" s="1"/>
  <c r="X316" i="3" s="1"/>
  <c r="Y316" i="3" s="1"/>
  <c r="U265" i="3"/>
  <c r="V265" i="3" s="1"/>
  <c r="X265" i="3" s="1"/>
  <c r="Y265" i="3" s="1"/>
  <c r="U252" i="3"/>
  <c r="V252" i="3" s="1"/>
  <c r="X252" i="3" s="1"/>
  <c r="Y252" i="3" s="1"/>
  <c r="U290" i="3"/>
  <c r="V290" i="3" s="1"/>
  <c r="X290" i="3" s="1"/>
  <c r="Y290" i="3" s="1"/>
  <c r="U200" i="3"/>
  <c r="V200" i="3" s="1"/>
  <c r="X200" i="3" s="1"/>
  <c r="Y200" i="3" s="1"/>
  <c r="U237" i="3"/>
  <c r="V237" i="3" s="1"/>
  <c r="X237" i="3" s="1"/>
  <c r="Y237" i="3" s="1"/>
  <c r="U204" i="3"/>
  <c r="V204" i="3" s="1"/>
  <c r="X204" i="3" s="1"/>
  <c r="Y204" i="3" s="1"/>
  <c r="U216" i="3"/>
  <c r="V216" i="3" s="1"/>
  <c r="X216" i="3" s="1"/>
  <c r="Y216" i="3" s="1"/>
  <c r="U230" i="3"/>
  <c r="V230" i="3" s="1"/>
  <c r="X230" i="3" s="1"/>
  <c r="Y230" i="3" s="1"/>
  <c r="U241" i="3"/>
  <c r="V241" i="3" s="1"/>
  <c r="X241" i="3" s="1"/>
  <c r="Y241" i="3" s="1"/>
  <c r="U244" i="3"/>
  <c r="V244" i="3" s="1"/>
  <c r="X244" i="3" s="1"/>
  <c r="Y244" i="3" s="1"/>
  <c r="U208" i="3"/>
  <c r="V208" i="3" s="1"/>
  <c r="X208" i="3" s="1"/>
  <c r="Y208" i="3" s="1"/>
  <c r="U220" i="3"/>
  <c r="V220" i="3" s="1"/>
  <c r="X220" i="3" s="1"/>
  <c r="Y220" i="3" s="1"/>
  <c r="U234" i="3"/>
  <c r="V234" i="3" s="1"/>
  <c r="X234" i="3" s="1"/>
  <c r="Y234" i="3" s="1"/>
  <c r="U260" i="3"/>
  <c r="V260" i="3" s="1"/>
  <c r="X260" i="3" s="1"/>
  <c r="Y260" i="3" s="1"/>
  <c r="U283" i="3"/>
  <c r="V283" i="3" s="1"/>
  <c r="X283" i="3" s="1"/>
  <c r="Y283" i="3" s="1"/>
  <c r="U305" i="3"/>
  <c r="V305" i="3" s="1"/>
  <c r="X305" i="3" s="1"/>
  <c r="Y305" i="3" s="1"/>
  <c r="U224" i="3"/>
  <c r="V224" i="3" s="1"/>
  <c r="X224" i="3" s="1"/>
  <c r="Y224" i="3" s="1"/>
  <c r="U240" i="3"/>
  <c r="V240" i="3" s="1"/>
  <c r="X240" i="3" s="1"/>
  <c r="Y240" i="3" s="1"/>
  <c r="U256" i="3"/>
  <c r="V256" i="3" s="1"/>
  <c r="X256" i="3" s="1"/>
  <c r="Y256" i="3" s="1"/>
  <c r="U320" i="3"/>
  <c r="V320" i="3" s="1"/>
  <c r="X320" i="3" s="1"/>
  <c r="Y320" i="3" s="1"/>
  <c r="U278" i="3"/>
  <c r="V278" i="3" s="1"/>
  <c r="X278" i="3" s="1"/>
  <c r="Y278" i="3" s="1"/>
  <c r="U310" i="3"/>
  <c r="V310" i="3" s="1"/>
  <c r="X310" i="3" s="1"/>
  <c r="Y310" i="3" s="1"/>
  <c r="U312" i="3"/>
  <c r="V312" i="3" s="1"/>
  <c r="X312" i="3" s="1"/>
  <c r="Y312" i="3" s="1"/>
  <c r="U293" i="3"/>
  <c r="V293" i="3" s="1"/>
  <c r="X293" i="3" s="1"/>
  <c r="Y293" i="3" s="1"/>
  <c r="U302" i="3"/>
  <c r="V302" i="3" s="1"/>
  <c r="X302" i="3" s="1"/>
  <c r="Y302" i="3" s="1"/>
  <c r="U193" i="3"/>
  <c r="V193" i="3" s="1"/>
  <c r="X193" i="3" s="1"/>
  <c r="Y193" i="3" s="1"/>
  <c r="U201" i="3"/>
  <c r="V201" i="3" s="1"/>
  <c r="X201" i="3" s="1"/>
  <c r="Y201" i="3" s="1"/>
  <c r="U236" i="3"/>
  <c r="V236" i="3" s="1"/>
  <c r="X236" i="3" s="1"/>
  <c r="Y236" i="3" s="1"/>
  <c r="U261" i="3"/>
  <c r="V261" i="3" s="1"/>
  <c r="X261" i="3" s="1"/>
  <c r="Y261" i="3" s="1"/>
  <c r="U289" i="3"/>
  <c r="V289" i="3" s="1"/>
  <c r="X289" i="3" s="1"/>
  <c r="Y289" i="3" s="1"/>
  <c r="U196" i="3"/>
  <c r="V196" i="3" s="1"/>
  <c r="X196" i="3" s="1"/>
  <c r="Y196" i="3" s="1"/>
  <c r="U212" i="3"/>
  <c r="V212" i="3" s="1"/>
  <c r="X212" i="3" s="1"/>
  <c r="Y212" i="3" s="1"/>
  <c r="U242" i="3"/>
  <c r="V242" i="3" s="1"/>
  <c r="X242" i="3" s="1"/>
  <c r="Y242" i="3" s="1"/>
  <c r="U245" i="3"/>
  <c r="V245" i="3" s="1"/>
  <c r="X245" i="3" s="1"/>
  <c r="Y245" i="3" s="1"/>
  <c r="U248" i="3"/>
  <c r="V248" i="3" s="1"/>
  <c r="X248" i="3" s="1"/>
  <c r="Y248" i="3" s="1"/>
  <c r="U317" i="3"/>
  <c r="V317" i="3" s="1"/>
  <c r="X317" i="3" s="1"/>
  <c r="Y317" i="3" s="1"/>
  <c r="U308" i="3"/>
  <c r="V308" i="3" s="1"/>
  <c r="X308" i="3" s="1"/>
  <c r="Y308" i="3" s="1"/>
  <c r="U277" i="3"/>
  <c r="V277" i="3" s="1"/>
  <c r="X277" i="3" s="1"/>
  <c r="Y277" i="3" s="1"/>
  <c r="U286" i="3"/>
  <c r="V286" i="3" s="1"/>
  <c r="X286" i="3" s="1"/>
  <c r="Y286" i="3" s="1"/>
  <c r="U300" i="3"/>
  <c r="V300" i="3" s="1"/>
  <c r="X300" i="3" s="1"/>
  <c r="Y300" i="3" s="1"/>
  <c r="U271" i="3"/>
  <c r="V271" i="3" s="1"/>
  <c r="X271" i="3" s="1"/>
  <c r="Y271" i="3" s="1"/>
  <c r="U221" i="3"/>
  <c r="V221" i="3" s="1"/>
  <c r="X221" i="3" s="1"/>
  <c r="Y221" i="3" s="1"/>
  <c r="U291" i="3"/>
  <c r="V291" i="3" s="1"/>
  <c r="X291" i="3" s="1"/>
  <c r="Y291" i="3" s="1"/>
  <c r="U304" i="3"/>
  <c r="V304" i="3" s="1"/>
  <c r="X304" i="3" s="1"/>
  <c r="Y304" i="3" s="1"/>
  <c r="U228" i="3"/>
  <c r="V228" i="3" s="1"/>
  <c r="X228" i="3" s="1"/>
  <c r="Y228" i="3" s="1"/>
  <c r="U197" i="3"/>
  <c r="V197" i="3" s="1"/>
  <c r="X197" i="3" s="1"/>
  <c r="Y197" i="3" s="1"/>
  <c r="U246" i="3"/>
  <c r="V246" i="3" s="1"/>
  <c r="X246" i="3" s="1"/>
  <c r="Y246" i="3" s="1"/>
  <c r="U249" i="3"/>
  <c r="V249" i="3" s="1"/>
  <c r="X249" i="3" s="1"/>
  <c r="Y249" i="3" s="1"/>
  <c r="U251" i="3"/>
  <c r="V251" i="3" s="1"/>
  <c r="X251" i="3" s="1"/>
  <c r="Y251" i="3" s="1"/>
  <c r="U268" i="3"/>
  <c r="V268" i="3" s="1"/>
  <c r="X268" i="3" s="1"/>
  <c r="Y268" i="3" s="1"/>
  <c r="U306" i="3"/>
  <c r="V306" i="3" s="1"/>
  <c r="X306" i="3" s="1"/>
  <c r="Y306" i="3" s="1"/>
  <c r="U202" i="3"/>
  <c r="V202" i="3" s="1"/>
  <c r="X202" i="3" s="1"/>
  <c r="Y202" i="3" s="1"/>
  <c r="U232" i="3"/>
  <c r="V232" i="3" s="1"/>
  <c r="X232" i="3" s="1"/>
  <c r="Y232" i="3" s="1"/>
  <c r="U262" i="3"/>
  <c r="V262" i="3" s="1"/>
  <c r="X262" i="3" s="1"/>
  <c r="Y262" i="3" s="1"/>
  <c r="U192" i="3"/>
  <c r="V192" i="3" s="1"/>
  <c r="X192" i="3" s="1"/>
  <c r="Y192" i="3" s="1"/>
  <c r="U206" i="3"/>
  <c r="V206" i="3" s="1"/>
  <c r="X206" i="3" s="1"/>
  <c r="Y206" i="3" s="1"/>
  <c r="U218" i="3"/>
  <c r="V218" i="3" s="1"/>
  <c r="X218" i="3" s="1"/>
  <c r="Y218" i="3" s="1"/>
  <c r="U267" i="3"/>
  <c r="V267" i="3" s="1"/>
  <c r="X267" i="3" s="1"/>
  <c r="Y267" i="3" s="1"/>
  <c r="U273" i="3"/>
  <c r="V273" i="3" s="1"/>
  <c r="X273" i="3" s="1"/>
  <c r="Y273" i="3" s="1"/>
  <c r="U315" i="3"/>
  <c r="V315" i="3" s="1"/>
  <c r="X315" i="3" s="1"/>
  <c r="Y315" i="3" s="1"/>
  <c r="U214" i="3"/>
  <c r="V214" i="3" s="1"/>
  <c r="X214" i="3" s="1"/>
  <c r="Y214" i="3" s="1"/>
  <c r="U217" i="3"/>
  <c r="V217" i="3" s="1"/>
  <c r="X217" i="3" s="1"/>
  <c r="Y217" i="3" s="1"/>
  <c r="U222" i="3"/>
  <c r="V222" i="3" s="1"/>
  <c r="X222" i="3" s="1"/>
  <c r="Y222" i="3" s="1"/>
  <c r="U233" i="3"/>
  <c r="V233" i="3" s="1"/>
  <c r="X233" i="3" s="1"/>
  <c r="Y233" i="3" s="1"/>
  <c r="U238" i="3"/>
  <c r="V238" i="3" s="1"/>
  <c r="X238" i="3" s="1"/>
  <c r="Y238" i="3" s="1"/>
  <c r="U270" i="3"/>
  <c r="V270" i="3" s="1"/>
  <c r="X270" i="3" s="1"/>
  <c r="Y270" i="3" s="1"/>
  <c r="U294" i="3"/>
  <c r="V294" i="3" s="1"/>
  <c r="X294" i="3" s="1"/>
  <c r="Y294" i="3" s="1"/>
  <c r="U282" i="3"/>
  <c r="V282" i="3" s="1"/>
  <c r="X282" i="3" s="1"/>
  <c r="Y282" i="3" s="1"/>
  <c r="U298" i="3"/>
  <c r="V298" i="3" s="1"/>
  <c r="X298" i="3" s="1"/>
  <c r="Y298" i="3" s="1"/>
  <c r="U284" i="3"/>
  <c r="V284" i="3" s="1"/>
  <c r="X284" i="3" s="1"/>
  <c r="Y284" i="3" s="1"/>
  <c r="U309" i="3"/>
  <c r="V309" i="3" s="1"/>
  <c r="X309" i="3" s="1"/>
  <c r="Y309" i="3" s="1"/>
  <c r="U318" i="3"/>
  <c r="V318" i="3" s="1"/>
  <c r="X318" i="3" s="1"/>
  <c r="Y318" i="3" s="1"/>
  <c r="U276" i="3"/>
  <c r="V276" i="3" s="1"/>
  <c r="X276" i="3" s="1"/>
  <c r="Y276" i="3" s="1"/>
  <c r="U322" i="3"/>
  <c r="V322" i="3" s="1"/>
  <c r="X322" i="3" s="1"/>
  <c r="Y322" i="3" s="1"/>
  <c r="P2121" i="3"/>
  <c r="P5" i="3"/>
  <c r="U5" i="3" s="1"/>
  <c r="U1232" i="3"/>
  <c r="V1232" i="3" s="1"/>
  <c r="X1232" i="3" s="1"/>
  <c r="Y1232" i="3" s="1"/>
  <c r="P12" i="3"/>
  <c r="U12" i="3" s="1"/>
  <c r="P9" i="3"/>
  <c r="U9" i="3" s="1"/>
  <c r="T15" i="3"/>
  <c r="P10" i="3"/>
  <c r="U10" i="3" s="1"/>
  <c r="M15" i="3"/>
  <c r="U2017" i="3"/>
  <c r="V2017" i="3" s="1"/>
  <c r="X2017" i="3" s="1"/>
  <c r="Y2017" i="3" s="1"/>
  <c r="U2013" i="3"/>
  <c r="V2013" i="3" s="1"/>
  <c r="X2013" i="3" s="1"/>
  <c r="Y2013" i="3" s="1"/>
  <c r="U2015" i="3"/>
  <c r="V2015" i="3" s="1"/>
  <c r="X2015" i="3" s="1"/>
  <c r="Y2015" i="3" s="1"/>
  <c r="U2011" i="3"/>
  <c r="V2011" i="3" s="1"/>
  <c r="X2011" i="3" s="1"/>
  <c r="Y2011" i="3" s="1"/>
  <c r="U2005" i="3"/>
  <c r="V2005" i="3" s="1"/>
  <c r="X2005" i="3" s="1"/>
  <c r="Y2005" i="3" s="1"/>
  <c r="U1995" i="3"/>
  <c r="V1995" i="3" s="1"/>
  <c r="X1995" i="3" s="1"/>
  <c r="Y1995" i="3" s="1"/>
  <c r="U1989" i="3"/>
  <c r="V1989" i="3" s="1"/>
  <c r="X1989" i="3" s="1"/>
  <c r="Y1989" i="3" s="1"/>
  <c r="U1979" i="3"/>
  <c r="V1979" i="3" s="1"/>
  <c r="X1979" i="3" s="1"/>
  <c r="Y1979" i="3" s="1"/>
  <c r="U1975" i="3"/>
  <c r="V1975" i="3" s="1"/>
  <c r="X1975" i="3" s="1"/>
  <c r="Y1975" i="3" s="1"/>
  <c r="U1971" i="3"/>
  <c r="V1971" i="3" s="1"/>
  <c r="X1971" i="3" s="1"/>
  <c r="Y1971" i="3" s="1"/>
  <c r="U1965" i="3"/>
  <c r="V1965" i="3" s="1"/>
  <c r="X1965" i="3" s="1"/>
  <c r="Y1965" i="3" s="1"/>
  <c r="U2007" i="3"/>
  <c r="V2007" i="3" s="1"/>
  <c r="X2007" i="3" s="1"/>
  <c r="Y2007" i="3" s="1"/>
  <c r="U2001" i="3"/>
  <c r="V2001" i="3" s="1"/>
  <c r="X2001" i="3" s="1"/>
  <c r="Y2001" i="3" s="1"/>
  <c r="U1991" i="3"/>
  <c r="V1991" i="3" s="1"/>
  <c r="X1991" i="3" s="1"/>
  <c r="Y1991" i="3" s="1"/>
  <c r="U1985" i="3"/>
  <c r="V1985" i="3" s="1"/>
  <c r="X1985" i="3" s="1"/>
  <c r="Y1985" i="3" s="1"/>
  <c r="U1967" i="3"/>
  <c r="V1967" i="3" s="1"/>
  <c r="X1967" i="3" s="1"/>
  <c r="Y1967" i="3" s="1"/>
  <c r="U1947" i="3"/>
  <c r="V1947" i="3" s="1"/>
  <c r="X1947" i="3" s="1"/>
  <c r="Y1947" i="3" s="1"/>
  <c r="U1943" i="3"/>
  <c r="V1943" i="3" s="1"/>
  <c r="X1943" i="3" s="1"/>
  <c r="Y1943" i="3" s="1"/>
  <c r="U1939" i="3"/>
  <c r="V1939" i="3" s="1"/>
  <c r="X1939" i="3" s="1"/>
  <c r="Y1939" i="3" s="1"/>
  <c r="U1953" i="3"/>
  <c r="V1953" i="3" s="1"/>
  <c r="X1953" i="3" s="1"/>
  <c r="Y1953" i="3" s="1"/>
  <c r="U1935" i="3"/>
  <c r="V1935" i="3" s="1"/>
  <c r="X1935" i="3" s="1"/>
  <c r="Y1935" i="3" s="1"/>
  <c r="U1919" i="3"/>
  <c r="V1919" i="3" s="1"/>
  <c r="X1919" i="3" s="1"/>
  <c r="Y1919" i="3" s="1"/>
  <c r="U1903" i="3"/>
  <c r="V1903" i="3" s="1"/>
  <c r="X1903" i="3" s="1"/>
  <c r="Y1903" i="3" s="1"/>
  <c r="U1957" i="3"/>
  <c r="V1957" i="3" s="1"/>
  <c r="X1957" i="3" s="1"/>
  <c r="Y1957" i="3" s="1"/>
  <c r="U1950" i="3"/>
  <c r="V1950" i="3" s="1"/>
  <c r="X1950" i="3" s="1"/>
  <c r="Y1950" i="3" s="1"/>
  <c r="U1942" i="3"/>
  <c r="V1942" i="3" s="1"/>
  <c r="X1942" i="3" s="1"/>
  <c r="Y1942" i="3" s="1"/>
  <c r="U1931" i="3"/>
  <c r="V1931" i="3" s="1"/>
  <c r="X1931" i="3" s="1"/>
  <c r="Y1931" i="3" s="1"/>
  <c r="U1926" i="3"/>
  <c r="V1926" i="3" s="1"/>
  <c r="X1926" i="3" s="1"/>
  <c r="Y1926" i="3" s="1"/>
  <c r="U1915" i="3"/>
  <c r="V1915" i="3" s="1"/>
  <c r="X1915" i="3" s="1"/>
  <c r="Y1915" i="3" s="1"/>
  <c r="U1910" i="3"/>
  <c r="V1910" i="3" s="1"/>
  <c r="X1910" i="3" s="1"/>
  <c r="Y1910" i="3" s="1"/>
  <c r="U1899" i="3"/>
  <c r="V1899" i="3" s="1"/>
  <c r="X1899" i="3" s="1"/>
  <c r="Y1899" i="3" s="1"/>
  <c r="U1894" i="3"/>
  <c r="V1894" i="3" s="1"/>
  <c r="X1894" i="3" s="1"/>
  <c r="Y1894" i="3" s="1"/>
  <c r="U1955" i="3"/>
  <c r="V1955" i="3" s="1"/>
  <c r="X1955" i="3" s="1"/>
  <c r="Y1955" i="3" s="1"/>
  <c r="U1927" i="3"/>
  <c r="V1927" i="3" s="1"/>
  <c r="X1927" i="3" s="1"/>
  <c r="Y1927" i="3" s="1"/>
  <c r="U1911" i="3"/>
  <c r="V1911" i="3" s="1"/>
  <c r="X1911" i="3" s="1"/>
  <c r="Y1911" i="3" s="1"/>
  <c r="U1895" i="3"/>
  <c r="V1895" i="3" s="1"/>
  <c r="X1895" i="3" s="1"/>
  <c r="Y1895" i="3" s="1"/>
  <c r="U1946" i="3"/>
  <c r="V1946" i="3" s="1"/>
  <c r="X1946" i="3" s="1"/>
  <c r="Y1946" i="3" s="1"/>
  <c r="U1882" i="3"/>
  <c r="V1882" i="3" s="1"/>
  <c r="X1882" i="3" s="1"/>
  <c r="Y1882" i="3" s="1"/>
  <c r="U1873" i="3"/>
  <c r="V1873" i="3" s="1"/>
  <c r="X1873" i="3" s="1"/>
  <c r="Y1873" i="3" s="1"/>
  <c r="U1869" i="3"/>
  <c r="V1869" i="3" s="1"/>
  <c r="X1869" i="3" s="1"/>
  <c r="Y1869" i="3" s="1"/>
  <c r="U1865" i="3"/>
  <c r="V1865" i="3" s="1"/>
  <c r="X1865" i="3" s="1"/>
  <c r="Y1865" i="3" s="1"/>
  <c r="U1861" i="3"/>
  <c r="V1861" i="3" s="1"/>
  <c r="X1861" i="3" s="1"/>
  <c r="Y1861" i="3" s="1"/>
  <c r="U1857" i="3"/>
  <c r="V1857" i="3" s="1"/>
  <c r="X1857" i="3" s="1"/>
  <c r="Y1857" i="3" s="1"/>
  <c r="U1853" i="3"/>
  <c r="V1853" i="3" s="1"/>
  <c r="X1853" i="3" s="1"/>
  <c r="Y1853" i="3" s="1"/>
  <c r="U1849" i="3"/>
  <c r="V1849" i="3" s="1"/>
  <c r="X1849" i="3" s="1"/>
  <c r="Y1849" i="3" s="1"/>
  <c r="U1845" i="3"/>
  <c r="V1845" i="3" s="1"/>
  <c r="X1845" i="3" s="1"/>
  <c r="Y1845" i="3" s="1"/>
  <c r="U1841" i="3"/>
  <c r="V1841" i="3" s="1"/>
  <c r="X1841" i="3" s="1"/>
  <c r="Y1841" i="3" s="1"/>
  <c r="U1837" i="3"/>
  <c r="V1837" i="3" s="1"/>
  <c r="X1837" i="3" s="1"/>
  <c r="Y1837" i="3" s="1"/>
  <c r="U1938" i="3"/>
  <c r="V1938" i="3" s="1"/>
  <c r="X1938" i="3" s="1"/>
  <c r="Y1938" i="3" s="1"/>
  <c r="U1923" i="3"/>
  <c r="V1923" i="3" s="1"/>
  <c r="X1923" i="3" s="1"/>
  <c r="Y1923" i="3" s="1"/>
  <c r="U1907" i="3"/>
  <c r="V1907" i="3" s="1"/>
  <c r="X1907" i="3" s="1"/>
  <c r="Y1907" i="3" s="1"/>
  <c r="U1961" i="3"/>
  <c r="V1961" i="3" s="1"/>
  <c r="X1961" i="3" s="1"/>
  <c r="Y1961" i="3" s="1"/>
  <c r="U1890" i="3"/>
  <c r="V1890" i="3" s="1"/>
  <c r="X1890" i="3" s="1"/>
  <c r="Y1890" i="3" s="1"/>
  <c r="U1881" i="3"/>
  <c r="V1881" i="3" s="1"/>
  <c r="X1881" i="3" s="1"/>
  <c r="Y1881" i="3" s="1"/>
  <c r="U1886" i="3"/>
  <c r="V1886" i="3" s="1"/>
  <c r="X1886" i="3" s="1"/>
  <c r="Y1886" i="3" s="1"/>
  <c r="U1877" i="3"/>
  <c r="V1877" i="3" s="1"/>
  <c r="X1877" i="3" s="1"/>
  <c r="Y1877" i="3" s="1"/>
  <c r="U1814" i="3"/>
  <c r="V1814" i="3" s="1"/>
  <c r="X1814" i="3" s="1"/>
  <c r="Y1814" i="3" s="1"/>
  <c r="U1790" i="3"/>
  <c r="V1790" i="3" s="1"/>
  <c r="X1790" i="3" s="1"/>
  <c r="Y1790" i="3" s="1"/>
  <c r="U1774" i="3"/>
  <c r="V1774" i="3" s="1"/>
  <c r="X1774" i="3" s="1"/>
  <c r="Y1774" i="3" s="1"/>
  <c r="U1758" i="3"/>
  <c r="V1758" i="3" s="1"/>
  <c r="X1758" i="3" s="1"/>
  <c r="Y1758" i="3" s="1"/>
  <c r="U1810" i="3"/>
  <c r="V1810" i="3" s="1"/>
  <c r="X1810" i="3" s="1"/>
  <c r="Y1810" i="3" s="1"/>
  <c r="U1806" i="3"/>
  <c r="V1806" i="3" s="1"/>
  <c r="X1806" i="3" s="1"/>
  <c r="Y1806" i="3" s="1"/>
  <c r="U1802" i="3"/>
  <c r="V1802" i="3" s="1"/>
  <c r="X1802" i="3" s="1"/>
  <c r="Y1802" i="3" s="1"/>
  <c r="U1798" i="3"/>
  <c r="V1798" i="3" s="1"/>
  <c r="X1798" i="3" s="1"/>
  <c r="Y1798" i="3" s="1"/>
  <c r="U1786" i="3"/>
  <c r="V1786" i="3" s="1"/>
  <c r="X1786" i="3" s="1"/>
  <c r="Y1786" i="3" s="1"/>
  <c r="U1770" i="3"/>
  <c r="V1770" i="3" s="1"/>
  <c r="X1770" i="3" s="1"/>
  <c r="Y1770" i="3" s="1"/>
  <c r="U1754" i="3"/>
  <c r="V1754" i="3" s="1"/>
  <c r="X1754" i="3" s="1"/>
  <c r="Y1754" i="3" s="1"/>
  <c r="U1782" i="3"/>
  <c r="V1782" i="3" s="1"/>
  <c r="X1782" i="3" s="1"/>
  <c r="Y1782" i="3" s="1"/>
  <c r="U1766" i="3"/>
  <c r="V1766" i="3" s="1"/>
  <c r="X1766" i="3" s="1"/>
  <c r="Y1766" i="3" s="1"/>
  <c r="U1750" i="3"/>
  <c r="V1750" i="3" s="1"/>
  <c r="X1750" i="3" s="1"/>
  <c r="Y1750" i="3" s="1"/>
  <c r="U1745" i="3"/>
  <c r="V1745" i="3" s="1"/>
  <c r="X1745" i="3" s="1"/>
  <c r="Y1745" i="3" s="1"/>
  <c r="U1741" i="3"/>
  <c r="V1741" i="3" s="1"/>
  <c r="X1741" i="3" s="1"/>
  <c r="Y1741" i="3" s="1"/>
  <c r="U1902" i="3"/>
  <c r="V1902" i="3" s="1"/>
  <c r="X1902" i="3" s="1"/>
  <c r="Y1902" i="3" s="1"/>
  <c r="U1794" i="3"/>
  <c r="V1794" i="3" s="1"/>
  <c r="X1794" i="3" s="1"/>
  <c r="Y1794" i="3" s="1"/>
  <c r="U1834" i="3"/>
  <c r="V1834" i="3" s="1"/>
  <c r="X1834" i="3" s="1"/>
  <c r="Y1834" i="3" s="1"/>
  <c r="U1830" i="3"/>
  <c r="V1830" i="3" s="1"/>
  <c r="X1830" i="3" s="1"/>
  <c r="Y1830" i="3" s="1"/>
  <c r="U1826" i="3"/>
  <c r="V1826" i="3" s="1"/>
  <c r="X1826" i="3" s="1"/>
  <c r="Y1826" i="3" s="1"/>
  <c r="U1822" i="3"/>
  <c r="V1822" i="3" s="1"/>
  <c r="X1822" i="3" s="1"/>
  <c r="Y1822" i="3" s="1"/>
  <c r="U1818" i="3"/>
  <c r="V1818" i="3" s="1"/>
  <c r="X1818" i="3" s="1"/>
  <c r="Y1818" i="3" s="1"/>
  <c r="U1789" i="3"/>
  <c r="V1789" i="3" s="1"/>
  <c r="X1789" i="3" s="1"/>
  <c r="Y1789" i="3" s="1"/>
  <c r="U1778" i="3"/>
  <c r="V1778" i="3" s="1"/>
  <c r="X1778" i="3" s="1"/>
  <c r="Y1778" i="3" s="1"/>
  <c r="U1934" i="3"/>
  <c r="V1934" i="3" s="1"/>
  <c r="X1934" i="3" s="1"/>
  <c r="Y1934" i="3" s="1"/>
  <c r="U1773" i="3"/>
  <c r="V1773" i="3" s="1"/>
  <c r="X1773" i="3" s="1"/>
  <c r="Y1773" i="3" s="1"/>
  <c r="U1762" i="3"/>
  <c r="V1762" i="3" s="1"/>
  <c r="X1762" i="3" s="1"/>
  <c r="Y1762" i="3" s="1"/>
  <c r="U1757" i="3"/>
  <c r="V1757" i="3" s="1"/>
  <c r="X1757" i="3" s="1"/>
  <c r="Y1757" i="3" s="1"/>
  <c r="U1918" i="3"/>
  <c r="V1918" i="3" s="1"/>
  <c r="X1918" i="3" s="1"/>
  <c r="Y1918" i="3" s="1"/>
  <c r="U1753" i="3"/>
  <c r="V1753" i="3" s="1"/>
  <c r="X1753" i="3" s="1"/>
  <c r="Y1753" i="3" s="1"/>
  <c r="U1797" i="3"/>
  <c r="V1797" i="3" s="1"/>
  <c r="X1797" i="3" s="1"/>
  <c r="Y1797" i="3" s="1"/>
  <c r="U1813" i="3"/>
  <c r="V1813" i="3" s="1"/>
  <c r="X1813" i="3" s="1"/>
  <c r="Y1813" i="3" s="1"/>
  <c r="U1756" i="3"/>
  <c r="V1756" i="3" s="1"/>
  <c r="X1756" i="3" s="1"/>
  <c r="Y1756" i="3" s="1"/>
  <c r="U1785" i="3"/>
  <c r="V1785" i="3" s="1"/>
  <c r="X1785" i="3" s="1"/>
  <c r="Y1785" i="3" s="1"/>
  <c r="U1796" i="3"/>
  <c r="V1796" i="3" s="1"/>
  <c r="X1796" i="3" s="1"/>
  <c r="Y1796" i="3" s="1"/>
  <c r="U1812" i="3"/>
  <c r="V1812" i="3" s="1"/>
  <c r="X1812" i="3" s="1"/>
  <c r="Y1812" i="3" s="1"/>
  <c r="U1772" i="3"/>
  <c r="V1772" i="3" s="1"/>
  <c r="X1772" i="3" s="1"/>
  <c r="Y1772" i="3" s="1"/>
  <c r="U1759" i="3"/>
  <c r="V1759" i="3" s="1"/>
  <c r="X1759" i="3" s="1"/>
  <c r="Y1759" i="3" s="1"/>
  <c r="U1776" i="3"/>
  <c r="V1776" i="3" s="1"/>
  <c r="X1776" i="3" s="1"/>
  <c r="Y1776" i="3" s="1"/>
  <c r="U1847" i="3"/>
  <c r="V1847" i="3" s="1"/>
  <c r="X1847" i="3" s="1"/>
  <c r="Y1847" i="3" s="1"/>
  <c r="U1746" i="3"/>
  <c r="V1746" i="3" s="1"/>
  <c r="X1746" i="3" s="1"/>
  <c r="Y1746" i="3" s="1"/>
  <c r="U1748" i="3"/>
  <c r="V1748" i="3" s="1"/>
  <c r="X1748" i="3" s="1"/>
  <c r="Y1748" i="3" s="1"/>
  <c r="U1795" i="3"/>
  <c r="V1795" i="3" s="1"/>
  <c r="X1795" i="3" s="1"/>
  <c r="Y1795" i="3" s="1"/>
  <c r="U1829" i="3"/>
  <c r="V1829" i="3" s="1"/>
  <c r="X1829" i="3" s="1"/>
  <c r="Y1829" i="3" s="1"/>
  <c r="U1832" i="3"/>
  <c r="V1832" i="3" s="1"/>
  <c r="X1832" i="3" s="1"/>
  <c r="Y1832" i="3" s="1"/>
  <c r="U1768" i="3"/>
  <c r="V1768" i="3" s="1"/>
  <c r="X1768" i="3" s="1"/>
  <c r="Y1768" i="3" s="1"/>
  <c r="U1855" i="3"/>
  <c r="V1855" i="3" s="1"/>
  <c r="X1855" i="3" s="1"/>
  <c r="Y1855" i="3" s="1"/>
  <c r="U1842" i="3"/>
  <c r="V1842" i="3" s="1"/>
  <c r="X1842" i="3" s="1"/>
  <c r="Y1842" i="3" s="1"/>
  <c r="U1858" i="3"/>
  <c r="V1858" i="3" s="1"/>
  <c r="X1858" i="3" s="1"/>
  <c r="Y1858" i="3" s="1"/>
  <c r="U1917" i="3"/>
  <c r="V1917" i="3" s="1"/>
  <c r="X1917" i="3" s="1"/>
  <c r="Y1917" i="3" s="1"/>
  <c r="U1879" i="3"/>
  <c r="V1879" i="3" s="1"/>
  <c r="X1879" i="3" s="1"/>
  <c r="Y1879" i="3" s="1"/>
  <c r="U1914" i="3"/>
  <c r="V1914" i="3" s="1"/>
  <c r="X1914" i="3" s="1"/>
  <c r="Y1914" i="3" s="1"/>
  <c r="U1840" i="3"/>
  <c r="V1840" i="3" s="1"/>
  <c r="X1840" i="3" s="1"/>
  <c r="Y1840" i="3" s="1"/>
  <c r="U1856" i="3"/>
  <c r="V1856" i="3" s="1"/>
  <c r="X1856" i="3" s="1"/>
  <c r="Y1856" i="3" s="1"/>
  <c r="U1872" i="3"/>
  <c r="V1872" i="3" s="1"/>
  <c r="X1872" i="3" s="1"/>
  <c r="Y1872" i="3" s="1"/>
  <c r="U1884" i="3"/>
  <c r="V1884" i="3" s="1"/>
  <c r="X1884" i="3" s="1"/>
  <c r="Y1884" i="3" s="1"/>
  <c r="U1888" i="3"/>
  <c r="V1888" i="3" s="1"/>
  <c r="X1888" i="3" s="1"/>
  <c r="Y1888" i="3" s="1"/>
  <c r="U1892" i="3"/>
  <c r="V1892" i="3" s="1"/>
  <c r="X1892" i="3" s="1"/>
  <c r="Y1892" i="3" s="1"/>
  <c r="U1936" i="3"/>
  <c r="V1936" i="3" s="1"/>
  <c r="X1936" i="3" s="1"/>
  <c r="Y1936" i="3" s="1"/>
  <c r="U1949" i="3"/>
  <c r="V1949" i="3" s="1"/>
  <c r="X1949" i="3" s="1"/>
  <c r="Y1949" i="3" s="1"/>
  <c r="U1909" i="3"/>
  <c r="V1909" i="3" s="1"/>
  <c r="X1909" i="3" s="1"/>
  <c r="Y1909" i="3" s="1"/>
  <c r="U1925" i="3"/>
  <c r="V1925" i="3" s="1"/>
  <c r="X1925" i="3" s="1"/>
  <c r="Y1925" i="3" s="1"/>
  <c r="U1912" i="3"/>
  <c r="V1912" i="3" s="1"/>
  <c r="X1912" i="3" s="1"/>
  <c r="Y1912" i="3" s="1"/>
  <c r="U2003" i="3"/>
  <c r="V2003" i="3" s="1"/>
  <c r="X2003" i="3" s="1"/>
  <c r="Y2003" i="3" s="1"/>
  <c r="U2008" i="3"/>
  <c r="V2008" i="3" s="1"/>
  <c r="X2008" i="3" s="1"/>
  <c r="Y2008" i="3" s="1"/>
  <c r="U1960" i="3"/>
  <c r="V1960" i="3" s="1"/>
  <c r="X1960" i="3" s="1"/>
  <c r="Y1960" i="3" s="1"/>
  <c r="U1999" i="3"/>
  <c r="V1999" i="3" s="1"/>
  <c r="X1999" i="3" s="1"/>
  <c r="Y1999" i="3" s="1"/>
  <c r="U1996" i="3"/>
  <c r="V1996" i="3" s="1"/>
  <c r="X1996" i="3" s="1"/>
  <c r="Y1996" i="3" s="1"/>
  <c r="U2000" i="3"/>
  <c r="V2000" i="3" s="1"/>
  <c r="X2000" i="3" s="1"/>
  <c r="Y2000" i="3" s="1"/>
  <c r="U1976" i="3"/>
  <c r="V1976" i="3" s="1"/>
  <c r="X1976" i="3" s="1"/>
  <c r="Y1976" i="3" s="1"/>
  <c r="U1990" i="3"/>
  <c r="V1990" i="3" s="1"/>
  <c r="X1990" i="3" s="1"/>
  <c r="Y1990" i="3" s="1"/>
  <c r="U1835" i="3"/>
  <c r="V1835" i="3" s="1"/>
  <c r="X1835" i="3" s="1"/>
  <c r="Y1835" i="3" s="1"/>
  <c r="U1788" i="3"/>
  <c r="V1788" i="3" s="1"/>
  <c r="X1788" i="3" s="1"/>
  <c r="Y1788" i="3" s="1"/>
  <c r="U1851" i="3"/>
  <c r="V1851" i="3" s="1"/>
  <c r="X1851" i="3" s="1"/>
  <c r="Y1851" i="3" s="1"/>
  <c r="U1765" i="3"/>
  <c r="V1765" i="3" s="1"/>
  <c r="X1765" i="3" s="1"/>
  <c r="Y1765" i="3" s="1"/>
  <c r="U1801" i="3"/>
  <c r="V1801" i="3" s="1"/>
  <c r="X1801" i="3" s="1"/>
  <c r="Y1801" i="3" s="1"/>
  <c r="U1775" i="3"/>
  <c r="V1775" i="3" s="1"/>
  <c r="X1775" i="3" s="1"/>
  <c r="Y1775" i="3" s="1"/>
  <c r="U1817" i="3"/>
  <c r="V1817" i="3" s="1"/>
  <c r="X1817" i="3" s="1"/>
  <c r="Y1817" i="3" s="1"/>
  <c r="U1742" i="3"/>
  <c r="V1742" i="3" s="1"/>
  <c r="X1742" i="3" s="1"/>
  <c r="Y1742" i="3" s="1"/>
  <c r="U1747" i="3"/>
  <c r="V1747" i="3" s="1"/>
  <c r="X1747" i="3" s="1"/>
  <c r="Y1747" i="3" s="1"/>
  <c r="U1859" i="3"/>
  <c r="V1859" i="3" s="1"/>
  <c r="X1859" i="3" s="1"/>
  <c r="Y1859" i="3" s="1"/>
  <c r="U1767" i="3"/>
  <c r="V1767" i="3" s="1"/>
  <c r="X1767" i="3" s="1"/>
  <c r="Y1767" i="3" s="1"/>
  <c r="U1839" i="3"/>
  <c r="V1839" i="3" s="1"/>
  <c r="X1839" i="3" s="1"/>
  <c r="Y1839" i="3" s="1"/>
  <c r="U1803" i="3"/>
  <c r="V1803" i="3" s="1"/>
  <c r="X1803" i="3" s="1"/>
  <c r="Y1803" i="3" s="1"/>
  <c r="U1811" i="3"/>
  <c r="V1811" i="3" s="1"/>
  <c r="X1811" i="3" s="1"/>
  <c r="Y1811" i="3" s="1"/>
  <c r="U1819" i="3"/>
  <c r="V1819" i="3" s="1"/>
  <c r="X1819" i="3" s="1"/>
  <c r="Y1819" i="3" s="1"/>
  <c r="U1831" i="3"/>
  <c r="V1831" i="3" s="1"/>
  <c r="X1831" i="3" s="1"/>
  <c r="Y1831" i="3" s="1"/>
  <c r="U1846" i="3"/>
  <c r="V1846" i="3" s="1"/>
  <c r="X1846" i="3" s="1"/>
  <c r="Y1846" i="3" s="1"/>
  <c r="U1862" i="3"/>
  <c r="V1862" i="3" s="1"/>
  <c r="X1862" i="3" s="1"/>
  <c r="Y1862" i="3" s="1"/>
  <c r="U1916" i="3"/>
  <c r="V1916" i="3" s="1"/>
  <c r="X1916" i="3" s="1"/>
  <c r="Y1916" i="3" s="1"/>
  <c r="U2014" i="3"/>
  <c r="V2014" i="3" s="1"/>
  <c r="X2014" i="3" s="1"/>
  <c r="Y2014" i="3" s="1"/>
  <c r="U1988" i="3"/>
  <c r="V1988" i="3" s="1"/>
  <c r="X1988" i="3" s="1"/>
  <c r="Y1988" i="3" s="1"/>
  <c r="U1771" i="3"/>
  <c r="V1771" i="3" s="1"/>
  <c r="X1771" i="3" s="1"/>
  <c r="Y1771" i="3" s="1"/>
  <c r="U1800" i="3"/>
  <c r="V1800" i="3" s="1"/>
  <c r="X1800" i="3" s="1"/>
  <c r="Y1800" i="3" s="1"/>
  <c r="U1792" i="3"/>
  <c r="V1792" i="3" s="1"/>
  <c r="X1792" i="3" s="1"/>
  <c r="Y1792" i="3" s="1"/>
  <c r="U1876" i="3"/>
  <c r="V1876" i="3" s="1"/>
  <c r="X1876" i="3" s="1"/>
  <c r="Y1876" i="3" s="1"/>
  <c r="U1744" i="3"/>
  <c r="V1744" i="3" s="1"/>
  <c r="X1744" i="3" s="1"/>
  <c r="Y1744" i="3" s="1"/>
  <c r="U1764" i="3"/>
  <c r="V1764" i="3" s="1"/>
  <c r="X1764" i="3" s="1"/>
  <c r="Y1764" i="3" s="1"/>
  <c r="U1825" i="3"/>
  <c r="V1825" i="3" s="1"/>
  <c r="X1825" i="3" s="1"/>
  <c r="Y1825" i="3" s="1"/>
  <c r="U1828" i="3"/>
  <c r="V1828" i="3" s="1"/>
  <c r="X1828" i="3" s="1"/>
  <c r="Y1828" i="3" s="1"/>
  <c r="U1799" i="3"/>
  <c r="V1799" i="3" s="1"/>
  <c r="X1799" i="3" s="1"/>
  <c r="Y1799" i="3" s="1"/>
  <c r="U1807" i="3"/>
  <c r="V1807" i="3" s="1"/>
  <c r="X1807" i="3" s="1"/>
  <c r="Y1807" i="3" s="1"/>
  <c r="U1815" i="3"/>
  <c r="V1815" i="3" s="1"/>
  <c r="X1815" i="3" s="1"/>
  <c r="Y1815" i="3" s="1"/>
  <c r="U1823" i="3"/>
  <c r="V1823" i="3" s="1"/>
  <c r="X1823" i="3" s="1"/>
  <c r="Y1823" i="3" s="1"/>
  <c r="U1827" i="3"/>
  <c r="V1827" i="3" s="1"/>
  <c r="X1827" i="3" s="1"/>
  <c r="Y1827" i="3" s="1"/>
  <c r="U1875" i="3"/>
  <c r="V1875" i="3" s="1"/>
  <c r="X1875" i="3" s="1"/>
  <c r="Y1875" i="3" s="1"/>
  <c r="U1836" i="3"/>
  <c r="V1836" i="3" s="1"/>
  <c r="X1836" i="3" s="1"/>
  <c r="Y1836" i="3" s="1"/>
  <c r="U1852" i="3"/>
  <c r="V1852" i="3" s="1"/>
  <c r="X1852" i="3" s="1"/>
  <c r="Y1852" i="3" s="1"/>
  <c r="U1868" i="3"/>
  <c r="V1868" i="3" s="1"/>
  <c r="X1868" i="3" s="1"/>
  <c r="Y1868" i="3" s="1"/>
  <c r="U1874" i="3"/>
  <c r="V1874" i="3" s="1"/>
  <c r="X1874" i="3" s="1"/>
  <c r="Y1874" i="3" s="1"/>
  <c r="U1922" i="3"/>
  <c r="V1922" i="3" s="1"/>
  <c r="X1922" i="3" s="1"/>
  <c r="Y1922" i="3" s="1"/>
  <c r="U1905" i="3"/>
  <c r="V1905" i="3" s="1"/>
  <c r="X1905" i="3" s="1"/>
  <c r="Y1905" i="3" s="1"/>
  <c r="U1941" i="3"/>
  <c r="V1941" i="3" s="1"/>
  <c r="X1941" i="3" s="1"/>
  <c r="Y1941" i="3" s="1"/>
  <c r="U1948" i="3"/>
  <c r="V1948" i="3" s="1"/>
  <c r="X1948" i="3" s="1"/>
  <c r="Y1948" i="3" s="1"/>
  <c r="U1908" i="3"/>
  <c r="V1908" i="3" s="1"/>
  <c r="X1908" i="3" s="1"/>
  <c r="Y1908" i="3" s="1"/>
  <c r="U1924" i="3"/>
  <c r="V1924" i="3" s="1"/>
  <c r="X1924" i="3" s="1"/>
  <c r="Y1924" i="3" s="1"/>
  <c r="U1897" i="3"/>
  <c r="V1897" i="3" s="1"/>
  <c r="X1897" i="3" s="1"/>
  <c r="Y1897" i="3" s="1"/>
  <c r="U1929" i="3"/>
  <c r="V1929" i="3" s="1"/>
  <c r="X1929" i="3" s="1"/>
  <c r="Y1929" i="3" s="1"/>
  <c r="U1964" i="3"/>
  <c r="V1964" i="3" s="1"/>
  <c r="X1964" i="3" s="1"/>
  <c r="Y1964" i="3" s="1"/>
  <c r="U1969" i="3"/>
  <c r="V1969" i="3" s="1"/>
  <c r="X1969" i="3" s="1"/>
  <c r="Y1969" i="3" s="1"/>
  <c r="U2009" i="3"/>
  <c r="V2009" i="3" s="1"/>
  <c r="X2009" i="3" s="1"/>
  <c r="Y2009" i="3" s="1"/>
  <c r="U1956" i="3"/>
  <c r="V1956" i="3" s="1"/>
  <c r="X1956" i="3" s="1"/>
  <c r="Y1956" i="3" s="1"/>
  <c r="U1951" i="3"/>
  <c r="V1951" i="3" s="1"/>
  <c r="X1951" i="3" s="1"/>
  <c r="Y1951" i="3" s="1"/>
  <c r="U1959" i="3"/>
  <c r="V1959" i="3" s="1"/>
  <c r="X1959" i="3" s="1"/>
  <c r="Y1959" i="3" s="1"/>
  <c r="U1970" i="3"/>
  <c r="V1970" i="3" s="1"/>
  <c r="X1970" i="3" s="1"/>
  <c r="Y1970" i="3" s="1"/>
  <c r="U2010" i="3"/>
  <c r="V2010" i="3" s="1"/>
  <c r="X2010" i="3" s="1"/>
  <c r="Y2010" i="3" s="1"/>
  <c r="U1982" i="3"/>
  <c r="V1982" i="3" s="1"/>
  <c r="X1982" i="3" s="1"/>
  <c r="Y1982" i="3" s="1"/>
  <c r="U1958" i="3"/>
  <c r="V1958" i="3" s="1"/>
  <c r="X1958" i="3" s="1"/>
  <c r="Y1958" i="3" s="1"/>
  <c r="U1986" i="3"/>
  <c r="V1986" i="3" s="1"/>
  <c r="X1986" i="3" s="1"/>
  <c r="Y1986" i="3" s="1"/>
  <c r="U1973" i="3"/>
  <c r="V1973" i="3" s="1"/>
  <c r="X1973" i="3" s="1"/>
  <c r="Y1973" i="3" s="1"/>
  <c r="U1981" i="3"/>
  <c r="V1981" i="3" s="1"/>
  <c r="X1981" i="3" s="1"/>
  <c r="Y1981" i="3" s="1"/>
  <c r="U2006" i="3"/>
  <c r="V2006" i="3" s="1"/>
  <c r="X2006" i="3" s="1"/>
  <c r="Y2006" i="3" s="1"/>
  <c r="U1749" i="3"/>
  <c r="V1749" i="3" s="1"/>
  <c r="X1749" i="3" s="1"/>
  <c r="Y1749" i="3" s="1"/>
  <c r="U1787" i="3"/>
  <c r="V1787" i="3" s="1"/>
  <c r="X1787" i="3" s="1"/>
  <c r="Y1787" i="3" s="1"/>
  <c r="U1793" i="3"/>
  <c r="V1793" i="3" s="1"/>
  <c r="X1793" i="3" s="1"/>
  <c r="Y1793" i="3" s="1"/>
  <c r="U1809" i="3"/>
  <c r="V1809" i="3" s="1"/>
  <c r="X1809" i="3" s="1"/>
  <c r="Y1809" i="3" s="1"/>
  <c r="U1781" i="3"/>
  <c r="V1781" i="3" s="1"/>
  <c r="X1781" i="3" s="1"/>
  <c r="Y1781" i="3" s="1"/>
  <c r="U1808" i="3"/>
  <c r="V1808" i="3" s="1"/>
  <c r="X1808" i="3" s="1"/>
  <c r="Y1808" i="3" s="1"/>
  <c r="U1760" i="3"/>
  <c r="V1760" i="3" s="1"/>
  <c r="X1760" i="3" s="1"/>
  <c r="Y1760" i="3" s="1"/>
  <c r="U1867" i="3"/>
  <c r="V1867" i="3" s="1"/>
  <c r="X1867" i="3" s="1"/>
  <c r="Y1867" i="3" s="1"/>
  <c r="U1739" i="3"/>
  <c r="V1739" i="3" s="1"/>
  <c r="U1779" i="3"/>
  <c r="V1779" i="3" s="1"/>
  <c r="X1779" i="3" s="1"/>
  <c r="Y1779" i="3" s="1"/>
  <c r="U1820" i="3"/>
  <c r="V1820" i="3" s="1"/>
  <c r="X1820" i="3" s="1"/>
  <c r="Y1820" i="3" s="1"/>
  <c r="U1833" i="3"/>
  <c r="V1833" i="3" s="1"/>
  <c r="X1833" i="3" s="1"/>
  <c r="Y1833" i="3" s="1"/>
  <c r="U1863" i="3"/>
  <c r="V1863" i="3" s="1"/>
  <c r="X1863" i="3" s="1"/>
  <c r="Y1863" i="3" s="1"/>
  <c r="U1751" i="3"/>
  <c r="V1751" i="3" s="1"/>
  <c r="X1751" i="3" s="1"/>
  <c r="Y1751" i="3" s="1"/>
  <c r="U1783" i="3"/>
  <c r="V1783" i="3" s="1"/>
  <c r="X1783" i="3" s="1"/>
  <c r="Y1783" i="3" s="1"/>
  <c r="U1838" i="3"/>
  <c r="V1838" i="3" s="1"/>
  <c r="X1838" i="3" s="1"/>
  <c r="Y1838" i="3" s="1"/>
  <c r="U1854" i="3"/>
  <c r="V1854" i="3" s="1"/>
  <c r="X1854" i="3" s="1"/>
  <c r="Y1854" i="3" s="1"/>
  <c r="U1870" i="3"/>
  <c r="V1870" i="3" s="1"/>
  <c r="X1870" i="3" s="1"/>
  <c r="Y1870" i="3" s="1"/>
  <c r="U1900" i="3"/>
  <c r="V1900" i="3" s="1"/>
  <c r="X1900" i="3" s="1"/>
  <c r="Y1900" i="3" s="1"/>
  <c r="U1932" i="3"/>
  <c r="V1932" i="3" s="1"/>
  <c r="X1932" i="3" s="1"/>
  <c r="Y1932" i="3" s="1"/>
  <c r="U1930" i="3"/>
  <c r="V1930" i="3" s="1"/>
  <c r="X1930" i="3" s="1"/>
  <c r="Y1930" i="3" s="1"/>
  <c r="U1844" i="3"/>
  <c r="V1844" i="3" s="1"/>
  <c r="X1844" i="3" s="1"/>
  <c r="Y1844" i="3" s="1"/>
  <c r="U1860" i="3"/>
  <c r="V1860" i="3" s="1"/>
  <c r="X1860" i="3" s="1"/>
  <c r="Y1860" i="3" s="1"/>
  <c r="U1898" i="3"/>
  <c r="V1898" i="3" s="1"/>
  <c r="X1898" i="3" s="1"/>
  <c r="Y1898" i="3" s="1"/>
  <c r="U1906" i="3"/>
  <c r="V1906" i="3" s="1"/>
  <c r="X1906" i="3" s="1"/>
  <c r="Y1906" i="3" s="1"/>
  <c r="U1883" i="3"/>
  <c r="V1883" i="3" s="1"/>
  <c r="X1883" i="3" s="1"/>
  <c r="Y1883" i="3" s="1"/>
  <c r="U1885" i="3"/>
  <c r="V1885" i="3" s="1"/>
  <c r="X1885" i="3" s="1"/>
  <c r="Y1885" i="3" s="1"/>
  <c r="U1887" i="3"/>
  <c r="V1887" i="3" s="1"/>
  <c r="X1887" i="3" s="1"/>
  <c r="Y1887" i="3" s="1"/>
  <c r="U1889" i="3"/>
  <c r="V1889" i="3" s="1"/>
  <c r="X1889" i="3" s="1"/>
  <c r="Y1889" i="3" s="1"/>
  <c r="U1891" i="3"/>
  <c r="V1891" i="3" s="1"/>
  <c r="X1891" i="3" s="1"/>
  <c r="Y1891" i="3" s="1"/>
  <c r="U1893" i="3"/>
  <c r="V1893" i="3" s="1"/>
  <c r="X1893" i="3" s="1"/>
  <c r="Y1893" i="3" s="1"/>
  <c r="U1920" i="3"/>
  <c r="V1920" i="3" s="1"/>
  <c r="X1920" i="3" s="1"/>
  <c r="Y1920" i="3" s="1"/>
  <c r="U1937" i="3"/>
  <c r="V1937" i="3" s="1"/>
  <c r="X1937" i="3" s="1"/>
  <c r="Y1937" i="3" s="1"/>
  <c r="U1913" i="3"/>
  <c r="V1913" i="3" s="1"/>
  <c r="X1913" i="3" s="1"/>
  <c r="Y1913" i="3" s="1"/>
  <c r="U1944" i="3"/>
  <c r="V1944" i="3" s="1"/>
  <c r="X1944" i="3" s="1"/>
  <c r="Y1944" i="3" s="1"/>
  <c r="U1952" i="3"/>
  <c r="V1952" i="3" s="1"/>
  <c r="X1952" i="3" s="1"/>
  <c r="Y1952" i="3" s="1"/>
  <c r="U1954" i="3"/>
  <c r="V1954" i="3" s="1"/>
  <c r="X1954" i="3" s="1"/>
  <c r="Y1954" i="3" s="1"/>
  <c r="U1963" i="3"/>
  <c r="V1963" i="3" s="1"/>
  <c r="X1963" i="3" s="1"/>
  <c r="Y1963" i="3" s="1"/>
  <c r="U1993" i="3"/>
  <c r="V1993" i="3" s="1"/>
  <c r="X1993" i="3" s="1"/>
  <c r="Y1993" i="3" s="1"/>
  <c r="U1994" i="3"/>
  <c r="V1994" i="3" s="1"/>
  <c r="X1994" i="3" s="1"/>
  <c r="Y1994" i="3" s="1"/>
  <c r="U1974" i="3"/>
  <c r="V1974" i="3" s="1"/>
  <c r="X1974" i="3" s="1"/>
  <c r="Y1974" i="3" s="1"/>
  <c r="U1998" i="3"/>
  <c r="V1998" i="3" s="1"/>
  <c r="X1998" i="3" s="1"/>
  <c r="Y1998" i="3" s="1"/>
  <c r="U2002" i="3"/>
  <c r="V2002" i="3" s="1"/>
  <c r="X2002" i="3" s="1"/>
  <c r="Y2002" i="3" s="1"/>
  <c r="U1962" i="3"/>
  <c r="V1962" i="3" s="1"/>
  <c r="X1962" i="3" s="1"/>
  <c r="Y1962" i="3" s="1"/>
  <c r="U1977" i="3"/>
  <c r="V1977" i="3" s="1"/>
  <c r="X1977" i="3" s="1"/>
  <c r="Y1977" i="3" s="1"/>
  <c r="U1871" i="3"/>
  <c r="V1871" i="3" s="1"/>
  <c r="X1871" i="3" s="1"/>
  <c r="Y1871" i="3" s="1"/>
  <c r="U1824" i="3"/>
  <c r="V1824" i="3" s="1"/>
  <c r="X1824" i="3" s="1"/>
  <c r="Y1824" i="3" s="1"/>
  <c r="U1850" i="3"/>
  <c r="V1850" i="3" s="1"/>
  <c r="X1850" i="3" s="1"/>
  <c r="Y1850" i="3" s="1"/>
  <c r="U1933" i="3"/>
  <c r="V1933" i="3" s="1"/>
  <c r="X1933" i="3" s="1"/>
  <c r="Y1933" i="3" s="1"/>
  <c r="U1921" i="3"/>
  <c r="V1921" i="3" s="1"/>
  <c r="X1921" i="3" s="1"/>
  <c r="Y1921" i="3" s="1"/>
  <c r="U1987" i="3"/>
  <c r="V1987" i="3" s="1"/>
  <c r="X1987" i="3" s="1"/>
  <c r="Y1987" i="3" s="1"/>
  <c r="U1968" i="3"/>
  <c r="V1968" i="3" s="1"/>
  <c r="X1968" i="3" s="1"/>
  <c r="Y1968" i="3" s="1"/>
  <c r="U1997" i="3"/>
  <c r="V1997" i="3" s="1"/>
  <c r="X1997" i="3" s="1"/>
  <c r="Y1997" i="3" s="1"/>
  <c r="U1791" i="3"/>
  <c r="V1791" i="3" s="1"/>
  <c r="X1791" i="3" s="1"/>
  <c r="Y1791" i="3" s="1"/>
  <c r="U1763" i="3"/>
  <c r="V1763" i="3" s="1"/>
  <c r="X1763" i="3" s="1"/>
  <c r="Y1763" i="3" s="1"/>
  <c r="U1880" i="3"/>
  <c r="V1880" i="3" s="1"/>
  <c r="X1880" i="3" s="1"/>
  <c r="Y1880" i="3" s="1"/>
  <c r="U2012" i="3"/>
  <c r="V2012" i="3" s="1"/>
  <c r="X2012" i="3" s="1"/>
  <c r="Y2012" i="3" s="1"/>
  <c r="U1984" i="3"/>
  <c r="V1984" i="3" s="1"/>
  <c r="X1984" i="3" s="1"/>
  <c r="Y1984" i="3" s="1"/>
  <c r="U1972" i="3"/>
  <c r="V1972" i="3" s="1"/>
  <c r="X1972" i="3" s="1"/>
  <c r="Y1972" i="3" s="1"/>
  <c r="U2004" i="3"/>
  <c r="V2004" i="3" s="1"/>
  <c r="X2004" i="3" s="1"/>
  <c r="Y2004" i="3" s="1"/>
  <c r="U1816" i="3"/>
  <c r="V1816" i="3" s="1"/>
  <c r="X1816" i="3" s="1"/>
  <c r="Y1816" i="3" s="1"/>
  <c r="U1843" i="3"/>
  <c r="V1843" i="3" s="1"/>
  <c r="X1843" i="3" s="1"/>
  <c r="Y1843" i="3" s="1"/>
  <c r="U1784" i="3"/>
  <c r="V1784" i="3" s="1"/>
  <c r="X1784" i="3" s="1"/>
  <c r="Y1784" i="3" s="1"/>
  <c r="U1901" i="3"/>
  <c r="V1901" i="3" s="1"/>
  <c r="X1901" i="3" s="1"/>
  <c r="Y1901" i="3" s="1"/>
  <c r="U1864" i="3"/>
  <c r="V1864" i="3" s="1"/>
  <c r="X1864" i="3" s="1"/>
  <c r="Y1864" i="3" s="1"/>
  <c r="U1777" i="3"/>
  <c r="V1777" i="3" s="1"/>
  <c r="X1777" i="3" s="1"/>
  <c r="Y1777" i="3" s="1"/>
  <c r="U1769" i="3"/>
  <c r="V1769" i="3" s="1"/>
  <c r="X1769" i="3" s="1"/>
  <c r="Y1769" i="3" s="1"/>
  <c r="U1761" i="3"/>
  <c r="V1761" i="3" s="1"/>
  <c r="X1761" i="3" s="1"/>
  <c r="Y1761" i="3" s="1"/>
  <c r="U1740" i="3"/>
  <c r="V1740" i="3" s="1"/>
  <c r="X1740" i="3" s="1"/>
  <c r="Y1740" i="3" s="1"/>
  <c r="U1848" i="3"/>
  <c r="V1848" i="3" s="1"/>
  <c r="X1848" i="3" s="1"/>
  <c r="Y1848" i="3" s="1"/>
  <c r="U1904" i="3"/>
  <c r="V1904" i="3" s="1"/>
  <c r="X1904" i="3" s="1"/>
  <c r="Y1904" i="3" s="1"/>
  <c r="U1928" i="3"/>
  <c r="V1928" i="3" s="1"/>
  <c r="X1928" i="3" s="1"/>
  <c r="Y1928" i="3" s="1"/>
  <c r="U1992" i="3"/>
  <c r="V1992" i="3" s="1"/>
  <c r="X1992" i="3" s="1"/>
  <c r="Y1992" i="3" s="1"/>
  <c r="U1983" i="3"/>
  <c r="V1983" i="3" s="1"/>
  <c r="X1983" i="3" s="1"/>
  <c r="Y1983" i="3" s="1"/>
  <c r="U1978" i="3"/>
  <c r="V1978" i="3" s="1"/>
  <c r="X1978" i="3" s="1"/>
  <c r="Y1978" i="3" s="1"/>
  <c r="U1966" i="3"/>
  <c r="V1966" i="3" s="1"/>
  <c r="X1966" i="3" s="1"/>
  <c r="Y1966" i="3" s="1"/>
  <c r="U2016" i="3"/>
  <c r="V2016" i="3" s="1"/>
  <c r="X2016" i="3" s="1"/>
  <c r="Y2016" i="3" s="1"/>
  <c r="U1805" i="3"/>
  <c r="V1805" i="3" s="1"/>
  <c r="X1805" i="3" s="1"/>
  <c r="Y1805" i="3" s="1"/>
  <c r="U1804" i="3"/>
  <c r="V1804" i="3" s="1"/>
  <c r="X1804" i="3" s="1"/>
  <c r="Y1804" i="3" s="1"/>
  <c r="U1755" i="3"/>
  <c r="V1755" i="3" s="1"/>
  <c r="X1755" i="3" s="1"/>
  <c r="Y1755" i="3" s="1"/>
  <c r="U1878" i="3"/>
  <c r="V1878" i="3" s="1"/>
  <c r="X1878" i="3" s="1"/>
  <c r="Y1878" i="3" s="1"/>
  <c r="U1743" i="3"/>
  <c r="V1743" i="3" s="1"/>
  <c r="X1743" i="3" s="1"/>
  <c r="Y1743" i="3" s="1"/>
  <c r="U1780" i="3"/>
  <c r="V1780" i="3" s="1"/>
  <c r="X1780" i="3" s="1"/>
  <c r="Y1780" i="3" s="1"/>
  <c r="U1821" i="3"/>
  <c r="V1821" i="3" s="1"/>
  <c r="X1821" i="3" s="1"/>
  <c r="Y1821" i="3" s="1"/>
  <c r="U1752" i="3"/>
  <c r="V1752" i="3" s="1"/>
  <c r="X1752" i="3" s="1"/>
  <c r="Y1752" i="3" s="1"/>
  <c r="U1866" i="3"/>
  <c r="V1866" i="3" s="1"/>
  <c r="X1866" i="3" s="1"/>
  <c r="Y1866" i="3" s="1"/>
  <c r="U1940" i="3"/>
  <c r="V1940" i="3" s="1"/>
  <c r="X1940" i="3" s="1"/>
  <c r="Y1940" i="3" s="1"/>
  <c r="U1896" i="3"/>
  <c r="V1896" i="3" s="1"/>
  <c r="X1896" i="3" s="1"/>
  <c r="Y1896" i="3" s="1"/>
  <c r="U1945" i="3"/>
  <c r="V1945" i="3" s="1"/>
  <c r="X1945" i="3" s="1"/>
  <c r="Y1945" i="3" s="1"/>
  <c r="U1980" i="3"/>
  <c r="V1980" i="3" s="1"/>
  <c r="X1980" i="3" s="1"/>
  <c r="Y1980" i="3" s="1"/>
  <c r="P7" i="3"/>
  <c r="U7" i="3" s="1"/>
  <c r="U1000" i="3" l="1"/>
  <c r="V1000" i="3" s="1"/>
  <c r="X1000" i="3" s="1"/>
  <c r="Y1000" i="3" s="1"/>
  <c r="U997" i="3"/>
  <c r="V997" i="3" s="1"/>
  <c r="X997" i="3" s="1"/>
  <c r="Y997" i="3" s="1"/>
  <c r="U1272" i="3"/>
  <c r="V1272" i="3" s="1"/>
  <c r="X1272" i="3" s="1"/>
  <c r="Y1272" i="3" s="1"/>
  <c r="U1132" i="3"/>
  <c r="V1132" i="3" s="1"/>
  <c r="X1132" i="3" s="1"/>
  <c r="Y1132" i="3" s="1"/>
  <c r="U1304" i="3"/>
  <c r="V1304" i="3" s="1"/>
  <c r="X1304" i="3" s="1"/>
  <c r="Y1304" i="3" s="1"/>
  <c r="U1181" i="3"/>
  <c r="V1181" i="3" s="1"/>
  <c r="X1181" i="3" s="1"/>
  <c r="Y1181" i="3" s="1"/>
  <c r="U1022" i="3"/>
  <c r="V1022" i="3" s="1"/>
  <c r="X1022" i="3" s="1"/>
  <c r="Y1022" i="3" s="1"/>
  <c r="U1315" i="3"/>
  <c r="V1315" i="3" s="1"/>
  <c r="X1315" i="3" s="1"/>
  <c r="Y1315" i="3" s="1"/>
  <c r="U1177" i="3"/>
  <c r="V1177" i="3" s="1"/>
  <c r="X1177" i="3" s="1"/>
  <c r="Y1177" i="3" s="1"/>
  <c r="U1062" i="3"/>
  <c r="V1062" i="3" s="1"/>
  <c r="X1062" i="3" s="1"/>
  <c r="Y1062" i="3" s="1"/>
  <c r="U1169" i="3"/>
  <c r="V1169" i="3" s="1"/>
  <c r="X1169" i="3" s="1"/>
  <c r="Y1169" i="3" s="1"/>
  <c r="U1240" i="3"/>
  <c r="V1240" i="3" s="1"/>
  <c r="X1240" i="3" s="1"/>
  <c r="Y1240" i="3" s="1"/>
  <c r="U1314" i="3"/>
  <c r="V1314" i="3" s="1"/>
  <c r="X1314" i="3" s="1"/>
  <c r="Y1314" i="3" s="1"/>
  <c r="U1168" i="3"/>
  <c r="V1168" i="3" s="1"/>
  <c r="X1168" i="3" s="1"/>
  <c r="Y1168" i="3" s="1"/>
  <c r="U1274" i="3"/>
  <c r="V1274" i="3" s="1"/>
  <c r="X1274" i="3" s="1"/>
  <c r="Y1274" i="3" s="1"/>
  <c r="U1236" i="3"/>
  <c r="V1236" i="3" s="1"/>
  <c r="X1236" i="3" s="1"/>
  <c r="Y1236" i="3" s="1"/>
  <c r="U1257" i="3"/>
  <c r="V1257" i="3" s="1"/>
  <c r="X1257" i="3" s="1"/>
  <c r="Y1257" i="3" s="1"/>
  <c r="U1105" i="3"/>
  <c r="V1105" i="3" s="1"/>
  <c r="X1105" i="3" s="1"/>
  <c r="Y1105" i="3" s="1"/>
  <c r="U1067" i="3"/>
  <c r="V1067" i="3" s="1"/>
  <c r="X1067" i="3" s="1"/>
  <c r="Y1067" i="3" s="1"/>
  <c r="U1113" i="3"/>
  <c r="V1113" i="3" s="1"/>
  <c r="X1113" i="3" s="1"/>
  <c r="Y1113" i="3" s="1"/>
  <c r="U1322" i="3"/>
  <c r="V1322" i="3" s="1"/>
  <c r="X1322" i="3" s="1"/>
  <c r="Y1322" i="3" s="1"/>
  <c r="U1060" i="3"/>
  <c r="V1060" i="3" s="1"/>
  <c r="X1060" i="3" s="1"/>
  <c r="Y1060" i="3" s="1"/>
  <c r="U1047" i="3"/>
  <c r="V1047" i="3" s="1"/>
  <c r="X1047" i="3" s="1"/>
  <c r="Y1047" i="3" s="1"/>
  <c r="U1038" i="3"/>
  <c r="V1038" i="3" s="1"/>
  <c r="X1038" i="3" s="1"/>
  <c r="Y1038" i="3" s="1"/>
  <c r="U1249" i="3"/>
  <c r="V1249" i="3" s="1"/>
  <c r="X1249" i="3" s="1"/>
  <c r="Y1249" i="3" s="1"/>
  <c r="U1089" i="3"/>
  <c r="V1089" i="3" s="1"/>
  <c r="X1089" i="3" s="1"/>
  <c r="Y1089" i="3" s="1"/>
  <c r="U912" i="3"/>
  <c r="V912" i="3" s="1"/>
  <c r="X912" i="3" s="1"/>
  <c r="Y912" i="3" s="1"/>
  <c r="U1088" i="3"/>
  <c r="V1088" i="3" s="1"/>
  <c r="X1088" i="3" s="1"/>
  <c r="Y1088" i="3" s="1"/>
  <c r="U1162" i="3"/>
  <c r="V1162" i="3" s="1"/>
  <c r="X1162" i="3" s="1"/>
  <c r="Y1162" i="3" s="1"/>
  <c r="U1268" i="3"/>
  <c r="V1268" i="3" s="1"/>
  <c r="X1268" i="3" s="1"/>
  <c r="Y1268" i="3" s="1"/>
  <c r="U1312" i="3"/>
  <c r="V1312" i="3" s="1"/>
  <c r="X1312" i="3" s="1"/>
  <c r="Y1312" i="3" s="1"/>
  <c r="U1279" i="3"/>
  <c r="V1279" i="3" s="1"/>
  <c r="X1279" i="3" s="1"/>
  <c r="Y1279" i="3" s="1"/>
  <c r="U1199" i="3"/>
  <c r="V1199" i="3" s="1"/>
  <c r="X1199" i="3" s="1"/>
  <c r="Y1199" i="3" s="1"/>
  <c r="U1143" i="3"/>
  <c r="V1143" i="3" s="1"/>
  <c r="X1143" i="3" s="1"/>
  <c r="Y1143" i="3" s="1"/>
  <c r="U1057" i="3"/>
  <c r="V1057" i="3" s="1"/>
  <c r="X1057" i="3" s="1"/>
  <c r="Y1057" i="3" s="1"/>
  <c r="U958" i="3"/>
  <c r="V958" i="3" s="1"/>
  <c r="X958" i="3" s="1"/>
  <c r="Y958" i="3" s="1"/>
  <c r="U1131" i="3"/>
  <c r="V1131" i="3" s="1"/>
  <c r="X1131" i="3" s="1"/>
  <c r="Y1131" i="3" s="1"/>
  <c r="U973" i="3"/>
  <c r="V973" i="3" s="1"/>
  <c r="X973" i="3" s="1"/>
  <c r="Y973" i="3" s="1"/>
  <c r="U933" i="3"/>
  <c r="V933" i="3" s="1"/>
  <c r="X933" i="3" s="1"/>
  <c r="Y933" i="3" s="1"/>
  <c r="U904" i="3"/>
  <c r="V904" i="3" s="1"/>
  <c r="X904" i="3" s="1"/>
  <c r="Y904" i="3" s="1"/>
  <c r="U1036" i="3"/>
  <c r="V1036" i="3" s="1"/>
  <c r="X1036" i="3" s="1"/>
  <c r="Y1036" i="3" s="1"/>
  <c r="U1106" i="3"/>
  <c r="V1106" i="3" s="1"/>
  <c r="X1106" i="3" s="1"/>
  <c r="Y1106" i="3" s="1"/>
  <c r="U919" i="3"/>
  <c r="V919" i="3" s="1"/>
  <c r="X919" i="3" s="1"/>
  <c r="Y919" i="3" s="1"/>
  <c r="U951" i="3"/>
  <c r="V951" i="3" s="1"/>
  <c r="X951" i="3" s="1"/>
  <c r="Y951" i="3" s="1"/>
  <c r="U979" i="3"/>
  <c r="V979" i="3" s="1"/>
  <c r="X979" i="3" s="1"/>
  <c r="Y979" i="3" s="1"/>
  <c r="U1080" i="3"/>
  <c r="V1080" i="3" s="1"/>
  <c r="X1080" i="3" s="1"/>
  <c r="Y1080" i="3" s="1"/>
  <c r="U998" i="3"/>
  <c r="V998" i="3" s="1"/>
  <c r="X998" i="3" s="1"/>
  <c r="Y998" i="3" s="1"/>
  <c r="U1058" i="3"/>
  <c r="V1058" i="3" s="1"/>
  <c r="X1058" i="3" s="1"/>
  <c r="Y1058" i="3" s="1"/>
  <c r="U1109" i="3"/>
  <c r="V1109" i="3" s="1"/>
  <c r="X1109" i="3" s="1"/>
  <c r="Y1109" i="3" s="1"/>
  <c r="U1189" i="3"/>
  <c r="V1189" i="3" s="1"/>
  <c r="X1189" i="3" s="1"/>
  <c r="Y1189" i="3" s="1"/>
  <c r="U1248" i="3"/>
  <c r="V1248" i="3" s="1"/>
  <c r="X1248" i="3" s="1"/>
  <c r="Y1248" i="3" s="1"/>
  <c r="U1245" i="3"/>
  <c r="V1245" i="3" s="1"/>
  <c r="X1245" i="3" s="1"/>
  <c r="Y1245" i="3" s="1"/>
  <c r="U1327" i="3"/>
  <c r="V1327" i="3" s="1"/>
  <c r="X1327" i="3" s="1"/>
  <c r="Y1327" i="3" s="1"/>
  <c r="U976" i="3"/>
  <c r="V976" i="3" s="1"/>
  <c r="X976" i="3" s="1"/>
  <c r="Y976" i="3" s="1"/>
  <c r="U1018" i="3"/>
  <c r="V1018" i="3" s="1"/>
  <c r="X1018" i="3" s="1"/>
  <c r="Y1018" i="3" s="1"/>
  <c r="U1196" i="3"/>
  <c r="V1196" i="3" s="1"/>
  <c r="X1196" i="3" s="1"/>
  <c r="Y1196" i="3" s="1"/>
  <c r="U1124" i="3"/>
  <c r="V1124" i="3" s="1"/>
  <c r="X1124" i="3" s="1"/>
  <c r="Y1124" i="3" s="1"/>
  <c r="U1121" i="3"/>
  <c r="V1121" i="3" s="1"/>
  <c r="X1121" i="3" s="1"/>
  <c r="Y1121" i="3" s="1"/>
  <c r="U991" i="3"/>
  <c r="V991" i="3" s="1"/>
  <c r="X991" i="3" s="1"/>
  <c r="Y991" i="3" s="1"/>
  <c r="U1063" i="3"/>
  <c r="V1063" i="3" s="1"/>
  <c r="X1063" i="3" s="1"/>
  <c r="Y1063" i="3" s="1"/>
  <c r="U1217" i="3"/>
  <c r="V1217" i="3" s="1"/>
  <c r="X1217" i="3" s="1"/>
  <c r="Y1217" i="3" s="1"/>
  <c r="U1278" i="3"/>
  <c r="V1278" i="3" s="1"/>
  <c r="X1278" i="3" s="1"/>
  <c r="Y1278" i="3" s="1"/>
  <c r="U1276" i="3"/>
  <c r="V1276" i="3" s="1"/>
  <c r="X1276" i="3" s="1"/>
  <c r="Y1276" i="3" s="1"/>
  <c r="U1016" i="3"/>
  <c r="V1016" i="3" s="1"/>
  <c r="X1016" i="3" s="1"/>
  <c r="Y1016" i="3" s="1"/>
  <c r="U1156" i="3"/>
  <c r="V1156" i="3" s="1"/>
  <c r="X1156" i="3" s="1"/>
  <c r="Y1156" i="3" s="1"/>
  <c r="U1055" i="3"/>
  <c r="V1055" i="3" s="1"/>
  <c r="X1055" i="3" s="1"/>
  <c r="Y1055" i="3" s="1"/>
  <c r="U1176" i="3"/>
  <c r="V1176" i="3" s="1"/>
  <c r="X1176" i="3" s="1"/>
  <c r="Y1176" i="3" s="1"/>
  <c r="U1239" i="3"/>
  <c r="V1239" i="3" s="1"/>
  <c r="X1239" i="3" s="1"/>
  <c r="Y1239" i="3" s="1"/>
  <c r="U1280" i="3"/>
  <c r="V1280" i="3" s="1"/>
  <c r="X1280" i="3" s="1"/>
  <c r="Y1280" i="3" s="1"/>
  <c r="U1326" i="3"/>
  <c r="V1326" i="3" s="1"/>
  <c r="X1326" i="3" s="1"/>
  <c r="Y1326" i="3" s="1"/>
  <c r="U1110" i="3"/>
  <c r="V1110" i="3" s="1"/>
  <c r="X1110" i="3" s="1"/>
  <c r="Y1110" i="3" s="1"/>
  <c r="U1197" i="3"/>
  <c r="V1197" i="3" s="1"/>
  <c r="X1197" i="3" s="1"/>
  <c r="Y1197" i="3" s="1"/>
  <c r="U1237" i="3"/>
  <c r="V1237" i="3" s="1"/>
  <c r="X1237" i="3" s="1"/>
  <c r="Y1237" i="3" s="1"/>
  <c r="U1004" i="3"/>
  <c r="V1004" i="3" s="1"/>
  <c r="X1004" i="3" s="1"/>
  <c r="Y1004" i="3" s="1"/>
  <c r="U956" i="3"/>
  <c r="V956" i="3" s="1"/>
  <c r="X956" i="3" s="1"/>
  <c r="Y956" i="3" s="1"/>
  <c r="U1118" i="3"/>
  <c r="V1118" i="3" s="1"/>
  <c r="X1118" i="3" s="1"/>
  <c r="Y1118" i="3" s="1"/>
  <c r="U1056" i="3"/>
  <c r="V1056" i="3" s="1"/>
  <c r="X1056" i="3" s="1"/>
  <c r="Y1056" i="3" s="1"/>
  <c r="U1200" i="3"/>
  <c r="V1200" i="3" s="1"/>
  <c r="X1200" i="3" s="1"/>
  <c r="Y1200" i="3" s="1"/>
  <c r="U1094" i="3"/>
  <c r="V1094" i="3" s="1"/>
  <c r="X1094" i="3" s="1"/>
  <c r="Y1094" i="3" s="1"/>
  <c r="U1035" i="3"/>
  <c r="V1035" i="3" s="1"/>
  <c r="X1035" i="3" s="1"/>
  <c r="Y1035" i="3" s="1"/>
  <c r="U1137" i="3"/>
  <c r="V1137" i="3" s="1"/>
  <c r="X1137" i="3" s="1"/>
  <c r="Y1137" i="3" s="1"/>
  <c r="U1193" i="3"/>
  <c r="V1193" i="3" s="1"/>
  <c r="X1193" i="3" s="1"/>
  <c r="Y1193" i="3" s="1"/>
  <c r="U1265" i="3"/>
  <c r="V1265" i="3" s="1"/>
  <c r="X1265" i="3" s="1"/>
  <c r="Y1265" i="3" s="1"/>
  <c r="U1331" i="3"/>
  <c r="V1331" i="3" s="1"/>
  <c r="X1331" i="3" s="1"/>
  <c r="Y1331" i="3" s="1"/>
  <c r="U1148" i="3"/>
  <c r="V1148" i="3" s="1"/>
  <c r="X1148" i="3" s="1"/>
  <c r="Y1148" i="3" s="1"/>
  <c r="U1138" i="3"/>
  <c r="V1138" i="3" s="1"/>
  <c r="X1138" i="3" s="1"/>
  <c r="Y1138" i="3" s="1"/>
  <c r="U1054" i="3"/>
  <c r="V1054" i="3" s="1"/>
  <c r="X1054" i="3" s="1"/>
  <c r="Y1054" i="3" s="1"/>
  <c r="U1289" i="3"/>
  <c r="V1289" i="3" s="1"/>
  <c r="X1289" i="3" s="1"/>
  <c r="Y1289" i="3" s="1"/>
  <c r="U1317" i="3"/>
  <c r="V1317" i="3" s="1"/>
  <c r="X1317" i="3" s="1"/>
  <c r="Y1317" i="3" s="1"/>
  <c r="U1151" i="3"/>
  <c r="V1151" i="3" s="1"/>
  <c r="X1151" i="3" s="1"/>
  <c r="Y1151" i="3" s="1"/>
  <c r="U1015" i="3"/>
  <c r="V1015" i="3" s="1"/>
  <c r="X1015" i="3" s="1"/>
  <c r="Y1015" i="3" s="1"/>
  <c r="U948" i="3"/>
  <c r="V948" i="3" s="1"/>
  <c r="X948" i="3" s="1"/>
  <c r="Y948" i="3" s="1"/>
  <c r="U1202" i="3"/>
  <c r="V1202" i="3" s="1"/>
  <c r="X1202" i="3" s="1"/>
  <c r="Y1202" i="3" s="1"/>
  <c r="U1010" i="3"/>
  <c r="V1010" i="3" s="1"/>
  <c r="X1010" i="3" s="1"/>
  <c r="Y1010" i="3" s="1"/>
  <c r="U1014" i="3"/>
  <c r="V1014" i="3" s="1"/>
  <c r="X1014" i="3" s="1"/>
  <c r="Y1014" i="3" s="1"/>
  <c r="U1194" i="3"/>
  <c r="V1194" i="3" s="1"/>
  <c r="X1194" i="3" s="1"/>
  <c r="Y1194" i="3" s="1"/>
  <c r="U1299" i="3"/>
  <c r="V1299" i="3" s="1"/>
  <c r="X1299" i="3" s="1"/>
  <c r="Y1299" i="3" s="1"/>
  <c r="U1130" i="3"/>
  <c r="V1130" i="3" s="1"/>
  <c r="X1130" i="3" s="1"/>
  <c r="Y1130" i="3" s="1"/>
  <c r="U1226" i="3"/>
  <c r="V1226" i="3" s="1"/>
  <c r="X1226" i="3" s="1"/>
  <c r="Y1226" i="3" s="1"/>
  <c r="U1228" i="3"/>
  <c r="V1228" i="3" s="1"/>
  <c r="X1228" i="3" s="1"/>
  <c r="Y1228" i="3" s="1"/>
  <c r="U1324" i="3"/>
  <c r="V1324" i="3" s="1"/>
  <c r="X1324" i="3" s="1"/>
  <c r="Y1324" i="3" s="1"/>
  <c r="U1028" i="3"/>
  <c r="V1028" i="3" s="1"/>
  <c r="X1028" i="3" s="1"/>
  <c r="Y1028" i="3" s="1"/>
  <c r="U1125" i="3"/>
  <c r="V1125" i="3" s="1"/>
  <c r="X1125" i="3" s="1"/>
  <c r="Y1125" i="3" s="1"/>
  <c r="U1308" i="3"/>
  <c r="V1308" i="3" s="1"/>
  <c r="X1308" i="3" s="1"/>
  <c r="Y1308" i="3" s="1"/>
  <c r="U980" i="3"/>
  <c r="V980" i="3" s="1"/>
  <c r="X980" i="3" s="1"/>
  <c r="Y980" i="3" s="1"/>
  <c r="U1220" i="3"/>
  <c r="V1220" i="3" s="1"/>
  <c r="X1220" i="3" s="1"/>
  <c r="Y1220" i="3" s="1"/>
  <c r="U1158" i="3"/>
  <c r="V1158" i="3" s="1"/>
  <c r="X1158" i="3" s="1"/>
  <c r="Y1158" i="3" s="1"/>
  <c r="U1161" i="3"/>
  <c r="V1161" i="3" s="1"/>
  <c r="X1161" i="3" s="1"/>
  <c r="Y1161" i="3" s="1"/>
  <c r="U960" i="3"/>
  <c r="V960" i="3" s="1"/>
  <c r="X960" i="3" s="1"/>
  <c r="Y960" i="3" s="1"/>
  <c r="U1021" i="3"/>
  <c r="V1021" i="3" s="1"/>
  <c r="X1021" i="3" s="1"/>
  <c r="Y1021" i="3" s="1"/>
  <c r="U1333" i="3"/>
  <c r="V1333" i="3" s="1"/>
  <c r="X1333" i="3" s="1"/>
  <c r="Y1333" i="3" s="1"/>
  <c r="U1306" i="3"/>
  <c r="V1306" i="3" s="1"/>
  <c r="X1306" i="3" s="1"/>
  <c r="Y1306" i="3" s="1"/>
  <c r="U1179" i="3"/>
  <c r="V1179" i="3" s="1"/>
  <c r="X1179" i="3" s="1"/>
  <c r="Y1179" i="3" s="1"/>
  <c r="U1127" i="3"/>
  <c r="V1127" i="3" s="1"/>
  <c r="X1127" i="3" s="1"/>
  <c r="Y1127" i="3" s="1"/>
  <c r="U1041" i="3"/>
  <c r="V1041" i="3" s="1"/>
  <c r="X1041" i="3" s="1"/>
  <c r="Y1041" i="3" s="1"/>
  <c r="U938" i="3"/>
  <c r="V938" i="3" s="1"/>
  <c r="X938" i="3" s="1"/>
  <c r="Y938" i="3" s="1"/>
  <c r="U1087" i="3"/>
  <c r="V1087" i="3" s="1"/>
  <c r="X1087" i="3" s="1"/>
  <c r="Y1087" i="3" s="1"/>
  <c r="U965" i="3"/>
  <c r="V965" i="3" s="1"/>
  <c r="X965" i="3" s="1"/>
  <c r="Y965" i="3" s="1"/>
  <c r="U921" i="3"/>
  <c r="V921" i="3" s="1"/>
  <c r="X921" i="3" s="1"/>
  <c r="Y921" i="3" s="1"/>
  <c r="U928" i="3"/>
  <c r="V928" i="3" s="1"/>
  <c r="X928" i="3" s="1"/>
  <c r="Y928" i="3" s="1"/>
  <c r="U1052" i="3"/>
  <c r="V1052" i="3" s="1"/>
  <c r="X1052" i="3" s="1"/>
  <c r="Y1052" i="3" s="1"/>
  <c r="U1122" i="3"/>
  <c r="V1122" i="3" s="1"/>
  <c r="X1122" i="3" s="1"/>
  <c r="Y1122" i="3" s="1"/>
  <c r="U931" i="3"/>
  <c r="V931" i="3" s="1"/>
  <c r="X931" i="3" s="1"/>
  <c r="Y931" i="3" s="1"/>
  <c r="U955" i="3"/>
  <c r="V955" i="3" s="1"/>
  <c r="X955" i="3" s="1"/>
  <c r="Y955" i="3" s="1"/>
  <c r="U983" i="3"/>
  <c r="V983" i="3" s="1"/>
  <c r="X983" i="3" s="1"/>
  <c r="Y983" i="3" s="1"/>
  <c r="U1216" i="3"/>
  <c r="V1216" i="3" s="1"/>
  <c r="X1216" i="3" s="1"/>
  <c r="Y1216" i="3" s="1"/>
  <c r="U1011" i="3"/>
  <c r="V1011" i="3" s="1"/>
  <c r="X1011" i="3" s="1"/>
  <c r="Y1011" i="3" s="1"/>
  <c r="U1066" i="3"/>
  <c r="V1066" i="3" s="1"/>
  <c r="X1066" i="3" s="1"/>
  <c r="Y1066" i="3" s="1"/>
  <c r="U1153" i="3"/>
  <c r="V1153" i="3" s="1"/>
  <c r="X1153" i="3" s="1"/>
  <c r="Y1153" i="3" s="1"/>
  <c r="U1205" i="3"/>
  <c r="V1205" i="3" s="1"/>
  <c r="X1205" i="3" s="1"/>
  <c r="Y1205" i="3" s="1"/>
  <c r="U1261" i="3"/>
  <c r="V1261" i="3" s="1"/>
  <c r="X1261" i="3" s="1"/>
  <c r="Y1261" i="3" s="1"/>
  <c r="U1295" i="3"/>
  <c r="V1295" i="3" s="1"/>
  <c r="X1295" i="3" s="1"/>
  <c r="Y1295" i="3" s="1"/>
  <c r="U952" i="3"/>
  <c r="V952" i="3" s="1"/>
  <c r="X952" i="3" s="1"/>
  <c r="Y952" i="3" s="1"/>
  <c r="U900" i="3"/>
  <c r="V900" i="3" s="1"/>
  <c r="X900" i="3" s="1"/>
  <c r="Y900" i="3" s="1"/>
  <c r="U1104" i="3"/>
  <c r="V1104" i="3" s="1"/>
  <c r="X1104" i="3" s="1"/>
  <c r="Y1104" i="3" s="1"/>
  <c r="U1032" i="3"/>
  <c r="V1032" i="3" s="1"/>
  <c r="X1032" i="3" s="1"/>
  <c r="Y1032" i="3" s="1"/>
  <c r="U1145" i="3"/>
  <c r="V1145" i="3" s="1"/>
  <c r="X1145" i="3" s="1"/>
  <c r="Y1145" i="3" s="1"/>
  <c r="U1149" i="3"/>
  <c r="V1149" i="3" s="1"/>
  <c r="X1149" i="3" s="1"/>
  <c r="Y1149" i="3" s="1"/>
  <c r="U994" i="3"/>
  <c r="V994" i="3" s="1"/>
  <c r="X994" i="3" s="1"/>
  <c r="Y994" i="3" s="1"/>
  <c r="U1100" i="3"/>
  <c r="V1100" i="3" s="1"/>
  <c r="X1100" i="3" s="1"/>
  <c r="Y1100" i="3" s="1"/>
  <c r="U1316" i="3"/>
  <c r="V1316" i="3" s="1"/>
  <c r="X1316" i="3" s="1"/>
  <c r="Y1316" i="3" s="1"/>
  <c r="U1241" i="3"/>
  <c r="V1241" i="3" s="1"/>
  <c r="X1241" i="3" s="1"/>
  <c r="Y1241" i="3" s="1"/>
  <c r="U1284" i="3"/>
  <c r="V1284" i="3" s="1"/>
  <c r="X1284" i="3" s="1"/>
  <c r="Y1284" i="3" s="1"/>
  <c r="U1234" i="3"/>
  <c r="V1234" i="3" s="1"/>
  <c r="X1234" i="3" s="1"/>
  <c r="Y1234" i="3" s="1"/>
  <c r="U1116" i="3"/>
  <c r="V1116" i="3" s="1"/>
  <c r="X1116" i="3" s="1"/>
  <c r="Y1116" i="3" s="1"/>
  <c r="U1084" i="3"/>
  <c r="V1084" i="3" s="1"/>
  <c r="X1084" i="3" s="1"/>
  <c r="Y1084" i="3" s="1"/>
  <c r="U1185" i="3"/>
  <c r="V1185" i="3" s="1"/>
  <c r="X1185" i="3" s="1"/>
  <c r="Y1185" i="3" s="1"/>
  <c r="U1244" i="3"/>
  <c r="V1244" i="3" s="1"/>
  <c r="X1244" i="3" s="1"/>
  <c r="Y1244" i="3" s="1"/>
  <c r="U1288" i="3"/>
  <c r="V1288" i="3" s="1"/>
  <c r="X1288" i="3" s="1"/>
  <c r="Y1288" i="3" s="1"/>
  <c r="U1007" i="3"/>
  <c r="V1007" i="3" s="1"/>
  <c r="X1007" i="3" s="1"/>
  <c r="Y1007" i="3" s="1"/>
  <c r="U1190" i="3"/>
  <c r="V1190" i="3" s="1"/>
  <c r="X1190" i="3" s="1"/>
  <c r="Y1190" i="3" s="1"/>
  <c r="U1213" i="3"/>
  <c r="V1213" i="3" s="1"/>
  <c r="X1213" i="3" s="1"/>
  <c r="Y1213" i="3" s="1"/>
  <c r="U916" i="3"/>
  <c r="V916" i="3" s="1"/>
  <c r="X916" i="3" s="1"/>
  <c r="Y916" i="3" s="1"/>
  <c r="U1044" i="3"/>
  <c r="V1044" i="3" s="1"/>
  <c r="X1044" i="3" s="1"/>
  <c r="Y1044" i="3" s="1"/>
  <c r="U992" i="3"/>
  <c r="V992" i="3" s="1"/>
  <c r="X992" i="3" s="1"/>
  <c r="Y992" i="3" s="1"/>
  <c r="U1212" i="3"/>
  <c r="V1212" i="3" s="1"/>
  <c r="X1212" i="3" s="1"/>
  <c r="Y1212" i="3" s="1"/>
  <c r="U1072" i="3"/>
  <c r="V1072" i="3" s="1"/>
  <c r="X1072" i="3" s="1"/>
  <c r="Y1072" i="3" s="1"/>
  <c r="U1017" i="3"/>
  <c r="V1017" i="3" s="1"/>
  <c r="X1017" i="3" s="1"/>
  <c r="Y1017" i="3" s="1"/>
  <c r="U1140" i="3"/>
  <c r="V1140" i="3" s="1"/>
  <c r="X1140" i="3" s="1"/>
  <c r="Y1140" i="3" s="1"/>
  <c r="U1043" i="3"/>
  <c r="V1043" i="3" s="1"/>
  <c r="X1043" i="3" s="1"/>
  <c r="Y1043" i="3" s="1"/>
  <c r="U1192" i="3"/>
  <c r="V1192" i="3" s="1"/>
  <c r="X1192" i="3" s="1"/>
  <c r="Y1192" i="3" s="1"/>
  <c r="U1225" i="3"/>
  <c r="V1225" i="3" s="1"/>
  <c r="X1225" i="3" s="1"/>
  <c r="Y1225" i="3" s="1"/>
  <c r="U1270" i="3"/>
  <c r="V1270" i="3" s="1"/>
  <c r="X1270" i="3" s="1"/>
  <c r="Y1270" i="3" s="1"/>
  <c r="U1318" i="3"/>
  <c r="V1318" i="3" s="1"/>
  <c r="X1318" i="3" s="1"/>
  <c r="Y1318" i="3" s="1"/>
  <c r="U1134" i="3"/>
  <c r="V1134" i="3" s="1"/>
  <c r="X1134" i="3" s="1"/>
  <c r="Y1134" i="3" s="1"/>
  <c r="U1206" i="3"/>
  <c r="V1206" i="3" s="1"/>
  <c r="X1206" i="3" s="1"/>
  <c r="Y1206" i="3" s="1"/>
  <c r="U1070" i="3"/>
  <c r="V1070" i="3" s="1"/>
  <c r="X1070" i="3" s="1"/>
  <c r="Y1070" i="3" s="1"/>
  <c r="U1258" i="3"/>
  <c r="V1258" i="3" s="1"/>
  <c r="X1258" i="3" s="1"/>
  <c r="Y1258" i="3" s="1"/>
  <c r="U1238" i="3"/>
  <c r="V1238" i="3" s="1"/>
  <c r="X1238" i="3" s="1"/>
  <c r="Y1238" i="3" s="1"/>
  <c r="U1003" i="3"/>
  <c r="V1003" i="3" s="1"/>
  <c r="X1003" i="3" s="1"/>
  <c r="Y1003" i="3" s="1"/>
  <c r="U905" i="3"/>
  <c r="V905" i="3" s="1"/>
  <c r="X905" i="3" s="1"/>
  <c r="Y905" i="3" s="1"/>
  <c r="U935" i="3"/>
  <c r="V935" i="3" s="1"/>
  <c r="X935" i="3" s="1"/>
  <c r="Y935" i="3" s="1"/>
  <c r="U1224" i="3"/>
  <c r="V1224" i="3" s="1"/>
  <c r="X1224" i="3" s="1"/>
  <c r="Y1224" i="3" s="1"/>
  <c r="U1221" i="3"/>
  <c r="V1221" i="3" s="1"/>
  <c r="X1221" i="3" s="1"/>
  <c r="Y1221" i="3" s="1"/>
  <c r="U1023" i="3"/>
  <c r="V1023" i="3" s="1"/>
  <c r="X1023" i="3" s="1"/>
  <c r="Y1023" i="3" s="1"/>
  <c r="U1174" i="3"/>
  <c r="V1174" i="3" s="1"/>
  <c r="X1174" i="3" s="1"/>
  <c r="Y1174" i="3" s="1"/>
  <c r="U1300" i="3"/>
  <c r="V1300" i="3" s="1"/>
  <c r="X1300" i="3" s="1"/>
  <c r="Y1300" i="3" s="1"/>
  <c r="U1201" i="3"/>
  <c r="V1201" i="3" s="1"/>
  <c r="X1201" i="3" s="1"/>
  <c r="Y1201" i="3" s="1"/>
  <c r="U990" i="3"/>
  <c r="V990" i="3" s="1"/>
  <c r="X990" i="3" s="1"/>
  <c r="Y990" i="3" s="1"/>
  <c r="U920" i="3"/>
  <c r="V920" i="3" s="1"/>
  <c r="X920" i="3" s="1"/>
  <c r="Y920" i="3" s="1"/>
  <c r="U1078" i="3"/>
  <c r="V1078" i="3" s="1"/>
  <c r="X1078" i="3" s="1"/>
  <c r="Y1078" i="3" s="1"/>
  <c r="U1332" i="3"/>
  <c r="V1332" i="3" s="1"/>
  <c r="X1332" i="3" s="1"/>
  <c r="Y1332" i="3" s="1"/>
  <c r="U1214" i="3"/>
  <c r="V1214" i="3" s="1"/>
  <c r="X1214" i="3" s="1"/>
  <c r="Y1214" i="3" s="1"/>
  <c r="U1075" i="3"/>
  <c r="V1075" i="3" s="1"/>
  <c r="X1075" i="3" s="1"/>
  <c r="Y1075" i="3" s="1"/>
  <c r="U906" i="3"/>
  <c r="V906" i="3" s="1"/>
  <c r="X906" i="3" s="1"/>
  <c r="Y906" i="3" s="1"/>
  <c r="U941" i="3"/>
  <c r="V941" i="3" s="1"/>
  <c r="X941" i="3" s="1"/>
  <c r="Y941" i="3" s="1"/>
  <c r="U1120" i="3"/>
  <c r="V1120" i="3" s="1"/>
  <c r="X1120" i="3" s="1"/>
  <c r="Y1120" i="3" s="1"/>
  <c r="U915" i="3"/>
  <c r="V915" i="3" s="1"/>
  <c r="X915" i="3" s="1"/>
  <c r="Y915" i="3" s="1"/>
  <c r="U971" i="3"/>
  <c r="V971" i="3" s="1"/>
  <c r="X971" i="3" s="1"/>
  <c r="Y971" i="3" s="1"/>
  <c r="U1024" i="3"/>
  <c r="V1024" i="3" s="1"/>
  <c r="X1024" i="3" s="1"/>
  <c r="Y1024" i="3" s="1"/>
  <c r="U1050" i="3"/>
  <c r="V1050" i="3" s="1"/>
  <c r="X1050" i="3" s="1"/>
  <c r="Y1050" i="3" s="1"/>
  <c r="U1246" i="3"/>
  <c r="V1246" i="3" s="1"/>
  <c r="X1246" i="3" s="1"/>
  <c r="Y1246" i="3" s="1"/>
  <c r="U1303" i="3"/>
  <c r="V1303" i="3" s="1"/>
  <c r="X1303" i="3" s="1"/>
  <c r="Y1303" i="3" s="1"/>
  <c r="U1002" i="3"/>
  <c r="V1002" i="3" s="1"/>
  <c r="X1002" i="3" s="1"/>
  <c r="Y1002" i="3" s="1"/>
  <c r="U1146" i="3"/>
  <c r="V1146" i="3" s="1"/>
  <c r="X1146" i="3" s="1"/>
  <c r="Y1146" i="3" s="1"/>
  <c r="U1159" i="3"/>
  <c r="V1159" i="3" s="1"/>
  <c r="X1159" i="3" s="1"/>
  <c r="Y1159" i="3" s="1"/>
  <c r="U918" i="3"/>
  <c r="V918" i="3" s="1"/>
  <c r="X918" i="3" s="1"/>
  <c r="Y918" i="3" s="1"/>
  <c r="U953" i="3"/>
  <c r="V953" i="3" s="1"/>
  <c r="X953" i="3" s="1"/>
  <c r="Y953" i="3" s="1"/>
  <c r="U1068" i="3"/>
  <c r="V1068" i="3" s="1"/>
  <c r="X1068" i="3" s="1"/>
  <c r="Y1068" i="3" s="1"/>
  <c r="U963" i="3"/>
  <c r="V963" i="3" s="1"/>
  <c r="X963" i="3" s="1"/>
  <c r="Y963" i="3" s="1"/>
  <c r="U1082" i="3"/>
  <c r="V1082" i="3" s="1"/>
  <c r="X1082" i="3" s="1"/>
  <c r="Y1082" i="3" s="1"/>
  <c r="U1282" i="3"/>
  <c r="V1282" i="3" s="1"/>
  <c r="X1282" i="3" s="1"/>
  <c r="Y1282" i="3" s="1"/>
  <c r="U988" i="3"/>
  <c r="V988" i="3" s="1"/>
  <c r="X988" i="3" s="1"/>
  <c r="Y988" i="3" s="1"/>
  <c r="U1048" i="3"/>
  <c r="V1048" i="3" s="1"/>
  <c r="X1048" i="3" s="1"/>
  <c r="Y1048" i="3" s="1"/>
  <c r="U1012" i="3"/>
  <c r="V1012" i="3" s="1"/>
  <c r="X1012" i="3" s="1"/>
  <c r="Y1012" i="3" s="1"/>
  <c r="U1256" i="3"/>
  <c r="V1256" i="3" s="1"/>
  <c r="X1256" i="3" s="1"/>
  <c r="Y1256" i="3" s="1"/>
  <c r="U1210" i="3"/>
  <c r="V1210" i="3" s="1"/>
  <c r="X1210" i="3" s="1"/>
  <c r="Y1210" i="3" s="1"/>
  <c r="U1252" i="3"/>
  <c r="V1252" i="3" s="1"/>
  <c r="X1252" i="3" s="1"/>
  <c r="Y1252" i="3" s="1"/>
  <c r="U899" i="3"/>
  <c r="V899" i="3" s="1"/>
  <c r="X899" i="3" s="1"/>
  <c r="Y899" i="3" s="1"/>
  <c r="U1281" i="3"/>
  <c r="V1281" i="3" s="1"/>
  <c r="X1281" i="3" s="1"/>
  <c r="Y1281" i="3" s="1"/>
  <c r="U964" i="3"/>
  <c r="V964" i="3" s="1"/>
  <c r="X964" i="3" s="1"/>
  <c r="Y964" i="3" s="1"/>
  <c r="U1085" i="3"/>
  <c r="V1085" i="3" s="1"/>
  <c r="X1085" i="3" s="1"/>
  <c r="Y1085" i="3" s="1"/>
  <c r="U1051" i="3"/>
  <c r="V1051" i="3" s="1"/>
  <c r="X1051" i="3" s="1"/>
  <c r="Y1051" i="3" s="1"/>
  <c r="U1286" i="3"/>
  <c r="V1286" i="3" s="1"/>
  <c r="X1286" i="3" s="1"/>
  <c r="Y1286" i="3" s="1"/>
  <c r="U1152" i="3"/>
  <c r="V1152" i="3" s="1"/>
  <c r="X1152" i="3" s="1"/>
  <c r="Y1152" i="3" s="1"/>
  <c r="U1269" i="3"/>
  <c r="V1269" i="3" s="1"/>
  <c r="X1269" i="3" s="1"/>
  <c r="Y1269" i="3" s="1"/>
  <c r="U1329" i="3"/>
  <c r="V1329" i="3" s="1"/>
  <c r="X1329" i="3" s="1"/>
  <c r="Y1329" i="3" s="1"/>
  <c r="U1215" i="3"/>
  <c r="V1215" i="3" s="1"/>
  <c r="X1215" i="3" s="1"/>
  <c r="Y1215" i="3" s="1"/>
  <c r="U1263" i="3"/>
  <c r="V1263" i="3" s="1"/>
  <c r="X1263" i="3" s="1"/>
  <c r="Y1263" i="3" s="1"/>
  <c r="U970" i="3"/>
  <c r="V970" i="3" s="1"/>
  <c r="X970" i="3" s="1"/>
  <c r="Y970" i="3" s="1"/>
  <c r="U985" i="3"/>
  <c r="V985" i="3" s="1"/>
  <c r="X985" i="3" s="1"/>
  <c r="Y985" i="3" s="1"/>
  <c r="U909" i="3"/>
  <c r="V909" i="3" s="1"/>
  <c r="X909" i="3" s="1"/>
  <c r="Y909" i="3" s="1"/>
  <c r="U1101" i="3"/>
  <c r="V1101" i="3" s="1"/>
  <c r="X1101" i="3" s="1"/>
  <c r="Y1101" i="3" s="1"/>
  <c r="U939" i="3"/>
  <c r="V939" i="3" s="1"/>
  <c r="X939" i="3" s="1"/>
  <c r="Y939" i="3" s="1"/>
  <c r="U993" i="3"/>
  <c r="V993" i="3" s="1"/>
  <c r="X993" i="3" s="1"/>
  <c r="Y993" i="3" s="1"/>
  <c r="U1093" i="3"/>
  <c r="V1093" i="3" s="1"/>
  <c r="X1093" i="3" s="1"/>
  <c r="Y1093" i="3" s="1"/>
  <c r="U1290" i="3"/>
  <c r="V1290" i="3" s="1"/>
  <c r="X1290" i="3" s="1"/>
  <c r="Y1290" i="3" s="1"/>
  <c r="U1243" i="3"/>
  <c r="V1243" i="3" s="1"/>
  <c r="X1243" i="3" s="1"/>
  <c r="Y1243" i="3" s="1"/>
  <c r="U903" i="3"/>
  <c r="V903" i="3" s="1"/>
  <c r="X903" i="3" s="1"/>
  <c r="Y903" i="3" s="1"/>
  <c r="U1108" i="3"/>
  <c r="V1108" i="3" s="1"/>
  <c r="X1108" i="3" s="1"/>
  <c r="Y1108" i="3" s="1"/>
  <c r="U1319" i="3"/>
  <c r="V1319" i="3" s="1"/>
  <c r="X1319" i="3" s="1"/>
  <c r="Y1319" i="3" s="1"/>
  <c r="U1253" i="3"/>
  <c r="V1253" i="3" s="1"/>
  <c r="X1253" i="3" s="1"/>
  <c r="Y1253" i="3" s="1"/>
  <c r="U1178" i="3"/>
  <c r="V1178" i="3" s="1"/>
  <c r="X1178" i="3" s="1"/>
  <c r="Y1178" i="3" s="1"/>
  <c r="U1030" i="3"/>
  <c r="V1030" i="3" s="1"/>
  <c r="X1030" i="3" s="1"/>
  <c r="Y1030" i="3" s="1"/>
  <c r="U1128" i="3"/>
  <c r="V1128" i="3" s="1"/>
  <c r="X1128" i="3" s="1"/>
  <c r="Y1128" i="3" s="1"/>
  <c r="U1198" i="3"/>
  <c r="V1198" i="3" s="1"/>
  <c r="X1198" i="3" s="1"/>
  <c r="Y1198" i="3" s="1"/>
  <c r="U972" i="3"/>
  <c r="V972" i="3" s="1"/>
  <c r="X972" i="3" s="1"/>
  <c r="Y972" i="3" s="1"/>
  <c r="U1293" i="3"/>
  <c r="V1293" i="3" s="1"/>
  <c r="X1293" i="3" s="1"/>
  <c r="Y1293" i="3" s="1"/>
  <c r="U1254" i="3"/>
  <c r="V1254" i="3" s="1"/>
  <c r="X1254" i="3" s="1"/>
  <c r="Y1254" i="3" s="1"/>
  <c r="U1209" i="3"/>
  <c r="V1209" i="3" s="1"/>
  <c r="X1209" i="3" s="1"/>
  <c r="Y1209" i="3" s="1"/>
  <c r="U1222" i="3"/>
  <c r="V1222" i="3" s="1"/>
  <c r="X1222" i="3" s="1"/>
  <c r="Y1222" i="3" s="1"/>
  <c r="U1059" i="3"/>
  <c r="V1059" i="3" s="1"/>
  <c r="X1059" i="3" s="1"/>
  <c r="Y1059" i="3" s="1"/>
  <c r="U1027" i="3"/>
  <c r="V1027" i="3" s="1"/>
  <c r="X1027" i="3" s="1"/>
  <c r="Y1027" i="3" s="1"/>
  <c r="U1112" i="3"/>
  <c r="V1112" i="3" s="1"/>
  <c r="X1112" i="3" s="1"/>
  <c r="Y1112" i="3" s="1"/>
  <c r="U1026" i="3"/>
  <c r="V1026" i="3" s="1"/>
  <c r="X1026" i="3" s="1"/>
  <c r="Y1026" i="3" s="1"/>
  <c r="U1136" i="3"/>
  <c r="V1136" i="3" s="1"/>
  <c r="X1136" i="3" s="1"/>
  <c r="Y1136" i="3" s="1"/>
  <c r="U1040" i="3"/>
  <c r="V1040" i="3" s="1"/>
  <c r="X1040" i="3" s="1"/>
  <c r="Y1040" i="3" s="1"/>
  <c r="U1180" i="3"/>
  <c r="V1180" i="3" s="1"/>
  <c r="X1180" i="3" s="1"/>
  <c r="Y1180" i="3" s="1"/>
  <c r="U944" i="3"/>
  <c r="V944" i="3" s="1"/>
  <c r="X944" i="3" s="1"/>
  <c r="Y944" i="3" s="1"/>
  <c r="U984" i="3"/>
  <c r="V984" i="3" s="1"/>
  <c r="X984" i="3" s="1"/>
  <c r="Y984" i="3" s="1"/>
  <c r="U1129" i="3"/>
  <c r="V1129" i="3" s="1"/>
  <c r="X1129" i="3" s="1"/>
  <c r="Y1129" i="3" s="1"/>
  <c r="U1311" i="3"/>
  <c r="V1311" i="3" s="1"/>
  <c r="X1311" i="3" s="1"/>
  <c r="Y1311" i="3" s="1"/>
  <c r="U1229" i="3"/>
  <c r="V1229" i="3" s="1"/>
  <c r="X1229" i="3" s="1"/>
  <c r="Y1229" i="3" s="1"/>
  <c r="U1046" i="3"/>
  <c r="V1046" i="3" s="1"/>
  <c r="X1046" i="3" s="1"/>
  <c r="Y1046" i="3" s="1"/>
  <c r="U1186" i="3"/>
  <c r="V1186" i="3" s="1"/>
  <c r="X1186" i="3" s="1"/>
  <c r="Y1186" i="3" s="1"/>
  <c r="U936" i="3"/>
  <c r="V936" i="3" s="1"/>
  <c r="X936" i="3" s="1"/>
  <c r="Y936" i="3" s="1"/>
  <c r="U1296" i="3"/>
  <c r="V1296" i="3" s="1"/>
  <c r="X1296" i="3" s="1"/>
  <c r="Y1296" i="3" s="1"/>
  <c r="U1260" i="3"/>
  <c r="V1260" i="3" s="1"/>
  <c r="X1260" i="3" s="1"/>
  <c r="Y1260" i="3" s="1"/>
  <c r="U1262" i="3"/>
  <c r="V1262" i="3" s="1"/>
  <c r="X1262" i="3" s="1"/>
  <c r="Y1262" i="3" s="1"/>
  <c r="U1208" i="3"/>
  <c r="V1208" i="3" s="1"/>
  <c r="X1208" i="3" s="1"/>
  <c r="Y1208" i="3" s="1"/>
  <c r="U1114" i="3"/>
  <c r="V1114" i="3" s="1"/>
  <c r="X1114" i="3" s="1"/>
  <c r="Y1114" i="3" s="1"/>
  <c r="U1165" i="3"/>
  <c r="V1165" i="3" s="1"/>
  <c r="X1165" i="3" s="1"/>
  <c r="Y1165" i="3" s="1"/>
  <c r="U1133" i="3"/>
  <c r="V1133" i="3" s="1"/>
  <c r="X1133" i="3" s="1"/>
  <c r="Y1133" i="3" s="1"/>
  <c r="U1166" i="3"/>
  <c r="V1166" i="3" s="1"/>
  <c r="X1166" i="3" s="1"/>
  <c r="Y1166" i="3" s="1"/>
  <c r="U1292" i="3"/>
  <c r="V1292" i="3" s="1"/>
  <c r="X1292" i="3" s="1"/>
  <c r="Y1292" i="3" s="1"/>
  <c r="U1264" i="3"/>
  <c r="V1264" i="3" s="1"/>
  <c r="X1264" i="3" s="1"/>
  <c r="Y1264" i="3" s="1"/>
  <c r="U1273" i="3"/>
  <c r="V1273" i="3" s="1"/>
  <c r="X1273" i="3" s="1"/>
  <c r="Y1273" i="3" s="1"/>
  <c r="U1233" i="3"/>
  <c r="V1233" i="3" s="1"/>
  <c r="X1233" i="3" s="1"/>
  <c r="Y1233" i="3" s="1"/>
  <c r="U1144" i="3"/>
  <c r="V1144" i="3" s="1"/>
  <c r="X1144" i="3" s="1"/>
  <c r="Y1144" i="3" s="1"/>
  <c r="U1039" i="3"/>
  <c r="V1039" i="3" s="1"/>
  <c r="X1039" i="3" s="1"/>
  <c r="Y1039" i="3" s="1"/>
  <c r="U1204" i="3"/>
  <c r="V1204" i="3" s="1"/>
  <c r="X1204" i="3" s="1"/>
  <c r="Y1204" i="3" s="1"/>
  <c r="U1126" i="3"/>
  <c r="V1126" i="3" s="1"/>
  <c r="X1126" i="3" s="1"/>
  <c r="Y1126" i="3" s="1"/>
  <c r="U1184" i="3"/>
  <c r="V1184" i="3" s="1"/>
  <c r="X1184" i="3" s="1"/>
  <c r="Y1184" i="3" s="1"/>
  <c r="U1064" i="3"/>
  <c r="V1064" i="3" s="1"/>
  <c r="X1064" i="3" s="1"/>
  <c r="Y1064" i="3" s="1"/>
  <c r="U1164" i="3"/>
  <c r="V1164" i="3" s="1"/>
  <c r="X1164" i="3" s="1"/>
  <c r="Y1164" i="3" s="1"/>
  <c r="U1086" i="3"/>
  <c r="V1086" i="3" s="1"/>
  <c r="X1086" i="3" s="1"/>
  <c r="Y1086" i="3" s="1"/>
  <c r="U907" i="3"/>
  <c r="V907" i="3" s="1"/>
  <c r="X907" i="3" s="1"/>
  <c r="Y907" i="3" s="1"/>
  <c r="U896" i="3"/>
  <c r="V896" i="3" s="1"/>
  <c r="U1323" i="3"/>
  <c r="V1323" i="3" s="1"/>
  <c r="X1323" i="3" s="1"/>
  <c r="Y1323" i="3" s="1"/>
  <c r="U1330" i="3"/>
  <c r="V1330" i="3" s="1"/>
  <c r="X1330" i="3" s="1"/>
  <c r="Y1330" i="3" s="1"/>
  <c r="U1266" i="3"/>
  <c r="V1266" i="3" s="1"/>
  <c r="X1266" i="3" s="1"/>
  <c r="Y1266" i="3" s="1"/>
  <c r="U1285" i="3"/>
  <c r="V1285" i="3" s="1"/>
  <c r="X1285" i="3" s="1"/>
  <c r="Y1285" i="3" s="1"/>
  <c r="U1157" i="3"/>
  <c r="V1157" i="3" s="1"/>
  <c r="X1157" i="3" s="1"/>
  <c r="Y1157" i="3" s="1"/>
  <c r="U1142" i="3"/>
  <c r="V1142" i="3" s="1"/>
  <c r="X1142" i="3" s="1"/>
  <c r="Y1142" i="3" s="1"/>
  <c r="U1077" i="3"/>
  <c r="V1077" i="3" s="1"/>
  <c r="X1077" i="3" s="1"/>
  <c r="Y1077" i="3" s="1"/>
  <c r="U1034" i="3"/>
  <c r="V1034" i="3" s="1"/>
  <c r="X1034" i="3" s="1"/>
  <c r="Y1034" i="3" s="1"/>
  <c r="U995" i="3"/>
  <c r="V995" i="3" s="1"/>
  <c r="X995" i="3" s="1"/>
  <c r="Y995" i="3" s="1"/>
  <c r="U1172" i="3"/>
  <c r="V1172" i="3" s="1"/>
  <c r="X1172" i="3" s="1"/>
  <c r="Y1172" i="3" s="1"/>
  <c r="U987" i="3"/>
  <c r="V987" i="3" s="1"/>
  <c r="X987" i="3" s="1"/>
  <c r="Y987" i="3" s="1"/>
  <c r="U967" i="3"/>
  <c r="V967" i="3" s="1"/>
  <c r="X967" i="3" s="1"/>
  <c r="Y967" i="3" s="1"/>
  <c r="U947" i="3"/>
  <c r="V947" i="3" s="1"/>
  <c r="X947" i="3" s="1"/>
  <c r="Y947" i="3" s="1"/>
  <c r="U923" i="3"/>
  <c r="V923" i="3" s="1"/>
  <c r="X923" i="3" s="1"/>
  <c r="Y923" i="3" s="1"/>
  <c r="U1170" i="3"/>
  <c r="V1170" i="3" s="1"/>
  <c r="X1170" i="3" s="1"/>
  <c r="Y1170" i="3" s="1"/>
  <c r="U1090" i="3"/>
  <c r="V1090" i="3" s="1"/>
  <c r="X1090" i="3" s="1"/>
  <c r="Y1090" i="3" s="1"/>
  <c r="U1182" i="3"/>
  <c r="V1182" i="3" s="1"/>
  <c r="X1182" i="3" s="1"/>
  <c r="Y1182" i="3" s="1"/>
  <c r="U908" i="3"/>
  <c r="V908" i="3" s="1"/>
  <c r="X908" i="3" s="1"/>
  <c r="Y908" i="3" s="1"/>
  <c r="U968" i="3"/>
  <c r="V968" i="3" s="1"/>
  <c r="X968" i="3" s="1"/>
  <c r="Y968" i="3" s="1"/>
  <c r="U917" i="3"/>
  <c r="V917" i="3" s="1"/>
  <c r="X917" i="3" s="1"/>
  <c r="Y917" i="3" s="1"/>
  <c r="U937" i="3"/>
  <c r="V937" i="3" s="1"/>
  <c r="X937" i="3" s="1"/>
  <c r="Y937" i="3" s="1"/>
  <c r="U957" i="3"/>
  <c r="V957" i="3" s="1"/>
  <c r="X957" i="3" s="1"/>
  <c r="Y957" i="3" s="1"/>
  <c r="U981" i="3"/>
  <c r="V981" i="3" s="1"/>
  <c r="X981" i="3" s="1"/>
  <c r="Y981" i="3" s="1"/>
  <c r="U1025" i="3"/>
  <c r="V1025" i="3" s="1"/>
  <c r="X1025" i="3" s="1"/>
  <c r="Y1025" i="3" s="1"/>
  <c r="U1147" i="3"/>
  <c r="V1147" i="3" s="1"/>
  <c r="X1147" i="3" s="1"/>
  <c r="Y1147" i="3" s="1"/>
  <c r="U926" i="3"/>
  <c r="V926" i="3" s="1"/>
  <c r="X926" i="3" s="1"/>
  <c r="Y926" i="3" s="1"/>
  <c r="U966" i="3"/>
  <c r="V966" i="3" s="1"/>
  <c r="X966" i="3" s="1"/>
  <c r="Y966" i="3" s="1"/>
  <c r="U1029" i="3"/>
  <c r="V1029" i="3" s="1"/>
  <c r="X1029" i="3" s="1"/>
  <c r="Y1029" i="3" s="1"/>
  <c r="U1073" i="3"/>
  <c r="V1073" i="3" s="1"/>
  <c r="X1073" i="3" s="1"/>
  <c r="Y1073" i="3" s="1"/>
  <c r="U1095" i="3"/>
  <c r="V1095" i="3" s="1"/>
  <c r="X1095" i="3" s="1"/>
  <c r="Y1095" i="3" s="1"/>
  <c r="U1247" i="3"/>
  <c r="V1247" i="3" s="1"/>
  <c r="X1247" i="3" s="1"/>
  <c r="Y1247" i="3" s="1"/>
  <c r="U1175" i="3"/>
  <c r="V1175" i="3" s="1"/>
  <c r="X1175" i="3" s="1"/>
  <c r="Y1175" i="3" s="1"/>
  <c r="U1211" i="3"/>
  <c r="V1211" i="3" s="1"/>
  <c r="X1211" i="3" s="1"/>
  <c r="Y1211" i="3" s="1"/>
  <c r="U1242" i="3"/>
  <c r="V1242" i="3" s="1"/>
  <c r="X1242" i="3" s="1"/>
  <c r="Y1242" i="3" s="1"/>
  <c r="U1325" i="3"/>
  <c r="V1325" i="3" s="1"/>
  <c r="X1325" i="3" s="1"/>
  <c r="Y1325" i="3" s="1"/>
  <c r="U1328" i="3"/>
  <c r="V1328" i="3" s="1"/>
  <c r="X1328" i="3" s="1"/>
  <c r="Y1328" i="3" s="1"/>
  <c r="U1102" i="3"/>
  <c r="V1102" i="3" s="1"/>
  <c r="X1102" i="3" s="1"/>
  <c r="Y1102" i="3" s="1"/>
  <c r="U911" i="3"/>
  <c r="V911" i="3" s="1"/>
  <c r="X911" i="3" s="1"/>
  <c r="Y911" i="3" s="1"/>
  <c r="U897" i="3"/>
  <c r="V897" i="3" s="1"/>
  <c r="X897" i="3" s="1"/>
  <c r="Y897" i="3" s="1"/>
  <c r="U925" i="3"/>
  <c r="V925" i="3" s="1"/>
  <c r="X925" i="3" s="1"/>
  <c r="Y925" i="3" s="1"/>
  <c r="U949" i="3"/>
  <c r="V949" i="3" s="1"/>
  <c r="X949" i="3" s="1"/>
  <c r="Y949" i="3" s="1"/>
  <c r="U969" i="3"/>
  <c r="V969" i="3" s="1"/>
  <c r="X969" i="3" s="1"/>
  <c r="Y969" i="3" s="1"/>
  <c r="U999" i="3"/>
  <c r="V999" i="3" s="1"/>
  <c r="X999" i="3" s="1"/>
  <c r="Y999" i="3" s="1"/>
  <c r="U1119" i="3"/>
  <c r="V1119" i="3" s="1"/>
  <c r="X1119" i="3" s="1"/>
  <c r="Y1119" i="3" s="1"/>
  <c r="U910" i="3"/>
  <c r="V910" i="3" s="1"/>
  <c r="X910" i="3" s="1"/>
  <c r="Y910" i="3" s="1"/>
  <c r="U942" i="3"/>
  <c r="V942" i="3" s="1"/>
  <c r="X942" i="3" s="1"/>
  <c r="Y942" i="3" s="1"/>
  <c r="U986" i="3"/>
  <c r="V986" i="3" s="1"/>
  <c r="X986" i="3" s="1"/>
  <c r="Y986" i="3" s="1"/>
  <c r="U1049" i="3"/>
  <c r="V1049" i="3" s="1"/>
  <c r="X1049" i="3" s="1"/>
  <c r="Y1049" i="3" s="1"/>
  <c r="U1091" i="3"/>
  <c r="V1091" i="3" s="1"/>
  <c r="X1091" i="3" s="1"/>
  <c r="Y1091" i="3" s="1"/>
  <c r="U1083" i="3"/>
  <c r="V1083" i="3" s="1"/>
  <c r="X1083" i="3" s="1"/>
  <c r="Y1083" i="3" s="1"/>
  <c r="U1267" i="3"/>
  <c r="V1267" i="3" s="1"/>
  <c r="X1267" i="3" s="1"/>
  <c r="Y1267" i="3" s="1"/>
  <c r="U1191" i="3"/>
  <c r="V1191" i="3" s="1"/>
  <c r="X1191" i="3" s="1"/>
  <c r="Y1191" i="3" s="1"/>
  <c r="U1231" i="3"/>
  <c r="V1231" i="3" s="1"/>
  <c r="X1231" i="3" s="1"/>
  <c r="Y1231" i="3" s="1"/>
  <c r="U1310" i="3"/>
  <c r="V1310" i="3" s="1"/>
  <c r="X1310" i="3" s="1"/>
  <c r="Y1310" i="3" s="1"/>
  <c r="U1301" i="3"/>
  <c r="V1301" i="3" s="1"/>
  <c r="X1301" i="3" s="1"/>
  <c r="Y1301" i="3" s="1"/>
  <c r="U1071" i="3"/>
  <c r="V1071" i="3" s="1"/>
  <c r="X1071" i="3" s="1"/>
  <c r="Y1071" i="3" s="1"/>
  <c r="U1031" i="3"/>
  <c r="V1031" i="3" s="1"/>
  <c r="X1031" i="3" s="1"/>
  <c r="Y1031" i="3" s="1"/>
  <c r="U989" i="3"/>
  <c r="V989" i="3" s="1"/>
  <c r="X989" i="3" s="1"/>
  <c r="Y989" i="3" s="1"/>
  <c r="U1154" i="3"/>
  <c r="V1154" i="3" s="1"/>
  <c r="X1154" i="3" s="1"/>
  <c r="Y1154" i="3" s="1"/>
  <c r="U1008" i="3"/>
  <c r="V1008" i="3" s="1"/>
  <c r="X1008" i="3" s="1"/>
  <c r="Y1008" i="3" s="1"/>
  <c r="U1150" i="3"/>
  <c r="V1150" i="3" s="1"/>
  <c r="X1150" i="3" s="1"/>
  <c r="Y1150" i="3" s="1"/>
  <c r="U1092" i="3"/>
  <c r="V1092" i="3" s="1"/>
  <c r="X1092" i="3" s="1"/>
  <c r="Y1092" i="3" s="1"/>
  <c r="U1006" i="3"/>
  <c r="V1006" i="3" s="1"/>
  <c r="X1006" i="3" s="1"/>
  <c r="Y1006" i="3" s="1"/>
  <c r="U1141" i="3"/>
  <c r="V1141" i="3" s="1"/>
  <c r="X1141" i="3" s="1"/>
  <c r="Y1141" i="3" s="1"/>
  <c r="U1081" i="3"/>
  <c r="V1081" i="3" s="1"/>
  <c r="X1081" i="3" s="1"/>
  <c r="Y1081" i="3" s="1"/>
  <c r="U932" i="3"/>
  <c r="V932" i="3" s="1"/>
  <c r="X932" i="3" s="1"/>
  <c r="Y932" i="3" s="1"/>
  <c r="U924" i="3"/>
  <c r="V924" i="3" s="1"/>
  <c r="X924" i="3" s="1"/>
  <c r="Y924" i="3" s="1"/>
  <c r="U996" i="3"/>
  <c r="V996" i="3" s="1"/>
  <c r="X996" i="3" s="1"/>
  <c r="Y996" i="3" s="1"/>
  <c r="U1307" i="3"/>
  <c r="V1307" i="3" s="1"/>
  <c r="X1307" i="3" s="1"/>
  <c r="Y1307" i="3" s="1"/>
  <c r="U1291" i="3"/>
  <c r="V1291" i="3" s="1"/>
  <c r="X1291" i="3" s="1"/>
  <c r="Y1291" i="3" s="1"/>
  <c r="U1320" i="3"/>
  <c r="V1320" i="3" s="1"/>
  <c r="X1320" i="3" s="1"/>
  <c r="Y1320" i="3" s="1"/>
  <c r="U1250" i="3"/>
  <c r="V1250" i="3" s="1"/>
  <c r="X1250" i="3" s="1"/>
  <c r="Y1250" i="3" s="1"/>
  <c r="U1277" i="3"/>
  <c r="V1277" i="3" s="1"/>
  <c r="X1277" i="3" s="1"/>
  <c r="Y1277" i="3" s="1"/>
  <c r="U1173" i="3"/>
  <c r="V1173" i="3" s="1"/>
  <c r="X1173" i="3" s="1"/>
  <c r="Y1173" i="3" s="1"/>
  <c r="U1160" i="3"/>
  <c r="V1160" i="3" s="1"/>
  <c r="X1160" i="3" s="1"/>
  <c r="Y1160" i="3" s="1"/>
  <c r="U1098" i="3"/>
  <c r="V1098" i="3" s="1"/>
  <c r="X1098" i="3" s="1"/>
  <c r="Y1098" i="3" s="1"/>
  <c r="U1074" i="3"/>
  <c r="V1074" i="3" s="1"/>
  <c r="X1074" i="3" s="1"/>
  <c r="Y1074" i="3" s="1"/>
  <c r="U1042" i="3"/>
  <c r="V1042" i="3" s="1"/>
  <c r="X1042" i="3" s="1"/>
  <c r="Y1042" i="3" s="1"/>
  <c r="U1005" i="3"/>
  <c r="V1005" i="3" s="1"/>
  <c r="X1005" i="3" s="1"/>
  <c r="Y1005" i="3" s="1"/>
  <c r="U1230" i="3"/>
  <c r="V1230" i="3" s="1"/>
  <c r="X1230" i="3" s="1"/>
  <c r="Y1230" i="3" s="1"/>
  <c r="U1096" i="3"/>
  <c r="V1096" i="3" s="1"/>
  <c r="X1096" i="3" s="1"/>
  <c r="Y1096" i="3" s="1"/>
  <c r="U1001" i="3"/>
  <c r="V1001" i="3" s="1"/>
  <c r="X1001" i="3" s="1"/>
  <c r="Y1001" i="3" s="1"/>
  <c r="U975" i="3"/>
  <c r="V975" i="3" s="1"/>
  <c r="X975" i="3" s="1"/>
  <c r="Y975" i="3" s="1"/>
  <c r="U959" i="3"/>
  <c r="V959" i="3" s="1"/>
  <c r="X959" i="3" s="1"/>
  <c r="Y959" i="3" s="1"/>
  <c r="U943" i="3"/>
  <c r="V943" i="3" s="1"/>
  <c r="X943" i="3" s="1"/>
  <c r="Y943" i="3" s="1"/>
  <c r="U927" i="3"/>
  <c r="V927" i="3" s="1"/>
  <c r="X927" i="3" s="1"/>
  <c r="Y927" i="3" s="1"/>
  <c r="U1218" i="3"/>
  <c r="V1218" i="3" s="1"/>
  <c r="X1218" i="3" s="1"/>
  <c r="Y1218" i="3" s="1"/>
  <c r="U1117" i="3"/>
  <c r="V1117" i="3" s="1"/>
  <c r="X1117" i="3" s="1"/>
  <c r="Y1117" i="3" s="1"/>
  <c r="U1076" i="3"/>
  <c r="V1076" i="3" s="1"/>
  <c r="X1076" i="3" s="1"/>
  <c r="Y1076" i="3" s="1"/>
  <c r="U1020" i="3"/>
  <c r="V1020" i="3" s="1"/>
  <c r="X1020" i="3" s="1"/>
  <c r="Y1020" i="3" s="1"/>
  <c r="U1097" i="3"/>
  <c r="V1097" i="3" s="1"/>
  <c r="X1097" i="3" s="1"/>
  <c r="Y1097" i="3" s="1"/>
  <c r="U940" i="3"/>
  <c r="V940" i="3" s="1"/>
  <c r="X940" i="3" s="1"/>
  <c r="Y940" i="3" s="1"/>
  <c r="U901" i="3"/>
  <c r="V901" i="3" s="1"/>
  <c r="X901" i="3" s="1"/>
  <c r="Y901" i="3" s="1"/>
  <c r="U913" i="3"/>
  <c r="V913" i="3" s="1"/>
  <c r="X913" i="3" s="1"/>
  <c r="Y913" i="3" s="1"/>
  <c r="U929" i="3"/>
  <c r="V929" i="3" s="1"/>
  <c r="X929" i="3" s="1"/>
  <c r="Y929" i="3" s="1"/>
  <c r="U945" i="3"/>
  <c r="V945" i="3" s="1"/>
  <c r="X945" i="3" s="1"/>
  <c r="Y945" i="3" s="1"/>
  <c r="U961" i="3"/>
  <c r="V961" i="3" s="1"/>
  <c r="X961" i="3" s="1"/>
  <c r="Y961" i="3" s="1"/>
  <c r="U977" i="3"/>
  <c r="V977" i="3" s="1"/>
  <c r="X977" i="3" s="1"/>
  <c r="Y977" i="3" s="1"/>
  <c r="U1009" i="3"/>
  <c r="V1009" i="3" s="1"/>
  <c r="X1009" i="3" s="1"/>
  <c r="Y1009" i="3" s="1"/>
  <c r="U1103" i="3"/>
  <c r="V1103" i="3" s="1"/>
  <c r="X1103" i="3" s="1"/>
  <c r="Y1103" i="3" s="1"/>
  <c r="U902" i="3"/>
  <c r="V902" i="3" s="1"/>
  <c r="X902" i="3" s="1"/>
  <c r="Y902" i="3" s="1"/>
  <c r="U922" i="3"/>
  <c r="V922" i="3" s="1"/>
  <c r="X922" i="3" s="1"/>
  <c r="Y922" i="3" s="1"/>
  <c r="U950" i="3"/>
  <c r="V950" i="3" s="1"/>
  <c r="X950" i="3" s="1"/>
  <c r="Y950" i="3" s="1"/>
  <c r="U982" i="3"/>
  <c r="V982" i="3" s="1"/>
  <c r="X982" i="3" s="1"/>
  <c r="Y982" i="3" s="1"/>
  <c r="U1033" i="3"/>
  <c r="V1033" i="3" s="1"/>
  <c r="X1033" i="3" s="1"/>
  <c r="Y1033" i="3" s="1"/>
  <c r="U1061" i="3"/>
  <c r="V1061" i="3" s="1"/>
  <c r="X1061" i="3" s="1"/>
  <c r="Y1061" i="3" s="1"/>
  <c r="U1135" i="3"/>
  <c r="V1135" i="3" s="1"/>
  <c r="X1135" i="3" s="1"/>
  <c r="Y1135" i="3" s="1"/>
  <c r="U1155" i="3"/>
  <c r="V1155" i="3" s="1"/>
  <c r="X1155" i="3" s="1"/>
  <c r="Y1155" i="3" s="1"/>
  <c r="U1251" i="3"/>
  <c r="V1251" i="3" s="1"/>
  <c r="X1251" i="3" s="1"/>
  <c r="Y1251" i="3" s="1"/>
  <c r="U1167" i="3"/>
  <c r="V1167" i="3" s="1"/>
  <c r="X1167" i="3" s="1"/>
  <c r="Y1167" i="3" s="1"/>
  <c r="U1195" i="3"/>
  <c r="V1195" i="3" s="1"/>
  <c r="X1195" i="3" s="1"/>
  <c r="Y1195" i="3" s="1"/>
  <c r="U1223" i="3"/>
  <c r="V1223" i="3" s="1"/>
  <c r="X1223" i="3" s="1"/>
  <c r="Y1223" i="3" s="1"/>
  <c r="U1302" i="3"/>
  <c r="V1302" i="3" s="1"/>
  <c r="X1302" i="3" s="1"/>
  <c r="Y1302" i="3" s="1"/>
  <c r="U1283" i="3"/>
  <c r="V1283" i="3" s="1"/>
  <c r="X1283" i="3" s="1"/>
  <c r="Y1283" i="3" s="1"/>
  <c r="U1305" i="3"/>
  <c r="V1305" i="3" s="1"/>
  <c r="X1305" i="3" s="1"/>
  <c r="Y1305" i="3" s="1"/>
  <c r="U898" i="3"/>
  <c r="V898" i="3" s="1"/>
  <c r="X898" i="3" s="1"/>
  <c r="Y898" i="3" s="1"/>
  <c r="U914" i="3"/>
  <c r="V914" i="3" s="1"/>
  <c r="X914" i="3" s="1"/>
  <c r="Y914" i="3" s="1"/>
  <c r="U934" i="3"/>
  <c r="V934" i="3" s="1"/>
  <c r="X934" i="3" s="1"/>
  <c r="Y934" i="3" s="1"/>
  <c r="U954" i="3"/>
  <c r="V954" i="3" s="1"/>
  <c r="X954" i="3" s="1"/>
  <c r="Y954" i="3" s="1"/>
  <c r="U974" i="3"/>
  <c r="V974" i="3" s="1"/>
  <c r="X974" i="3" s="1"/>
  <c r="Y974" i="3" s="1"/>
  <c r="U1019" i="3"/>
  <c r="V1019" i="3" s="1"/>
  <c r="X1019" i="3" s="1"/>
  <c r="Y1019" i="3" s="1"/>
  <c r="U1045" i="3"/>
  <c r="V1045" i="3" s="1"/>
  <c r="X1045" i="3" s="1"/>
  <c r="Y1045" i="3" s="1"/>
  <c r="U1065" i="3"/>
  <c r="V1065" i="3" s="1"/>
  <c r="X1065" i="3" s="1"/>
  <c r="Y1065" i="3" s="1"/>
  <c r="U1123" i="3"/>
  <c r="V1123" i="3" s="1"/>
  <c r="X1123" i="3" s="1"/>
  <c r="Y1123" i="3" s="1"/>
  <c r="U1111" i="3"/>
  <c r="V1111" i="3" s="1"/>
  <c r="X1111" i="3" s="1"/>
  <c r="Y1111" i="3" s="1"/>
  <c r="U1099" i="3"/>
  <c r="V1099" i="3" s="1"/>
  <c r="X1099" i="3" s="1"/>
  <c r="Y1099" i="3" s="1"/>
  <c r="U1259" i="3"/>
  <c r="V1259" i="3" s="1"/>
  <c r="X1259" i="3" s="1"/>
  <c r="Y1259" i="3" s="1"/>
  <c r="U1163" i="3"/>
  <c r="V1163" i="3" s="1"/>
  <c r="X1163" i="3" s="1"/>
  <c r="Y1163" i="3" s="1"/>
  <c r="U1183" i="3"/>
  <c r="V1183" i="3" s="1"/>
  <c r="X1183" i="3" s="1"/>
  <c r="Y1183" i="3" s="1"/>
  <c r="U1207" i="3"/>
  <c r="V1207" i="3" s="1"/>
  <c r="X1207" i="3" s="1"/>
  <c r="Y1207" i="3" s="1"/>
  <c r="U1227" i="3"/>
  <c r="V1227" i="3" s="1"/>
  <c r="X1227" i="3" s="1"/>
  <c r="Y1227" i="3" s="1"/>
  <c r="U1294" i="3"/>
  <c r="V1294" i="3" s="1"/>
  <c r="X1294" i="3" s="1"/>
  <c r="Y1294" i="3" s="1"/>
  <c r="U1275" i="3"/>
  <c r="V1275" i="3" s="1"/>
  <c r="X1275" i="3" s="1"/>
  <c r="Y1275" i="3" s="1"/>
  <c r="U1313" i="3"/>
  <c r="V1313" i="3" s="1"/>
  <c r="X1313" i="3" s="1"/>
  <c r="Y1313" i="3" s="1"/>
  <c r="U1309" i="3"/>
  <c r="V1309" i="3" s="1"/>
  <c r="X1309" i="3" s="1"/>
  <c r="Y1309" i="3" s="1"/>
  <c r="U930" i="3"/>
  <c r="V930" i="3" s="1"/>
  <c r="X930" i="3" s="1"/>
  <c r="Y930" i="3" s="1"/>
  <c r="U946" i="3"/>
  <c r="V946" i="3" s="1"/>
  <c r="X946" i="3" s="1"/>
  <c r="Y946" i="3" s="1"/>
  <c r="U962" i="3"/>
  <c r="V962" i="3" s="1"/>
  <c r="X962" i="3" s="1"/>
  <c r="Y962" i="3" s="1"/>
  <c r="U978" i="3"/>
  <c r="V978" i="3" s="1"/>
  <c r="X978" i="3" s="1"/>
  <c r="Y978" i="3" s="1"/>
  <c r="U1013" i="3"/>
  <c r="V1013" i="3" s="1"/>
  <c r="X1013" i="3" s="1"/>
  <c r="Y1013" i="3" s="1"/>
  <c r="U1037" i="3"/>
  <c r="V1037" i="3" s="1"/>
  <c r="X1037" i="3" s="1"/>
  <c r="Y1037" i="3" s="1"/>
  <c r="U1053" i="3"/>
  <c r="V1053" i="3" s="1"/>
  <c r="X1053" i="3" s="1"/>
  <c r="Y1053" i="3" s="1"/>
  <c r="U1069" i="3"/>
  <c r="V1069" i="3" s="1"/>
  <c r="X1069" i="3" s="1"/>
  <c r="Y1069" i="3" s="1"/>
  <c r="U1107" i="3"/>
  <c r="V1107" i="3" s="1"/>
  <c r="X1107" i="3" s="1"/>
  <c r="Y1107" i="3" s="1"/>
  <c r="U1079" i="3"/>
  <c r="V1079" i="3" s="1"/>
  <c r="X1079" i="3" s="1"/>
  <c r="Y1079" i="3" s="1"/>
  <c r="U1139" i="3"/>
  <c r="V1139" i="3" s="1"/>
  <c r="X1139" i="3" s="1"/>
  <c r="Y1139" i="3" s="1"/>
  <c r="U1115" i="3"/>
  <c r="V1115" i="3" s="1"/>
  <c r="X1115" i="3" s="1"/>
  <c r="Y1115" i="3" s="1"/>
  <c r="U1255" i="3"/>
  <c r="V1255" i="3" s="1"/>
  <c r="X1255" i="3" s="1"/>
  <c r="Y1255" i="3" s="1"/>
  <c r="U1271" i="3"/>
  <c r="V1271" i="3" s="1"/>
  <c r="X1271" i="3" s="1"/>
  <c r="Y1271" i="3" s="1"/>
  <c r="U1171" i="3"/>
  <c r="V1171" i="3" s="1"/>
  <c r="X1171" i="3" s="1"/>
  <c r="Y1171" i="3" s="1"/>
  <c r="U1187" i="3"/>
  <c r="V1187" i="3" s="1"/>
  <c r="X1187" i="3" s="1"/>
  <c r="Y1187" i="3" s="1"/>
  <c r="U1203" i="3"/>
  <c r="V1203" i="3" s="1"/>
  <c r="X1203" i="3" s="1"/>
  <c r="Y1203" i="3" s="1"/>
  <c r="U1219" i="3"/>
  <c r="V1219" i="3" s="1"/>
  <c r="X1219" i="3" s="1"/>
  <c r="Y1219" i="3" s="1"/>
  <c r="U1235" i="3"/>
  <c r="V1235" i="3" s="1"/>
  <c r="X1235" i="3" s="1"/>
  <c r="Y1235" i="3" s="1"/>
  <c r="U1298" i="3"/>
  <c r="V1298" i="3" s="1"/>
  <c r="X1298" i="3" s="1"/>
  <c r="Y1298" i="3" s="1"/>
  <c r="U1321" i="3"/>
  <c r="V1321" i="3" s="1"/>
  <c r="X1321" i="3" s="1"/>
  <c r="Y1321" i="3" s="1"/>
  <c r="U1287" i="3"/>
  <c r="V1287" i="3" s="1"/>
  <c r="X1287" i="3" s="1"/>
  <c r="Y1287" i="3" s="1"/>
  <c r="U1297" i="3"/>
  <c r="V1297" i="3" s="1"/>
  <c r="X1297" i="3" s="1"/>
  <c r="Y1297" i="3" s="1"/>
  <c r="U1440" i="3"/>
  <c r="V1440" i="3" s="1"/>
  <c r="X1440" i="3" s="1"/>
  <c r="Y1440" i="3" s="1"/>
  <c r="U1432" i="3"/>
  <c r="V1432" i="3" s="1"/>
  <c r="X1432" i="3" s="1"/>
  <c r="Y1432" i="3" s="1"/>
  <c r="U1424" i="3"/>
  <c r="V1424" i="3" s="1"/>
  <c r="X1424" i="3" s="1"/>
  <c r="Y1424" i="3" s="1"/>
  <c r="U1416" i="3"/>
  <c r="V1416" i="3" s="1"/>
  <c r="X1416" i="3" s="1"/>
  <c r="Y1416" i="3" s="1"/>
  <c r="U1408" i="3"/>
  <c r="V1408" i="3" s="1"/>
  <c r="X1408" i="3" s="1"/>
  <c r="Y1408" i="3" s="1"/>
  <c r="U1398" i="3"/>
  <c r="V1398" i="3" s="1"/>
  <c r="X1398" i="3" s="1"/>
  <c r="Y1398" i="3" s="1"/>
  <c r="U1394" i="3"/>
  <c r="V1394" i="3" s="1"/>
  <c r="X1394" i="3" s="1"/>
  <c r="Y1394" i="3" s="1"/>
  <c r="U1452" i="3"/>
  <c r="V1452" i="3" s="1"/>
  <c r="X1452" i="3" s="1"/>
  <c r="Y1452" i="3" s="1"/>
  <c r="U1444" i="3"/>
  <c r="V1444" i="3" s="1"/>
  <c r="X1444" i="3" s="1"/>
  <c r="Y1444" i="3" s="1"/>
  <c r="U1404" i="3"/>
  <c r="V1404" i="3" s="1"/>
  <c r="X1404" i="3" s="1"/>
  <c r="Y1404" i="3" s="1"/>
  <c r="U1436" i="3"/>
  <c r="V1436" i="3" s="1"/>
  <c r="X1436" i="3" s="1"/>
  <c r="Y1436" i="3" s="1"/>
  <c r="U1428" i="3"/>
  <c r="V1428" i="3" s="1"/>
  <c r="X1428" i="3" s="1"/>
  <c r="Y1428" i="3" s="1"/>
  <c r="U1420" i="3"/>
  <c r="V1420" i="3" s="1"/>
  <c r="X1420" i="3" s="1"/>
  <c r="Y1420" i="3" s="1"/>
  <c r="U1412" i="3"/>
  <c r="V1412" i="3" s="1"/>
  <c r="X1412" i="3" s="1"/>
  <c r="Y1412" i="3" s="1"/>
  <c r="U1448" i="3"/>
  <c r="V1448" i="3" s="1"/>
  <c r="X1448" i="3" s="1"/>
  <c r="Y1448" i="3" s="1"/>
  <c r="U1386" i="3"/>
  <c r="V1386" i="3" s="1"/>
  <c r="X1386" i="3" s="1"/>
  <c r="Y1386" i="3" s="1"/>
  <c r="U1378" i="3"/>
  <c r="V1378" i="3" s="1"/>
  <c r="X1378" i="3" s="1"/>
  <c r="Y1378" i="3" s="1"/>
  <c r="U1370" i="3"/>
  <c r="V1370" i="3" s="1"/>
  <c r="X1370" i="3" s="1"/>
  <c r="Y1370" i="3" s="1"/>
  <c r="U1362" i="3"/>
  <c r="V1362" i="3" s="1"/>
  <c r="X1362" i="3" s="1"/>
  <c r="Y1362" i="3" s="1"/>
  <c r="U1354" i="3"/>
  <c r="V1354" i="3" s="1"/>
  <c r="X1354" i="3" s="1"/>
  <c r="Y1354" i="3" s="1"/>
  <c r="U1344" i="3"/>
  <c r="V1344" i="3" s="1"/>
  <c r="X1344" i="3" s="1"/>
  <c r="Y1344" i="3" s="1"/>
  <c r="U1345" i="3"/>
  <c r="V1345" i="3" s="1"/>
  <c r="X1345" i="3" s="1"/>
  <c r="Y1345" i="3" s="1"/>
  <c r="U1390" i="3"/>
  <c r="V1390" i="3" s="1"/>
  <c r="X1390" i="3" s="1"/>
  <c r="Y1390" i="3" s="1"/>
  <c r="U1382" i="3"/>
  <c r="V1382" i="3" s="1"/>
  <c r="X1382" i="3" s="1"/>
  <c r="Y1382" i="3" s="1"/>
  <c r="U1374" i="3"/>
  <c r="V1374" i="3" s="1"/>
  <c r="X1374" i="3" s="1"/>
  <c r="Y1374" i="3" s="1"/>
  <c r="U1366" i="3"/>
  <c r="V1366" i="3" s="1"/>
  <c r="X1366" i="3" s="1"/>
  <c r="Y1366" i="3" s="1"/>
  <c r="U1358" i="3"/>
  <c r="V1358" i="3" s="1"/>
  <c r="X1358" i="3" s="1"/>
  <c r="Y1358" i="3" s="1"/>
  <c r="U1350" i="3"/>
  <c r="V1350" i="3" s="1"/>
  <c r="X1350" i="3" s="1"/>
  <c r="Y1350" i="3" s="1"/>
  <c r="U1341" i="3"/>
  <c r="V1341" i="3" s="1"/>
  <c r="X1341" i="3" s="1"/>
  <c r="Y1341" i="3" s="1"/>
  <c r="U1337" i="3"/>
  <c r="V1337" i="3" s="1"/>
  <c r="X1337" i="3" s="1"/>
  <c r="Y1337" i="3" s="1"/>
  <c r="U1340" i="3"/>
  <c r="V1340" i="3" s="1"/>
  <c r="X1340" i="3" s="1"/>
  <c r="Y1340" i="3" s="1"/>
  <c r="U1352" i="3"/>
  <c r="V1352" i="3" s="1"/>
  <c r="X1352" i="3" s="1"/>
  <c r="Y1352" i="3" s="1"/>
  <c r="U1384" i="3"/>
  <c r="V1384" i="3" s="1"/>
  <c r="X1384" i="3" s="1"/>
  <c r="Y1384" i="3" s="1"/>
  <c r="U1334" i="3"/>
  <c r="V1334" i="3" s="1"/>
  <c r="U1389" i="3"/>
  <c r="V1389" i="3" s="1"/>
  <c r="X1389" i="3" s="1"/>
  <c r="Y1389" i="3" s="1"/>
  <c r="U1364" i="3"/>
  <c r="V1364" i="3" s="1"/>
  <c r="X1364" i="3" s="1"/>
  <c r="Y1364" i="3" s="1"/>
  <c r="U1343" i="3"/>
  <c r="V1343" i="3" s="1"/>
  <c r="X1343" i="3" s="1"/>
  <c r="Y1343" i="3" s="1"/>
  <c r="U1369" i="3"/>
  <c r="V1369" i="3" s="1"/>
  <c r="X1369" i="3" s="1"/>
  <c r="Y1369" i="3" s="1"/>
  <c r="U1396" i="3"/>
  <c r="V1396" i="3" s="1"/>
  <c r="X1396" i="3" s="1"/>
  <c r="Y1396" i="3" s="1"/>
  <c r="U1351" i="3"/>
  <c r="V1351" i="3" s="1"/>
  <c r="X1351" i="3" s="1"/>
  <c r="Y1351" i="3" s="1"/>
  <c r="U1367" i="3"/>
  <c r="V1367" i="3" s="1"/>
  <c r="X1367" i="3" s="1"/>
  <c r="Y1367" i="3" s="1"/>
  <c r="U1383" i="3"/>
  <c r="V1383" i="3" s="1"/>
  <c r="X1383" i="3" s="1"/>
  <c r="Y1383" i="3" s="1"/>
  <c r="U1410" i="3"/>
  <c r="V1410" i="3" s="1"/>
  <c r="X1410" i="3" s="1"/>
  <c r="Y1410" i="3" s="1"/>
  <c r="U1413" i="3"/>
  <c r="V1413" i="3" s="1"/>
  <c r="X1413" i="3" s="1"/>
  <c r="Y1413" i="3" s="1"/>
  <c r="U1439" i="3"/>
  <c r="V1439" i="3" s="1"/>
  <c r="X1439" i="3" s="1"/>
  <c r="Y1439" i="3" s="1"/>
  <c r="U1442" i="3"/>
  <c r="V1442" i="3" s="1"/>
  <c r="X1442" i="3" s="1"/>
  <c r="Y1442" i="3" s="1"/>
  <c r="U1405" i="3"/>
  <c r="V1405" i="3" s="1"/>
  <c r="X1405" i="3" s="1"/>
  <c r="Y1405" i="3" s="1"/>
  <c r="U1447" i="3"/>
  <c r="V1447" i="3" s="1"/>
  <c r="X1447" i="3" s="1"/>
  <c r="Y1447" i="3" s="1"/>
  <c r="U1450" i="3"/>
  <c r="V1450" i="3" s="1"/>
  <c r="X1450" i="3" s="1"/>
  <c r="Y1450" i="3" s="1"/>
  <c r="U1411" i="3"/>
  <c r="V1411" i="3" s="1"/>
  <c r="X1411" i="3" s="1"/>
  <c r="Y1411" i="3" s="1"/>
  <c r="U1414" i="3"/>
  <c r="V1414" i="3" s="1"/>
  <c r="X1414" i="3" s="1"/>
  <c r="Y1414" i="3" s="1"/>
  <c r="U1419" i="3"/>
  <c r="V1419" i="3" s="1"/>
  <c r="X1419" i="3" s="1"/>
  <c r="Y1419" i="3" s="1"/>
  <c r="U1422" i="3"/>
  <c r="V1422" i="3" s="1"/>
  <c r="X1422" i="3" s="1"/>
  <c r="Y1422" i="3" s="1"/>
  <c r="U1427" i="3"/>
  <c r="V1427" i="3" s="1"/>
  <c r="X1427" i="3" s="1"/>
  <c r="Y1427" i="3" s="1"/>
  <c r="U1430" i="3"/>
  <c r="V1430" i="3" s="1"/>
  <c r="X1430" i="3" s="1"/>
  <c r="Y1430" i="3" s="1"/>
  <c r="U1435" i="3"/>
  <c r="V1435" i="3" s="1"/>
  <c r="X1435" i="3" s="1"/>
  <c r="Y1435" i="3" s="1"/>
  <c r="U1438" i="3"/>
  <c r="V1438" i="3" s="1"/>
  <c r="X1438" i="3" s="1"/>
  <c r="Y1438" i="3" s="1"/>
  <c r="U1443" i="3"/>
  <c r="V1443" i="3" s="1"/>
  <c r="X1443" i="3" s="1"/>
  <c r="Y1443" i="3" s="1"/>
  <c r="U1347" i="3"/>
  <c r="V1347" i="3" s="1"/>
  <c r="X1347" i="3" s="1"/>
  <c r="Y1347" i="3" s="1"/>
  <c r="U1376" i="3"/>
  <c r="V1376" i="3" s="1"/>
  <c r="X1376" i="3" s="1"/>
  <c r="Y1376" i="3" s="1"/>
  <c r="U1357" i="3"/>
  <c r="V1357" i="3" s="1"/>
  <c r="X1357" i="3" s="1"/>
  <c r="Y1357" i="3" s="1"/>
  <c r="U1356" i="3"/>
  <c r="V1356" i="3" s="1"/>
  <c r="X1356" i="3" s="1"/>
  <c r="Y1356" i="3" s="1"/>
  <c r="U1388" i="3"/>
  <c r="V1388" i="3" s="1"/>
  <c r="X1388" i="3" s="1"/>
  <c r="Y1388" i="3" s="1"/>
  <c r="U1342" i="3"/>
  <c r="V1342" i="3" s="1"/>
  <c r="X1342" i="3" s="1"/>
  <c r="Y1342" i="3" s="1"/>
  <c r="U1377" i="3"/>
  <c r="V1377" i="3" s="1"/>
  <c r="X1377" i="3" s="1"/>
  <c r="Y1377" i="3" s="1"/>
  <c r="U1449" i="3"/>
  <c r="V1449" i="3" s="1"/>
  <c r="X1449" i="3" s="1"/>
  <c r="Y1449" i="3" s="1"/>
  <c r="U1363" i="3"/>
  <c r="V1363" i="3" s="1"/>
  <c r="X1363" i="3" s="1"/>
  <c r="Y1363" i="3" s="1"/>
  <c r="U1379" i="3"/>
  <c r="V1379" i="3" s="1"/>
  <c r="X1379" i="3" s="1"/>
  <c r="Y1379" i="3" s="1"/>
  <c r="U1415" i="3"/>
  <c r="V1415" i="3" s="1"/>
  <c r="X1415" i="3" s="1"/>
  <c r="Y1415" i="3" s="1"/>
  <c r="U1418" i="3"/>
  <c r="V1418" i="3" s="1"/>
  <c r="X1418" i="3" s="1"/>
  <c r="Y1418" i="3" s="1"/>
  <c r="U1397" i="3"/>
  <c r="V1397" i="3" s="1"/>
  <c r="X1397" i="3" s="1"/>
  <c r="Y1397" i="3" s="1"/>
  <c r="U1368" i="3"/>
  <c r="V1368" i="3" s="1"/>
  <c r="X1368" i="3" s="1"/>
  <c r="Y1368" i="3" s="1"/>
  <c r="U1348" i="3"/>
  <c r="V1348" i="3" s="1"/>
  <c r="X1348" i="3" s="1"/>
  <c r="Y1348" i="3" s="1"/>
  <c r="U1353" i="3"/>
  <c r="V1353" i="3" s="1"/>
  <c r="X1353" i="3" s="1"/>
  <c r="Y1353" i="3" s="1"/>
  <c r="U1400" i="3"/>
  <c r="V1400" i="3" s="1"/>
  <c r="X1400" i="3" s="1"/>
  <c r="Y1400" i="3" s="1"/>
  <c r="U1446" i="3"/>
  <c r="V1446" i="3" s="1"/>
  <c r="X1446" i="3" s="1"/>
  <c r="Y1446" i="3" s="1"/>
  <c r="U1346" i="3"/>
  <c r="V1346" i="3" s="1"/>
  <c r="X1346" i="3" s="1"/>
  <c r="Y1346" i="3" s="1"/>
  <c r="U1373" i="3"/>
  <c r="V1373" i="3" s="1"/>
  <c r="X1373" i="3" s="1"/>
  <c r="Y1373" i="3" s="1"/>
  <c r="U1395" i="3"/>
  <c r="V1395" i="3" s="1"/>
  <c r="X1395" i="3" s="1"/>
  <c r="Y1395" i="3" s="1"/>
  <c r="U1401" i="3"/>
  <c r="V1401" i="3" s="1"/>
  <c r="X1401" i="3" s="1"/>
  <c r="Y1401" i="3" s="1"/>
  <c r="U1421" i="3"/>
  <c r="V1421" i="3" s="1"/>
  <c r="X1421" i="3" s="1"/>
  <c r="Y1421" i="3" s="1"/>
  <c r="U1339" i="3"/>
  <c r="V1339" i="3" s="1"/>
  <c r="X1339" i="3" s="1"/>
  <c r="Y1339" i="3" s="1"/>
  <c r="U1385" i="3"/>
  <c r="V1385" i="3" s="1"/>
  <c r="X1385" i="3" s="1"/>
  <c r="Y1385" i="3" s="1"/>
  <c r="U1451" i="3"/>
  <c r="V1451" i="3" s="1"/>
  <c r="X1451" i="3" s="1"/>
  <c r="Y1451" i="3" s="1"/>
  <c r="U1336" i="3"/>
  <c r="V1336" i="3" s="1"/>
  <c r="X1336" i="3" s="1"/>
  <c r="Y1336" i="3" s="1"/>
  <c r="U1360" i="3"/>
  <c r="V1360" i="3" s="1"/>
  <c r="X1360" i="3" s="1"/>
  <c r="Y1360" i="3" s="1"/>
  <c r="U1392" i="3"/>
  <c r="V1392" i="3" s="1"/>
  <c r="X1392" i="3" s="1"/>
  <c r="Y1392" i="3" s="1"/>
  <c r="U1335" i="3"/>
  <c r="V1335" i="3" s="1"/>
  <c r="X1335" i="3" s="1"/>
  <c r="Y1335" i="3" s="1"/>
  <c r="U1349" i="3"/>
  <c r="V1349" i="3" s="1"/>
  <c r="X1349" i="3" s="1"/>
  <c r="Y1349" i="3" s="1"/>
  <c r="U1365" i="3"/>
  <c r="V1365" i="3" s="1"/>
  <c r="X1365" i="3" s="1"/>
  <c r="Y1365" i="3" s="1"/>
  <c r="U1381" i="3"/>
  <c r="V1381" i="3" s="1"/>
  <c r="X1381" i="3" s="1"/>
  <c r="Y1381" i="3" s="1"/>
  <c r="U1338" i="3"/>
  <c r="V1338" i="3" s="1"/>
  <c r="X1338" i="3" s="1"/>
  <c r="Y1338" i="3" s="1"/>
  <c r="U1372" i="3"/>
  <c r="V1372" i="3" s="1"/>
  <c r="X1372" i="3" s="1"/>
  <c r="Y1372" i="3" s="1"/>
  <c r="U1361" i="3"/>
  <c r="V1361" i="3" s="1"/>
  <c r="X1361" i="3" s="1"/>
  <c r="Y1361" i="3" s="1"/>
  <c r="U1406" i="3"/>
  <c r="V1406" i="3" s="1"/>
  <c r="X1406" i="3" s="1"/>
  <c r="Y1406" i="3" s="1"/>
  <c r="U1355" i="3"/>
  <c r="V1355" i="3" s="1"/>
  <c r="X1355" i="3" s="1"/>
  <c r="Y1355" i="3" s="1"/>
  <c r="U1371" i="3"/>
  <c r="V1371" i="3" s="1"/>
  <c r="X1371" i="3" s="1"/>
  <c r="Y1371" i="3" s="1"/>
  <c r="U1387" i="3"/>
  <c r="V1387" i="3" s="1"/>
  <c r="X1387" i="3" s="1"/>
  <c r="Y1387" i="3" s="1"/>
  <c r="U1431" i="3"/>
  <c r="V1431" i="3" s="1"/>
  <c r="X1431" i="3" s="1"/>
  <c r="Y1431" i="3" s="1"/>
  <c r="U1434" i="3"/>
  <c r="V1434" i="3" s="1"/>
  <c r="X1434" i="3" s="1"/>
  <c r="Y1434" i="3" s="1"/>
  <c r="U1437" i="3"/>
  <c r="V1437" i="3" s="1"/>
  <c r="X1437" i="3" s="1"/>
  <c r="Y1437" i="3" s="1"/>
  <c r="U1403" i="3"/>
  <c r="V1403" i="3" s="1"/>
  <c r="X1403" i="3" s="1"/>
  <c r="Y1403" i="3" s="1"/>
  <c r="U1445" i="3"/>
  <c r="V1445" i="3" s="1"/>
  <c r="X1445" i="3" s="1"/>
  <c r="Y1445" i="3" s="1"/>
  <c r="U1409" i="3"/>
  <c r="V1409" i="3" s="1"/>
  <c r="X1409" i="3" s="1"/>
  <c r="Y1409" i="3" s="1"/>
  <c r="U1417" i="3"/>
  <c r="V1417" i="3" s="1"/>
  <c r="X1417" i="3" s="1"/>
  <c r="Y1417" i="3" s="1"/>
  <c r="U1425" i="3"/>
  <c r="V1425" i="3" s="1"/>
  <c r="X1425" i="3" s="1"/>
  <c r="Y1425" i="3" s="1"/>
  <c r="U1433" i="3"/>
  <c r="V1433" i="3" s="1"/>
  <c r="X1433" i="3" s="1"/>
  <c r="Y1433" i="3" s="1"/>
  <c r="U1441" i="3"/>
  <c r="V1441" i="3" s="1"/>
  <c r="X1441" i="3" s="1"/>
  <c r="Y1441" i="3" s="1"/>
  <c r="U1380" i="3"/>
  <c r="V1380" i="3" s="1"/>
  <c r="X1380" i="3" s="1"/>
  <c r="Y1380" i="3" s="1"/>
  <c r="U1399" i="3"/>
  <c r="V1399" i="3" s="1"/>
  <c r="X1399" i="3" s="1"/>
  <c r="Y1399" i="3" s="1"/>
  <c r="U1407" i="3"/>
  <c r="V1407" i="3" s="1"/>
  <c r="X1407" i="3" s="1"/>
  <c r="Y1407" i="3" s="1"/>
  <c r="U1391" i="3"/>
  <c r="V1391" i="3" s="1"/>
  <c r="X1391" i="3" s="1"/>
  <c r="Y1391" i="3" s="1"/>
  <c r="U1423" i="3"/>
  <c r="V1423" i="3" s="1"/>
  <c r="X1423" i="3" s="1"/>
  <c r="Y1423" i="3" s="1"/>
  <c r="U1402" i="3"/>
  <c r="V1402" i="3" s="1"/>
  <c r="X1402" i="3" s="1"/>
  <c r="Y1402" i="3" s="1"/>
  <c r="U1375" i="3"/>
  <c r="V1375" i="3" s="1"/>
  <c r="X1375" i="3" s="1"/>
  <c r="Y1375" i="3" s="1"/>
  <c r="U1426" i="3"/>
  <c r="V1426" i="3" s="1"/>
  <c r="X1426" i="3" s="1"/>
  <c r="Y1426" i="3" s="1"/>
  <c r="U1429" i="3"/>
  <c r="V1429" i="3" s="1"/>
  <c r="X1429" i="3" s="1"/>
  <c r="Y1429" i="3" s="1"/>
  <c r="U1393" i="3"/>
  <c r="V1393" i="3" s="1"/>
  <c r="X1393" i="3" s="1"/>
  <c r="Y1393" i="3" s="1"/>
  <c r="U1359" i="3"/>
  <c r="V1359" i="3" s="1"/>
  <c r="X1359" i="3" s="1"/>
  <c r="Y1359" i="3" s="1"/>
  <c r="X1739" i="3"/>
  <c r="Y1739" i="3" s="1"/>
  <c r="V11" i="3"/>
  <c r="X11" i="3" s="1"/>
  <c r="Y11" i="3" s="1"/>
  <c r="Z11" i="3" s="1"/>
  <c r="AA11" i="3" s="1"/>
  <c r="AA1980" i="3" s="1"/>
  <c r="AB1980" i="3" s="1"/>
  <c r="U1737" i="3"/>
  <c r="V1737" i="3" s="1"/>
  <c r="X1737" i="3" s="1"/>
  <c r="Y1737" i="3" s="1"/>
  <c r="U1733" i="3"/>
  <c r="V1733" i="3" s="1"/>
  <c r="X1733" i="3" s="1"/>
  <c r="Y1733" i="3" s="1"/>
  <c r="U1729" i="3"/>
  <c r="V1729" i="3" s="1"/>
  <c r="X1729" i="3" s="1"/>
  <c r="Y1729" i="3" s="1"/>
  <c r="U1725" i="3"/>
  <c r="V1725" i="3" s="1"/>
  <c r="X1725" i="3" s="1"/>
  <c r="Y1725" i="3" s="1"/>
  <c r="U1721" i="3"/>
  <c r="V1721" i="3" s="1"/>
  <c r="X1721" i="3" s="1"/>
  <c r="Y1721" i="3" s="1"/>
  <c r="U1717" i="3"/>
  <c r="V1717" i="3" s="1"/>
  <c r="X1717" i="3" s="1"/>
  <c r="Y1717" i="3" s="1"/>
  <c r="U1713" i="3"/>
  <c r="V1713" i="3" s="1"/>
  <c r="X1713" i="3" s="1"/>
  <c r="Y1713" i="3" s="1"/>
  <c r="U1709" i="3"/>
  <c r="V1709" i="3" s="1"/>
  <c r="X1709" i="3" s="1"/>
  <c r="Y1709" i="3" s="1"/>
  <c r="U1705" i="3"/>
  <c r="V1705" i="3" s="1"/>
  <c r="X1705" i="3" s="1"/>
  <c r="Y1705" i="3" s="1"/>
  <c r="U1701" i="3"/>
  <c r="V1701" i="3" s="1"/>
  <c r="X1701" i="3" s="1"/>
  <c r="Y1701" i="3" s="1"/>
  <c r="U1697" i="3"/>
  <c r="V1697" i="3" s="1"/>
  <c r="X1697" i="3" s="1"/>
  <c r="Y1697" i="3" s="1"/>
  <c r="U1695" i="3"/>
  <c r="V1695" i="3" s="1"/>
  <c r="X1695" i="3" s="1"/>
  <c r="Y1695" i="3" s="1"/>
  <c r="U1691" i="3"/>
  <c r="V1691" i="3" s="1"/>
  <c r="X1691" i="3" s="1"/>
  <c r="Y1691" i="3" s="1"/>
  <c r="U1694" i="3"/>
  <c r="V1694" i="3" s="1"/>
  <c r="X1694" i="3" s="1"/>
  <c r="Y1694" i="3" s="1"/>
  <c r="U1678" i="3"/>
  <c r="V1678" i="3" s="1"/>
  <c r="X1678" i="3" s="1"/>
  <c r="Y1678" i="3" s="1"/>
  <c r="U1662" i="3"/>
  <c r="V1662" i="3" s="1"/>
  <c r="X1662" i="3" s="1"/>
  <c r="Y1662" i="3" s="1"/>
  <c r="U1690" i="3"/>
  <c r="V1690" i="3" s="1"/>
  <c r="X1690" i="3" s="1"/>
  <c r="Y1690" i="3" s="1"/>
  <c r="U1682" i="3"/>
  <c r="V1682" i="3" s="1"/>
  <c r="X1682" i="3" s="1"/>
  <c r="Y1682" i="3" s="1"/>
  <c r="U1666" i="3"/>
  <c r="V1666" i="3" s="1"/>
  <c r="X1666" i="3" s="1"/>
  <c r="Y1666" i="3" s="1"/>
  <c r="U1650" i="3"/>
  <c r="V1650" i="3" s="1"/>
  <c r="X1650" i="3" s="1"/>
  <c r="Y1650" i="3" s="1"/>
  <c r="U1646" i="3"/>
  <c r="V1646" i="3" s="1"/>
  <c r="X1646" i="3" s="1"/>
  <c r="Y1646" i="3" s="1"/>
  <c r="U1642" i="3"/>
  <c r="V1642" i="3" s="1"/>
  <c r="X1642" i="3" s="1"/>
  <c r="Y1642" i="3" s="1"/>
  <c r="U1638" i="3"/>
  <c r="V1638" i="3" s="1"/>
  <c r="X1638" i="3" s="1"/>
  <c r="Y1638" i="3" s="1"/>
  <c r="U1634" i="3"/>
  <c r="V1634" i="3" s="1"/>
  <c r="X1634" i="3" s="1"/>
  <c r="Y1634" i="3" s="1"/>
  <c r="U1630" i="3"/>
  <c r="V1630" i="3" s="1"/>
  <c r="X1630" i="3" s="1"/>
  <c r="Y1630" i="3" s="1"/>
  <c r="U1626" i="3"/>
  <c r="V1626" i="3" s="1"/>
  <c r="X1626" i="3" s="1"/>
  <c r="Y1626" i="3" s="1"/>
  <c r="U1686" i="3"/>
  <c r="V1686" i="3" s="1"/>
  <c r="X1686" i="3" s="1"/>
  <c r="Y1686" i="3" s="1"/>
  <c r="U1670" i="3"/>
  <c r="V1670" i="3" s="1"/>
  <c r="X1670" i="3" s="1"/>
  <c r="Y1670" i="3" s="1"/>
  <c r="U1654" i="3"/>
  <c r="V1654" i="3" s="1"/>
  <c r="X1654" i="3" s="1"/>
  <c r="Y1654" i="3" s="1"/>
  <c r="U1658" i="3"/>
  <c r="V1658" i="3" s="1"/>
  <c r="X1658" i="3" s="1"/>
  <c r="Y1658" i="3" s="1"/>
  <c r="U1605" i="3"/>
  <c r="V1605" i="3" s="1"/>
  <c r="X1605" i="3" s="1"/>
  <c r="Y1605" i="3" s="1"/>
  <c r="U1589" i="3"/>
  <c r="V1589" i="3" s="1"/>
  <c r="X1589" i="3" s="1"/>
  <c r="Y1589" i="3" s="1"/>
  <c r="U1573" i="3"/>
  <c r="V1573" i="3" s="1"/>
  <c r="X1573" i="3" s="1"/>
  <c r="Y1573" i="3" s="1"/>
  <c r="U1618" i="3"/>
  <c r="V1618" i="3" s="1"/>
  <c r="X1618" i="3" s="1"/>
  <c r="Y1618" i="3" s="1"/>
  <c r="U1601" i="3"/>
  <c r="V1601" i="3" s="1"/>
  <c r="X1601" i="3" s="1"/>
  <c r="Y1601" i="3" s="1"/>
  <c r="U1585" i="3"/>
  <c r="V1585" i="3" s="1"/>
  <c r="X1585" i="3" s="1"/>
  <c r="Y1585" i="3" s="1"/>
  <c r="U1569" i="3"/>
  <c r="V1569" i="3" s="1"/>
  <c r="X1569" i="3" s="1"/>
  <c r="Y1569" i="3" s="1"/>
  <c r="U1674" i="3"/>
  <c r="V1674" i="3" s="1"/>
  <c r="X1674" i="3" s="1"/>
  <c r="Y1674" i="3" s="1"/>
  <c r="U1609" i="3"/>
  <c r="V1609" i="3" s="1"/>
  <c r="X1609" i="3" s="1"/>
  <c r="Y1609" i="3" s="1"/>
  <c r="U1597" i="3"/>
  <c r="V1597" i="3" s="1"/>
  <c r="X1597" i="3" s="1"/>
  <c r="Y1597" i="3" s="1"/>
  <c r="U1581" i="3"/>
  <c r="V1581" i="3" s="1"/>
  <c r="X1581" i="3" s="1"/>
  <c r="Y1581" i="3" s="1"/>
  <c r="U1565" i="3"/>
  <c r="V1565" i="3" s="1"/>
  <c r="X1565" i="3" s="1"/>
  <c r="Y1565" i="3" s="1"/>
  <c r="U1622" i="3"/>
  <c r="V1622" i="3" s="1"/>
  <c r="X1622" i="3" s="1"/>
  <c r="Y1622" i="3" s="1"/>
  <c r="U1614" i="3"/>
  <c r="V1614" i="3" s="1"/>
  <c r="X1614" i="3" s="1"/>
  <c r="Y1614" i="3" s="1"/>
  <c r="U1593" i="3"/>
  <c r="V1593" i="3" s="1"/>
  <c r="X1593" i="3" s="1"/>
  <c r="Y1593" i="3" s="1"/>
  <c r="U1577" i="3"/>
  <c r="V1577" i="3" s="1"/>
  <c r="X1577" i="3" s="1"/>
  <c r="Y1577" i="3" s="1"/>
  <c r="U1561" i="3"/>
  <c r="V1561" i="3" s="1"/>
  <c r="X1561" i="3" s="1"/>
  <c r="Y1561" i="3" s="1"/>
  <c r="U1545" i="3"/>
  <c r="V1545" i="3" s="1"/>
  <c r="X1545" i="3" s="1"/>
  <c r="Y1545" i="3" s="1"/>
  <c r="U1509" i="3"/>
  <c r="V1509" i="3" s="1"/>
  <c r="X1509" i="3" s="1"/>
  <c r="Y1509" i="3" s="1"/>
  <c r="U1496" i="3"/>
  <c r="V1496" i="3" s="1"/>
  <c r="X1496" i="3" s="1"/>
  <c r="Y1496" i="3" s="1"/>
  <c r="U1549" i="3"/>
  <c r="V1549" i="3" s="1"/>
  <c r="X1549" i="3" s="1"/>
  <c r="Y1549" i="3" s="1"/>
  <c r="U1533" i="3"/>
  <c r="V1533" i="3" s="1"/>
  <c r="X1533" i="3" s="1"/>
  <c r="Y1533" i="3" s="1"/>
  <c r="U1525" i="3"/>
  <c r="V1525" i="3" s="1"/>
  <c r="X1525" i="3" s="1"/>
  <c r="Y1525" i="3" s="1"/>
  <c r="U1513" i="3"/>
  <c r="V1513" i="3" s="1"/>
  <c r="X1513" i="3" s="1"/>
  <c r="Y1513" i="3" s="1"/>
  <c r="U1492" i="3"/>
  <c r="V1492" i="3" s="1"/>
  <c r="X1492" i="3" s="1"/>
  <c r="Y1492" i="3" s="1"/>
  <c r="U1484" i="3"/>
  <c r="V1484" i="3" s="1"/>
  <c r="X1484" i="3" s="1"/>
  <c r="Y1484" i="3" s="1"/>
  <c r="U1476" i="3"/>
  <c r="V1476" i="3" s="1"/>
  <c r="X1476" i="3" s="1"/>
  <c r="Y1476" i="3" s="1"/>
  <c r="U1468" i="3"/>
  <c r="V1468" i="3" s="1"/>
  <c r="X1468" i="3" s="1"/>
  <c r="Y1468" i="3" s="1"/>
  <c r="U1460" i="3"/>
  <c r="V1460" i="3" s="1"/>
  <c r="X1460" i="3" s="1"/>
  <c r="Y1460" i="3" s="1"/>
  <c r="U1553" i="3"/>
  <c r="V1553" i="3" s="1"/>
  <c r="X1553" i="3" s="1"/>
  <c r="Y1553" i="3" s="1"/>
  <c r="U1537" i="3"/>
  <c r="V1537" i="3" s="1"/>
  <c r="X1537" i="3" s="1"/>
  <c r="Y1537" i="3" s="1"/>
  <c r="U1517" i="3"/>
  <c r="V1517" i="3" s="1"/>
  <c r="X1517" i="3" s="1"/>
  <c r="Y1517" i="3" s="1"/>
  <c r="U1501" i="3"/>
  <c r="V1501" i="3" s="1"/>
  <c r="X1501" i="3" s="1"/>
  <c r="Y1501" i="3" s="1"/>
  <c r="U1497" i="3"/>
  <c r="V1497" i="3" s="1"/>
  <c r="X1497" i="3" s="1"/>
  <c r="Y1497" i="3" s="1"/>
  <c r="U1557" i="3"/>
  <c r="V1557" i="3" s="1"/>
  <c r="X1557" i="3" s="1"/>
  <c r="Y1557" i="3" s="1"/>
  <c r="U1541" i="3"/>
  <c r="V1541" i="3" s="1"/>
  <c r="X1541" i="3" s="1"/>
  <c r="Y1541" i="3" s="1"/>
  <c r="U1529" i="3"/>
  <c r="V1529" i="3" s="1"/>
  <c r="X1529" i="3" s="1"/>
  <c r="Y1529" i="3" s="1"/>
  <c r="U1521" i="3"/>
  <c r="V1521" i="3" s="1"/>
  <c r="X1521" i="3" s="1"/>
  <c r="Y1521" i="3" s="1"/>
  <c r="U1505" i="3"/>
  <c r="V1505" i="3" s="1"/>
  <c r="X1505" i="3" s="1"/>
  <c r="Y1505" i="3" s="1"/>
  <c r="U1488" i="3"/>
  <c r="V1488" i="3" s="1"/>
  <c r="X1488" i="3" s="1"/>
  <c r="Y1488" i="3" s="1"/>
  <c r="U1480" i="3"/>
  <c r="V1480" i="3" s="1"/>
  <c r="X1480" i="3" s="1"/>
  <c r="Y1480" i="3" s="1"/>
  <c r="U1472" i="3"/>
  <c r="V1472" i="3" s="1"/>
  <c r="X1472" i="3" s="1"/>
  <c r="Y1472" i="3" s="1"/>
  <c r="U1464" i="3"/>
  <c r="V1464" i="3" s="1"/>
  <c r="X1464" i="3" s="1"/>
  <c r="Y1464" i="3" s="1"/>
  <c r="U1456" i="3"/>
  <c r="V1456" i="3" s="1"/>
  <c r="X1456" i="3" s="1"/>
  <c r="Y1456" i="3" s="1"/>
  <c r="U1532" i="3"/>
  <c r="V1532" i="3" s="1"/>
  <c r="X1532" i="3" s="1"/>
  <c r="Y1532" i="3" s="1"/>
  <c r="U1511" i="3"/>
  <c r="V1511" i="3" s="1"/>
  <c r="X1511" i="3" s="1"/>
  <c r="Y1511" i="3" s="1"/>
  <c r="U1520" i="3"/>
  <c r="V1520" i="3" s="1"/>
  <c r="X1520" i="3" s="1"/>
  <c r="Y1520" i="3" s="1"/>
  <c r="U1594" i="3"/>
  <c r="V1594" i="3" s="1"/>
  <c r="X1594" i="3" s="1"/>
  <c r="Y1594" i="3" s="1"/>
  <c r="U1603" i="3"/>
  <c r="V1603" i="3" s="1"/>
  <c r="X1603" i="3" s="1"/>
  <c r="Y1603" i="3" s="1"/>
  <c r="U1608" i="3"/>
  <c r="V1608" i="3" s="1"/>
  <c r="X1608" i="3" s="1"/>
  <c r="Y1608" i="3" s="1"/>
  <c r="U1455" i="3"/>
  <c r="V1455" i="3" s="1"/>
  <c r="X1455" i="3" s="1"/>
  <c r="Y1455" i="3" s="1"/>
  <c r="U1458" i="3"/>
  <c r="V1458" i="3" s="1"/>
  <c r="X1458" i="3" s="1"/>
  <c r="Y1458" i="3" s="1"/>
  <c r="U1463" i="3"/>
  <c r="V1463" i="3" s="1"/>
  <c r="X1463" i="3" s="1"/>
  <c r="Y1463" i="3" s="1"/>
  <c r="U1466" i="3"/>
  <c r="V1466" i="3" s="1"/>
  <c r="X1466" i="3" s="1"/>
  <c r="Y1466" i="3" s="1"/>
  <c r="U1471" i="3"/>
  <c r="V1471" i="3" s="1"/>
  <c r="X1471" i="3" s="1"/>
  <c r="Y1471" i="3" s="1"/>
  <c r="U1474" i="3"/>
  <c r="V1474" i="3" s="1"/>
  <c r="X1474" i="3" s="1"/>
  <c r="Y1474" i="3" s="1"/>
  <c r="U1479" i="3"/>
  <c r="V1479" i="3" s="1"/>
  <c r="X1479" i="3" s="1"/>
  <c r="Y1479" i="3" s="1"/>
  <c r="U1482" i="3"/>
  <c r="V1482" i="3" s="1"/>
  <c r="X1482" i="3" s="1"/>
  <c r="Y1482" i="3" s="1"/>
  <c r="U1487" i="3"/>
  <c r="V1487" i="3" s="1"/>
  <c r="X1487" i="3" s="1"/>
  <c r="Y1487" i="3" s="1"/>
  <c r="U1490" i="3"/>
  <c r="V1490" i="3" s="1"/>
  <c r="X1490" i="3" s="1"/>
  <c r="Y1490" i="3" s="1"/>
  <c r="U1493" i="3"/>
  <c r="V1493" i="3" s="1"/>
  <c r="X1493" i="3" s="1"/>
  <c r="Y1493" i="3" s="1"/>
  <c r="U1523" i="3"/>
  <c r="V1523" i="3" s="1"/>
  <c r="X1523" i="3" s="1"/>
  <c r="Y1523" i="3" s="1"/>
  <c r="U1563" i="3"/>
  <c r="V1563" i="3" s="1"/>
  <c r="X1563" i="3" s="1"/>
  <c r="Y1563" i="3" s="1"/>
  <c r="U1495" i="3"/>
  <c r="V1495" i="3" s="1"/>
  <c r="X1495" i="3" s="1"/>
  <c r="Y1495" i="3" s="1"/>
  <c r="U1559" i="3"/>
  <c r="V1559" i="3" s="1"/>
  <c r="X1559" i="3" s="1"/>
  <c r="Y1559" i="3" s="1"/>
  <c r="U1633" i="3"/>
  <c r="V1633" i="3" s="1"/>
  <c r="X1633" i="3" s="1"/>
  <c r="Y1633" i="3" s="1"/>
  <c r="U1649" i="3"/>
  <c r="V1649" i="3" s="1"/>
  <c r="X1649" i="3" s="1"/>
  <c r="Y1649" i="3" s="1"/>
  <c r="U1664" i="3"/>
  <c r="V1664" i="3" s="1"/>
  <c r="X1664" i="3" s="1"/>
  <c r="Y1664" i="3" s="1"/>
  <c r="U1575" i="3"/>
  <c r="V1575" i="3" s="1"/>
  <c r="X1575" i="3" s="1"/>
  <c r="Y1575" i="3" s="1"/>
  <c r="U1510" i="3"/>
  <c r="V1510" i="3" s="1"/>
  <c r="X1510" i="3" s="1"/>
  <c r="Y1510" i="3" s="1"/>
  <c r="U1526" i="3"/>
  <c r="V1526" i="3" s="1"/>
  <c r="X1526" i="3" s="1"/>
  <c r="Y1526" i="3" s="1"/>
  <c r="U1542" i="3"/>
  <c r="V1542" i="3" s="1"/>
  <c r="X1542" i="3" s="1"/>
  <c r="Y1542" i="3" s="1"/>
  <c r="U1558" i="3"/>
  <c r="V1558" i="3" s="1"/>
  <c r="X1558" i="3" s="1"/>
  <c r="Y1558" i="3" s="1"/>
  <c r="U1579" i="3"/>
  <c r="V1579" i="3" s="1"/>
  <c r="X1579" i="3" s="1"/>
  <c r="Y1579" i="3" s="1"/>
  <c r="U1584" i="3"/>
  <c r="V1584" i="3" s="1"/>
  <c r="X1584" i="3" s="1"/>
  <c r="Y1584" i="3" s="1"/>
  <c r="U1602" i="3"/>
  <c r="V1602" i="3" s="1"/>
  <c r="X1602" i="3" s="1"/>
  <c r="Y1602" i="3" s="1"/>
  <c r="U1611" i="3"/>
  <c r="V1611" i="3" s="1"/>
  <c r="X1611" i="3" s="1"/>
  <c r="Y1611" i="3" s="1"/>
  <c r="U1627" i="3"/>
  <c r="V1627" i="3" s="1"/>
  <c r="X1627" i="3" s="1"/>
  <c r="Y1627" i="3" s="1"/>
  <c r="U1643" i="3"/>
  <c r="V1643" i="3" s="1"/>
  <c r="X1643" i="3" s="1"/>
  <c r="Y1643" i="3" s="1"/>
  <c r="U1612" i="3"/>
  <c r="V1612" i="3" s="1"/>
  <c r="X1612" i="3" s="1"/>
  <c r="Y1612" i="3" s="1"/>
  <c r="U1616" i="3"/>
  <c r="V1616" i="3" s="1"/>
  <c r="X1616" i="3" s="1"/>
  <c r="Y1616" i="3" s="1"/>
  <c r="U1620" i="3"/>
  <c r="V1620" i="3" s="1"/>
  <c r="X1620" i="3" s="1"/>
  <c r="Y1620" i="3" s="1"/>
  <c r="U1661" i="3"/>
  <c r="V1661" i="3" s="1"/>
  <c r="X1661" i="3" s="1"/>
  <c r="Y1661" i="3" s="1"/>
  <c r="U1676" i="3"/>
  <c r="V1676" i="3" s="1"/>
  <c r="X1676" i="3" s="1"/>
  <c r="Y1676" i="3" s="1"/>
  <c r="U1689" i="3"/>
  <c r="V1689" i="3" s="1"/>
  <c r="X1689" i="3" s="1"/>
  <c r="Y1689" i="3" s="1"/>
  <c r="U1656" i="3"/>
  <c r="V1656" i="3" s="1"/>
  <c r="X1656" i="3" s="1"/>
  <c r="Y1656" i="3" s="1"/>
  <c r="U1688" i="3"/>
  <c r="V1688" i="3" s="1"/>
  <c r="X1688" i="3" s="1"/>
  <c r="Y1688" i="3" s="1"/>
  <c r="U1632" i="3"/>
  <c r="V1632" i="3" s="1"/>
  <c r="X1632" i="3" s="1"/>
  <c r="Y1632" i="3" s="1"/>
  <c r="U1648" i="3"/>
  <c r="V1648" i="3" s="1"/>
  <c r="X1648" i="3" s="1"/>
  <c r="Y1648" i="3" s="1"/>
  <c r="U1652" i="3"/>
  <c r="V1652" i="3" s="1"/>
  <c r="X1652" i="3" s="1"/>
  <c r="Y1652" i="3" s="1"/>
  <c r="U1663" i="3"/>
  <c r="V1663" i="3" s="1"/>
  <c r="X1663" i="3" s="1"/>
  <c r="Y1663" i="3" s="1"/>
  <c r="U1679" i="3"/>
  <c r="V1679" i="3" s="1"/>
  <c r="X1679" i="3" s="1"/>
  <c r="Y1679" i="3" s="1"/>
  <c r="U1698" i="3"/>
  <c r="V1698" i="3" s="1"/>
  <c r="X1698" i="3" s="1"/>
  <c r="Y1698" i="3" s="1"/>
  <c r="U1700" i="3"/>
  <c r="V1700" i="3" s="1"/>
  <c r="X1700" i="3" s="1"/>
  <c r="Y1700" i="3" s="1"/>
  <c r="U1703" i="3"/>
  <c r="V1703" i="3" s="1"/>
  <c r="X1703" i="3" s="1"/>
  <c r="Y1703" i="3" s="1"/>
  <c r="U1714" i="3"/>
  <c r="V1714" i="3" s="1"/>
  <c r="X1714" i="3" s="1"/>
  <c r="Y1714" i="3" s="1"/>
  <c r="U1716" i="3"/>
  <c r="V1716" i="3" s="1"/>
  <c r="X1716" i="3" s="1"/>
  <c r="Y1716" i="3" s="1"/>
  <c r="U1719" i="3"/>
  <c r="V1719" i="3" s="1"/>
  <c r="X1719" i="3" s="1"/>
  <c r="Y1719" i="3" s="1"/>
  <c r="U1730" i="3"/>
  <c r="V1730" i="3" s="1"/>
  <c r="X1730" i="3" s="1"/>
  <c r="Y1730" i="3" s="1"/>
  <c r="U1732" i="3"/>
  <c r="V1732" i="3" s="1"/>
  <c r="X1732" i="3" s="1"/>
  <c r="Y1732" i="3" s="1"/>
  <c r="U1735" i="3"/>
  <c r="V1735" i="3" s="1"/>
  <c r="X1735" i="3" s="1"/>
  <c r="Y1735" i="3" s="1"/>
  <c r="U1494" i="3"/>
  <c r="V1494" i="3" s="1"/>
  <c r="X1494" i="3" s="1"/>
  <c r="Y1494" i="3" s="1"/>
  <c r="U1527" i="3"/>
  <c r="V1527" i="3" s="1"/>
  <c r="X1527" i="3" s="1"/>
  <c r="Y1527" i="3" s="1"/>
  <c r="U1516" i="3"/>
  <c r="V1516" i="3" s="1"/>
  <c r="X1516" i="3" s="1"/>
  <c r="Y1516" i="3" s="1"/>
  <c r="U1547" i="3"/>
  <c r="V1547" i="3" s="1"/>
  <c r="X1547" i="3" s="1"/>
  <c r="Y1547" i="3" s="1"/>
  <c r="U1543" i="3"/>
  <c r="V1543" i="3" s="1"/>
  <c r="X1543" i="3" s="1"/>
  <c r="Y1543" i="3" s="1"/>
  <c r="U1522" i="3"/>
  <c r="V1522" i="3" s="1"/>
  <c r="X1522" i="3" s="1"/>
  <c r="Y1522" i="3" s="1"/>
  <c r="U1554" i="3"/>
  <c r="V1554" i="3" s="1"/>
  <c r="X1554" i="3" s="1"/>
  <c r="Y1554" i="3" s="1"/>
  <c r="U1568" i="3"/>
  <c r="V1568" i="3" s="1"/>
  <c r="X1568" i="3" s="1"/>
  <c r="Y1568" i="3" s="1"/>
  <c r="U1599" i="3"/>
  <c r="V1599" i="3" s="1"/>
  <c r="X1599" i="3" s="1"/>
  <c r="Y1599" i="3" s="1"/>
  <c r="U1610" i="3"/>
  <c r="V1610" i="3" s="1"/>
  <c r="X1610" i="3" s="1"/>
  <c r="Y1610" i="3" s="1"/>
  <c r="U1631" i="3"/>
  <c r="V1631" i="3" s="1"/>
  <c r="X1631" i="3" s="1"/>
  <c r="Y1631" i="3" s="1"/>
  <c r="U1647" i="3"/>
  <c r="V1647" i="3" s="1"/>
  <c r="X1647" i="3" s="1"/>
  <c r="Y1647" i="3" s="1"/>
  <c r="U1660" i="3"/>
  <c r="V1660" i="3" s="1"/>
  <c r="X1660" i="3" s="1"/>
  <c r="Y1660" i="3" s="1"/>
  <c r="U1685" i="3"/>
  <c r="V1685" i="3" s="1"/>
  <c r="X1685" i="3" s="1"/>
  <c r="Y1685" i="3" s="1"/>
  <c r="U1659" i="3"/>
  <c r="V1659" i="3" s="1"/>
  <c r="X1659" i="3" s="1"/>
  <c r="Y1659" i="3" s="1"/>
  <c r="U1675" i="3"/>
  <c r="V1675" i="3" s="1"/>
  <c r="X1675" i="3" s="1"/>
  <c r="Y1675" i="3" s="1"/>
  <c r="U1712" i="3"/>
  <c r="V1712" i="3" s="1"/>
  <c r="X1712" i="3" s="1"/>
  <c r="Y1712" i="3" s="1"/>
  <c r="U1715" i="3"/>
  <c r="V1715" i="3" s="1"/>
  <c r="X1715" i="3" s="1"/>
  <c r="Y1715" i="3" s="1"/>
  <c r="U1728" i="3"/>
  <c r="V1728" i="3" s="1"/>
  <c r="X1728" i="3" s="1"/>
  <c r="Y1728" i="3" s="1"/>
  <c r="U1457" i="3"/>
  <c r="V1457" i="3" s="1"/>
  <c r="X1457" i="3" s="1"/>
  <c r="Y1457" i="3" s="1"/>
  <c r="U1465" i="3"/>
  <c r="V1465" i="3" s="1"/>
  <c r="X1465" i="3" s="1"/>
  <c r="Y1465" i="3" s="1"/>
  <c r="U1473" i="3"/>
  <c r="V1473" i="3" s="1"/>
  <c r="X1473" i="3" s="1"/>
  <c r="Y1473" i="3" s="1"/>
  <c r="U1481" i="3"/>
  <c r="V1481" i="3" s="1"/>
  <c r="X1481" i="3" s="1"/>
  <c r="Y1481" i="3" s="1"/>
  <c r="U1489" i="3"/>
  <c r="V1489" i="3" s="1"/>
  <c r="X1489" i="3" s="1"/>
  <c r="Y1489" i="3" s="1"/>
  <c r="U1504" i="3"/>
  <c r="V1504" i="3" s="1"/>
  <c r="X1504" i="3" s="1"/>
  <c r="Y1504" i="3" s="1"/>
  <c r="U1507" i="3"/>
  <c r="V1507" i="3" s="1"/>
  <c r="X1507" i="3" s="1"/>
  <c r="Y1507" i="3" s="1"/>
  <c r="U1556" i="3"/>
  <c r="V1556" i="3" s="1"/>
  <c r="X1556" i="3" s="1"/>
  <c r="Y1556" i="3" s="1"/>
  <c r="U1552" i="3"/>
  <c r="V1552" i="3" s="1"/>
  <c r="X1552" i="3" s="1"/>
  <c r="Y1552" i="3" s="1"/>
  <c r="U1637" i="3"/>
  <c r="V1637" i="3" s="1"/>
  <c r="X1637" i="3" s="1"/>
  <c r="Y1637" i="3" s="1"/>
  <c r="U1566" i="3"/>
  <c r="V1566" i="3" s="1"/>
  <c r="X1566" i="3" s="1"/>
  <c r="Y1566" i="3" s="1"/>
  <c r="U1580" i="3"/>
  <c r="V1580" i="3" s="1"/>
  <c r="X1580" i="3" s="1"/>
  <c r="Y1580" i="3" s="1"/>
  <c r="U1591" i="3"/>
  <c r="V1591" i="3" s="1"/>
  <c r="X1591" i="3" s="1"/>
  <c r="Y1591" i="3" s="1"/>
  <c r="U1506" i="3"/>
  <c r="V1506" i="3" s="1"/>
  <c r="X1506" i="3" s="1"/>
  <c r="Y1506" i="3" s="1"/>
  <c r="U1538" i="3"/>
  <c r="V1538" i="3" s="1"/>
  <c r="X1538" i="3" s="1"/>
  <c r="Y1538" i="3" s="1"/>
  <c r="U1586" i="3"/>
  <c r="V1586" i="3" s="1"/>
  <c r="X1586" i="3" s="1"/>
  <c r="Y1586" i="3" s="1"/>
  <c r="U1673" i="3"/>
  <c r="V1673" i="3" s="1"/>
  <c r="X1673" i="3" s="1"/>
  <c r="Y1673" i="3" s="1"/>
  <c r="U1636" i="3"/>
  <c r="V1636" i="3" s="1"/>
  <c r="X1636" i="3" s="1"/>
  <c r="Y1636" i="3" s="1"/>
  <c r="U1699" i="3"/>
  <c r="V1699" i="3" s="1"/>
  <c r="X1699" i="3" s="1"/>
  <c r="Y1699" i="3" s="1"/>
  <c r="U1710" i="3"/>
  <c r="V1710" i="3" s="1"/>
  <c r="X1710" i="3" s="1"/>
  <c r="Y1710" i="3" s="1"/>
  <c r="U1726" i="3"/>
  <c r="V1726" i="3" s="1"/>
  <c r="X1726" i="3" s="1"/>
  <c r="Y1726" i="3" s="1"/>
  <c r="U1731" i="3"/>
  <c r="V1731" i="3" s="1"/>
  <c r="X1731" i="3" s="1"/>
  <c r="Y1731" i="3" s="1"/>
  <c r="U1459" i="3"/>
  <c r="V1459" i="3" s="1"/>
  <c r="X1459" i="3" s="1"/>
  <c r="Y1459" i="3" s="1"/>
  <c r="U1499" i="3"/>
  <c r="V1499" i="3" s="1"/>
  <c r="X1499" i="3" s="1"/>
  <c r="Y1499" i="3" s="1"/>
  <c r="U1508" i="3"/>
  <c r="V1508" i="3" s="1"/>
  <c r="X1508" i="3" s="1"/>
  <c r="Y1508" i="3" s="1"/>
  <c r="U1539" i="3"/>
  <c r="V1539" i="3" s="1"/>
  <c r="X1539" i="3" s="1"/>
  <c r="Y1539" i="3" s="1"/>
  <c r="U1548" i="3"/>
  <c r="V1548" i="3" s="1"/>
  <c r="X1548" i="3" s="1"/>
  <c r="Y1548" i="3" s="1"/>
  <c r="U1535" i="3"/>
  <c r="V1535" i="3" s="1"/>
  <c r="X1535" i="3" s="1"/>
  <c r="Y1535" i="3" s="1"/>
  <c r="U1544" i="3"/>
  <c r="V1544" i="3" s="1"/>
  <c r="X1544" i="3" s="1"/>
  <c r="Y1544" i="3" s="1"/>
  <c r="U1578" i="3"/>
  <c r="V1578" i="3" s="1"/>
  <c r="X1578" i="3" s="1"/>
  <c r="Y1578" i="3" s="1"/>
  <c r="U1587" i="3"/>
  <c r="V1587" i="3" s="1"/>
  <c r="X1587" i="3" s="1"/>
  <c r="Y1587" i="3" s="1"/>
  <c r="U1592" i="3"/>
  <c r="V1592" i="3" s="1"/>
  <c r="X1592" i="3" s="1"/>
  <c r="Y1592" i="3" s="1"/>
  <c r="U1453" i="3"/>
  <c r="V1453" i="3" s="1"/>
  <c r="U1461" i="3"/>
  <c r="V1461" i="3" s="1"/>
  <c r="X1461" i="3" s="1"/>
  <c r="Y1461" i="3" s="1"/>
  <c r="U1469" i="3"/>
  <c r="V1469" i="3" s="1"/>
  <c r="X1469" i="3" s="1"/>
  <c r="Y1469" i="3" s="1"/>
  <c r="U1477" i="3"/>
  <c r="V1477" i="3" s="1"/>
  <c r="X1477" i="3" s="1"/>
  <c r="Y1477" i="3" s="1"/>
  <c r="U1485" i="3"/>
  <c r="V1485" i="3" s="1"/>
  <c r="X1485" i="3" s="1"/>
  <c r="Y1485" i="3" s="1"/>
  <c r="U1491" i="3"/>
  <c r="V1491" i="3" s="1"/>
  <c r="X1491" i="3" s="1"/>
  <c r="Y1491" i="3" s="1"/>
  <c r="U1528" i="3"/>
  <c r="V1528" i="3" s="1"/>
  <c r="X1528" i="3" s="1"/>
  <c r="Y1528" i="3" s="1"/>
  <c r="U1503" i="3"/>
  <c r="V1503" i="3" s="1"/>
  <c r="X1503" i="3" s="1"/>
  <c r="Y1503" i="3" s="1"/>
  <c r="U1512" i="3"/>
  <c r="V1512" i="3" s="1"/>
  <c r="X1512" i="3" s="1"/>
  <c r="Y1512" i="3" s="1"/>
  <c r="U1629" i="3"/>
  <c r="V1629" i="3" s="1"/>
  <c r="X1629" i="3" s="1"/>
  <c r="Y1629" i="3" s="1"/>
  <c r="U1645" i="3"/>
  <c r="V1645" i="3" s="1"/>
  <c r="X1645" i="3" s="1"/>
  <c r="Y1645" i="3" s="1"/>
  <c r="U1696" i="3"/>
  <c r="V1696" i="3" s="1"/>
  <c r="X1696" i="3" s="1"/>
  <c r="Y1696" i="3" s="1"/>
  <c r="U1598" i="3"/>
  <c r="V1598" i="3" s="1"/>
  <c r="X1598" i="3" s="1"/>
  <c r="Y1598" i="3" s="1"/>
  <c r="U1681" i="3"/>
  <c r="V1681" i="3" s="1"/>
  <c r="X1681" i="3" s="1"/>
  <c r="Y1681" i="3" s="1"/>
  <c r="U1498" i="3"/>
  <c r="V1498" i="3" s="1"/>
  <c r="X1498" i="3" s="1"/>
  <c r="Y1498" i="3" s="1"/>
  <c r="U1514" i="3"/>
  <c r="V1514" i="3" s="1"/>
  <c r="X1514" i="3" s="1"/>
  <c r="Y1514" i="3" s="1"/>
  <c r="U1530" i="3"/>
  <c r="V1530" i="3" s="1"/>
  <c r="X1530" i="3" s="1"/>
  <c r="Y1530" i="3" s="1"/>
  <c r="U1546" i="3"/>
  <c r="V1546" i="3" s="1"/>
  <c r="X1546" i="3" s="1"/>
  <c r="Y1546" i="3" s="1"/>
  <c r="U1562" i="3"/>
  <c r="V1562" i="3" s="1"/>
  <c r="X1562" i="3" s="1"/>
  <c r="Y1562" i="3" s="1"/>
  <c r="U1595" i="3"/>
  <c r="V1595" i="3" s="1"/>
  <c r="X1595" i="3" s="1"/>
  <c r="Y1595" i="3" s="1"/>
  <c r="U1600" i="3"/>
  <c r="V1600" i="3" s="1"/>
  <c r="X1600" i="3" s="1"/>
  <c r="Y1600" i="3" s="1"/>
  <c r="U1574" i="3"/>
  <c r="V1574" i="3" s="1"/>
  <c r="X1574" i="3" s="1"/>
  <c r="Y1574" i="3" s="1"/>
  <c r="U1590" i="3"/>
  <c r="V1590" i="3" s="1"/>
  <c r="X1590" i="3" s="1"/>
  <c r="Y1590" i="3" s="1"/>
  <c r="U1606" i="3"/>
  <c r="V1606" i="3" s="1"/>
  <c r="X1606" i="3" s="1"/>
  <c r="Y1606" i="3" s="1"/>
  <c r="U1623" i="3"/>
  <c r="V1623" i="3" s="1"/>
  <c r="X1623" i="3" s="1"/>
  <c r="Y1623" i="3" s="1"/>
  <c r="U1639" i="3"/>
  <c r="V1639" i="3" s="1"/>
  <c r="X1639" i="3" s="1"/>
  <c r="Y1639" i="3" s="1"/>
  <c r="U1613" i="3"/>
  <c r="V1613" i="3" s="1"/>
  <c r="X1613" i="3" s="1"/>
  <c r="Y1613" i="3" s="1"/>
  <c r="U1615" i="3"/>
  <c r="V1615" i="3" s="1"/>
  <c r="X1615" i="3" s="1"/>
  <c r="Y1615" i="3" s="1"/>
  <c r="U1617" i="3"/>
  <c r="V1617" i="3" s="1"/>
  <c r="X1617" i="3" s="1"/>
  <c r="Y1617" i="3" s="1"/>
  <c r="U1619" i="3"/>
  <c r="V1619" i="3" s="1"/>
  <c r="X1619" i="3" s="1"/>
  <c r="Y1619" i="3" s="1"/>
  <c r="U1621" i="3"/>
  <c r="V1621" i="3" s="1"/>
  <c r="X1621" i="3" s="1"/>
  <c r="Y1621" i="3" s="1"/>
  <c r="U1677" i="3"/>
  <c r="V1677" i="3" s="1"/>
  <c r="X1677" i="3" s="1"/>
  <c r="Y1677" i="3" s="1"/>
  <c r="U1657" i="3"/>
  <c r="V1657" i="3" s="1"/>
  <c r="X1657" i="3" s="1"/>
  <c r="Y1657" i="3" s="1"/>
  <c r="U1693" i="3"/>
  <c r="V1693" i="3" s="1"/>
  <c r="X1693" i="3" s="1"/>
  <c r="Y1693" i="3" s="1"/>
  <c r="U1628" i="3"/>
  <c r="V1628" i="3" s="1"/>
  <c r="X1628" i="3" s="1"/>
  <c r="Y1628" i="3" s="1"/>
  <c r="U1644" i="3"/>
  <c r="V1644" i="3" s="1"/>
  <c r="X1644" i="3" s="1"/>
  <c r="Y1644" i="3" s="1"/>
  <c r="U1653" i="3"/>
  <c r="V1653" i="3" s="1"/>
  <c r="X1653" i="3" s="1"/>
  <c r="Y1653" i="3" s="1"/>
  <c r="U1668" i="3"/>
  <c r="V1668" i="3" s="1"/>
  <c r="X1668" i="3" s="1"/>
  <c r="Y1668" i="3" s="1"/>
  <c r="U1651" i="3"/>
  <c r="V1651" i="3" s="1"/>
  <c r="X1651" i="3" s="1"/>
  <c r="Y1651" i="3" s="1"/>
  <c r="U1667" i="3"/>
  <c r="V1667" i="3" s="1"/>
  <c r="X1667" i="3" s="1"/>
  <c r="Y1667" i="3" s="1"/>
  <c r="U1683" i="3"/>
  <c r="V1683" i="3" s="1"/>
  <c r="X1683" i="3" s="1"/>
  <c r="Y1683" i="3" s="1"/>
  <c r="U1702" i="3"/>
  <c r="V1702" i="3" s="1"/>
  <c r="X1702" i="3" s="1"/>
  <c r="Y1702" i="3" s="1"/>
  <c r="U1704" i="3"/>
  <c r="V1704" i="3" s="1"/>
  <c r="X1704" i="3" s="1"/>
  <c r="Y1704" i="3" s="1"/>
  <c r="U1707" i="3"/>
  <c r="V1707" i="3" s="1"/>
  <c r="X1707" i="3" s="1"/>
  <c r="Y1707" i="3" s="1"/>
  <c r="U1718" i="3"/>
  <c r="V1718" i="3" s="1"/>
  <c r="X1718" i="3" s="1"/>
  <c r="Y1718" i="3" s="1"/>
  <c r="U1720" i="3"/>
  <c r="V1720" i="3" s="1"/>
  <c r="X1720" i="3" s="1"/>
  <c r="Y1720" i="3" s="1"/>
  <c r="U1723" i="3"/>
  <c r="V1723" i="3" s="1"/>
  <c r="X1723" i="3" s="1"/>
  <c r="Y1723" i="3" s="1"/>
  <c r="U1734" i="3"/>
  <c r="V1734" i="3" s="1"/>
  <c r="X1734" i="3" s="1"/>
  <c r="Y1734" i="3" s="1"/>
  <c r="U1736" i="3"/>
  <c r="V1736" i="3" s="1"/>
  <c r="X1736" i="3" s="1"/>
  <c r="Y1736" i="3" s="1"/>
  <c r="U1454" i="3"/>
  <c r="V1454" i="3" s="1"/>
  <c r="X1454" i="3" s="1"/>
  <c r="Y1454" i="3" s="1"/>
  <c r="U1524" i="3"/>
  <c r="V1524" i="3" s="1"/>
  <c r="X1524" i="3" s="1"/>
  <c r="Y1524" i="3" s="1"/>
  <c r="U1500" i="3"/>
  <c r="V1500" i="3" s="1"/>
  <c r="X1500" i="3" s="1"/>
  <c r="Y1500" i="3" s="1"/>
  <c r="U1625" i="3"/>
  <c r="V1625" i="3" s="1"/>
  <c r="X1625" i="3" s="1"/>
  <c r="Y1625" i="3" s="1"/>
  <c r="U1582" i="3"/>
  <c r="V1582" i="3" s="1"/>
  <c r="X1582" i="3" s="1"/>
  <c r="Y1582" i="3" s="1"/>
  <c r="U1518" i="3"/>
  <c r="V1518" i="3" s="1"/>
  <c r="X1518" i="3" s="1"/>
  <c r="Y1518" i="3" s="1"/>
  <c r="U1583" i="3"/>
  <c r="V1583" i="3" s="1"/>
  <c r="X1583" i="3" s="1"/>
  <c r="Y1583" i="3" s="1"/>
  <c r="U1604" i="3"/>
  <c r="V1604" i="3" s="1"/>
  <c r="X1604" i="3" s="1"/>
  <c r="Y1604" i="3" s="1"/>
  <c r="U1665" i="3"/>
  <c r="V1665" i="3" s="1"/>
  <c r="X1665" i="3" s="1"/>
  <c r="Y1665" i="3" s="1"/>
  <c r="U1672" i="3"/>
  <c r="V1672" i="3" s="1"/>
  <c r="X1672" i="3" s="1"/>
  <c r="Y1672" i="3" s="1"/>
  <c r="U1669" i="3"/>
  <c r="V1669" i="3" s="1"/>
  <c r="X1669" i="3" s="1"/>
  <c r="Y1669" i="3" s="1"/>
  <c r="U1655" i="3"/>
  <c r="V1655" i="3" s="1"/>
  <c r="X1655" i="3" s="1"/>
  <c r="Y1655" i="3" s="1"/>
  <c r="U1708" i="3"/>
  <c r="V1708" i="3" s="1"/>
  <c r="X1708" i="3" s="1"/>
  <c r="Y1708" i="3" s="1"/>
  <c r="U1706" i="3"/>
  <c r="V1706" i="3" s="1"/>
  <c r="X1706" i="3" s="1"/>
  <c r="Y1706" i="3" s="1"/>
  <c r="U1515" i="3"/>
  <c r="V1515" i="3" s="1"/>
  <c r="X1515" i="3" s="1"/>
  <c r="Y1515" i="3" s="1"/>
  <c r="U1540" i="3"/>
  <c r="V1540" i="3" s="1"/>
  <c r="X1540" i="3" s="1"/>
  <c r="Y1540" i="3" s="1"/>
  <c r="U1536" i="3"/>
  <c r="V1536" i="3" s="1"/>
  <c r="X1536" i="3" s="1"/>
  <c r="Y1536" i="3" s="1"/>
  <c r="U1641" i="3"/>
  <c r="V1641" i="3" s="1"/>
  <c r="X1641" i="3" s="1"/>
  <c r="Y1641" i="3" s="1"/>
  <c r="U1607" i="3"/>
  <c r="V1607" i="3" s="1"/>
  <c r="X1607" i="3" s="1"/>
  <c r="Y1607" i="3" s="1"/>
  <c r="U1502" i="3"/>
  <c r="V1502" i="3" s="1"/>
  <c r="X1502" i="3" s="1"/>
  <c r="Y1502" i="3" s="1"/>
  <c r="U1570" i="3"/>
  <c r="V1570" i="3" s="1"/>
  <c r="X1570" i="3" s="1"/>
  <c r="Y1570" i="3" s="1"/>
  <c r="U1572" i="3"/>
  <c r="V1572" i="3" s="1"/>
  <c r="X1572" i="3" s="1"/>
  <c r="Y1572" i="3" s="1"/>
  <c r="U1635" i="3"/>
  <c r="V1635" i="3" s="1"/>
  <c r="X1635" i="3" s="1"/>
  <c r="Y1635" i="3" s="1"/>
  <c r="U1671" i="3"/>
  <c r="V1671" i="3" s="1"/>
  <c r="X1671" i="3" s="1"/>
  <c r="Y1671" i="3" s="1"/>
  <c r="U1711" i="3"/>
  <c r="V1711" i="3" s="1"/>
  <c r="X1711" i="3" s="1"/>
  <c r="Y1711" i="3" s="1"/>
  <c r="U1724" i="3"/>
  <c r="V1724" i="3" s="1"/>
  <c r="X1724" i="3" s="1"/>
  <c r="Y1724" i="3" s="1"/>
  <c r="U1467" i="3"/>
  <c r="V1467" i="3" s="1"/>
  <c r="X1467" i="3" s="1"/>
  <c r="Y1467" i="3" s="1"/>
  <c r="U1475" i="3"/>
  <c r="V1475" i="3" s="1"/>
  <c r="X1475" i="3" s="1"/>
  <c r="Y1475" i="3" s="1"/>
  <c r="U1483" i="3"/>
  <c r="V1483" i="3" s="1"/>
  <c r="X1483" i="3" s="1"/>
  <c r="Y1483" i="3" s="1"/>
  <c r="U1564" i="3"/>
  <c r="V1564" i="3" s="1"/>
  <c r="X1564" i="3" s="1"/>
  <c r="Y1564" i="3" s="1"/>
  <c r="U1560" i="3"/>
  <c r="V1560" i="3" s="1"/>
  <c r="X1560" i="3" s="1"/>
  <c r="Y1560" i="3" s="1"/>
  <c r="U1576" i="3"/>
  <c r="V1576" i="3" s="1"/>
  <c r="X1576" i="3" s="1"/>
  <c r="Y1576" i="3" s="1"/>
  <c r="U1531" i="3"/>
  <c r="V1531" i="3" s="1"/>
  <c r="X1531" i="3" s="1"/>
  <c r="Y1531" i="3" s="1"/>
  <c r="U1519" i="3"/>
  <c r="V1519" i="3" s="1"/>
  <c r="X1519" i="3" s="1"/>
  <c r="Y1519" i="3" s="1"/>
  <c r="U1596" i="3"/>
  <c r="V1596" i="3" s="1"/>
  <c r="X1596" i="3" s="1"/>
  <c r="Y1596" i="3" s="1"/>
  <c r="U1550" i="3"/>
  <c r="V1550" i="3" s="1"/>
  <c r="X1550" i="3" s="1"/>
  <c r="Y1550" i="3" s="1"/>
  <c r="U1567" i="3"/>
  <c r="V1567" i="3" s="1"/>
  <c r="X1567" i="3" s="1"/>
  <c r="Y1567" i="3" s="1"/>
  <c r="U1640" i="3"/>
  <c r="V1640" i="3" s="1"/>
  <c r="X1640" i="3" s="1"/>
  <c r="Y1640" i="3" s="1"/>
  <c r="U1684" i="3"/>
  <c r="V1684" i="3" s="1"/>
  <c r="X1684" i="3" s="1"/>
  <c r="Y1684" i="3" s="1"/>
  <c r="U1692" i="3"/>
  <c r="V1692" i="3" s="1"/>
  <c r="X1692" i="3" s="1"/>
  <c r="Y1692" i="3" s="1"/>
  <c r="U1687" i="3"/>
  <c r="V1687" i="3" s="1"/>
  <c r="X1687" i="3" s="1"/>
  <c r="Y1687" i="3" s="1"/>
  <c r="U1722" i="3"/>
  <c r="V1722" i="3" s="1"/>
  <c r="X1722" i="3" s="1"/>
  <c r="Y1722" i="3" s="1"/>
  <c r="U1727" i="3"/>
  <c r="V1727" i="3" s="1"/>
  <c r="X1727" i="3" s="1"/>
  <c r="Y1727" i="3" s="1"/>
  <c r="U1462" i="3"/>
  <c r="V1462" i="3" s="1"/>
  <c r="X1462" i="3" s="1"/>
  <c r="Y1462" i="3" s="1"/>
  <c r="U1478" i="3"/>
  <c r="V1478" i="3" s="1"/>
  <c r="X1478" i="3" s="1"/>
  <c r="Y1478" i="3" s="1"/>
  <c r="U1551" i="3"/>
  <c r="V1551" i="3" s="1"/>
  <c r="X1551" i="3" s="1"/>
  <c r="Y1551" i="3" s="1"/>
  <c r="U1571" i="3"/>
  <c r="V1571" i="3" s="1"/>
  <c r="X1571" i="3" s="1"/>
  <c r="Y1571" i="3" s="1"/>
  <c r="U1534" i="3"/>
  <c r="V1534" i="3" s="1"/>
  <c r="X1534" i="3" s="1"/>
  <c r="Y1534" i="3" s="1"/>
  <c r="U1680" i="3"/>
  <c r="V1680" i="3" s="1"/>
  <c r="X1680" i="3" s="1"/>
  <c r="Y1680" i="3" s="1"/>
  <c r="U1588" i="3"/>
  <c r="V1588" i="3" s="1"/>
  <c r="X1588" i="3" s="1"/>
  <c r="Y1588" i="3" s="1"/>
  <c r="U1624" i="3"/>
  <c r="V1624" i="3" s="1"/>
  <c r="X1624" i="3" s="1"/>
  <c r="Y1624" i="3" s="1"/>
  <c r="U1738" i="3"/>
  <c r="V1738" i="3" s="1"/>
  <c r="X1738" i="3" s="1"/>
  <c r="Y1738" i="3" s="1"/>
  <c r="U1470" i="3"/>
  <c r="V1470" i="3" s="1"/>
  <c r="X1470" i="3" s="1"/>
  <c r="Y1470" i="3" s="1"/>
  <c r="U1486" i="3"/>
  <c r="V1486" i="3" s="1"/>
  <c r="X1486" i="3" s="1"/>
  <c r="Y1486" i="3" s="1"/>
  <c r="U1555" i="3"/>
  <c r="V1555" i="3" s="1"/>
  <c r="X1555" i="3" s="1"/>
  <c r="Y1555" i="3" s="1"/>
  <c r="U2110" i="3"/>
  <c r="V2110" i="3" s="1"/>
  <c r="X2110" i="3" s="1"/>
  <c r="Y2110" i="3" s="1"/>
  <c r="U2105" i="3"/>
  <c r="V2105" i="3" s="1"/>
  <c r="X2105" i="3" s="1"/>
  <c r="Y2105" i="3" s="1"/>
  <c r="U2101" i="3"/>
  <c r="V2101" i="3" s="1"/>
  <c r="X2101" i="3" s="1"/>
  <c r="Y2101" i="3" s="1"/>
  <c r="U2097" i="3"/>
  <c r="V2097" i="3" s="1"/>
  <c r="X2097" i="3" s="1"/>
  <c r="Y2097" i="3" s="1"/>
  <c r="U2088" i="3"/>
  <c r="V2088" i="3" s="1"/>
  <c r="X2088" i="3" s="1"/>
  <c r="Y2088" i="3" s="1"/>
  <c r="U2076" i="3"/>
  <c r="V2076" i="3" s="1"/>
  <c r="X2076" i="3" s="1"/>
  <c r="Y2076" i="3" s="1"/>
  <c r="U2092" i="3"/>
  <c r="V2092" i="3" s="1"/>
  <c r="X2092" i="3" s="1"/>
  <c r="Y2092" i="3" s="1"/>
  <c r="U2083" i="3"/>
  <c r="V2083" i="3" s="1"/>
  <c r="X2083" i="3" s="1"/>
  <c r="Y2083" i="3" s="1"/>
  <c r="U2084" i="3"/>
  <c r="V2084" i="3" s="1"/>
  <c r="X2084" i="3" s="1"/>
  <c r="Y2084" i="3" s="1"/>
  <c r="U2080" i="3"/>
  <c r="V2080" i="3" s="1"/>
  <c r="X2080" i="3" s="1"/>
  <c r="Y2080" i="3" s="1"/>
  <c r="U2087" i="3"/>
  <c r="V2087" i="3" s="1"/>
  <c r="X2087" i="3" s="1"/>
  <c r="Y2087" i="3" s="1"/>
  <c r="U2071" i="3"/>
  <c r="V2071" i="3" s="1"/>
  <c r="X2071" i="3" s="1"/>
  <c r="Y2071" i="3" s="1"/>
  <c r="U2057" i="3"/>
  <c r="V2057" i="3" s="1"/>
  <c r="X2057" i="3" s="1"/>
  <c r="Y2057" i="3" s="1"/>
  <c r="U2075" i="3"/>
  <c r="V2075" i="3" s="1"/>
  <c r="X2075" i="3" s="1"/>
  <c r="Y2075" i="3" s="1"/>
  <c r="U2051" i="3"/>
  <c r="V2051" i="3" s="1"/>
  <c r="X2051" i="3" s="1"/>
  <c r="Y2051" i="3" s="1"/>
  <c r="U2067" i="3"/>
  <c r="V2067" i="3" s="1"/>
  <c r="X2067" i="3" s="1"/>
  <c r="Y2067" i="3" s="1"/>
  <c r="U2063" i="3"/>
  <c r="V2063" i="3" s="1"/>
  <c r="X2063" i="3" s="1"/>
  <c r="Y2063" i="3" s="1"/>
  <c r="U2031" i="3"/>
  <c r="V2031" i="3" s="1"/>
  <c r="X2031" i="3" s="1"/>
  <c r="Y2031" i="3" s="1"/>
  <c r="U2059" i="3"/>
  <c r="V2059" i="3" s="1"/>
  <c r="X2059" i="3" s="1"/>
  <c r="Y2059" i="3" s="1"/>
  <c r="U2037" i="3"/>
  <c r="V2037" i="3" s="1"/>
  <c r="X2037" i="3" s="1"/>
  <c r="Y2037" i="3" s="1"/>
  <c r="U2021" i="3"/>
  <c r="V2021" i="3" s="1"/>
  <c r="X2021" i="3" s="1"/>
  <c r="Y2021" i="3" s="1"/>
  <c r="U2039" i="3"/>
  <c r="V2039" i="3" s="1"/>
  <c r="X2039" i="3" s="1"/>
  <c r="Y2039" i="3" s="1"/>
  <c r="U2033" i="3"/>
  <c r="V2033" i="3" s="1"/>
  <c r="X2033" i="3" s="1"/>
  <c r="Y2033" i="3" s="1"/>
  <c r="U2023" i="3"/>
  <c r="V2023" i="3" s="1"/>
  <c r="X2023" i="3" s="1"/>
  <c r="Y2023" i="3" s="1"/>
  <c r="U2099" i="3"/>
  <c r="V2099" i="3" s="1"/>
  <c r="X2099" i="3" s="1"/>
  <c r="Y2099" i="3" s="1"/>
  <c r="U2042" i="3"/>
  <c r="V2042" i="3" s="1"/>
  <c r="X2042" i="3" s="1"/>
  <c r="Y2042" i="3" s="1"/>
  <c r="U2020" i="3"/>
  <c r="V2020" i="3" s="1"/>
  <c r="X2020" i="3" s="1"/>
  <c r="Y2020" i="3" s="1"/>
  <c r="U2030" i="3"/>
  <c r="V2030" i="3" s="1"/>
  <c r="X2030" i="3" s="1"/>
  <c r="Y2030" i="3" s="1"/>
  <c r="U2034" i="3"/>
  <c r="V2034" i="3" s="1"/>
  <c r="X2034" i="3" s="1"/>
  <c r="Y2034" i="3" s="1"/>
  <c r="U2054" i="3"/>
  <c r="V2054" i="3" s="1"/>
  <c r="X2054" i="3" s="1"/>
  <c r="Y2054" i="3" s="1"/>
  <c r="U2065" i="3"/>
  <c r="V2065" i="3" s="1"/>
  <c r="X2065" i="3" s="1"/>
  <c r="Y2065" i="3" s="1"/>
  <c r="U2019" i="3"/>
  <c r="V2019" i="3" s="1"/>
  <c r="X2019" i="3" s="1"/>
  <c r="Y2019" i="3" s="1"/>
  <c r="U2064" i="3"/>
  <c r="V2064" i="3" s="1"/>
  <c r="X2064" i="3" s="1"/>
  <c r="Y2064" i="3" s="1"/>
  <c r="U2050" i="3"/>
  <c r="V2050" i="3" s="1"/>
  <c r="X2050" i="3" s="1"/>
  <c r="Y2050" i="3" s="1"/>
  <c r="U2090" i="3"/>
  <c r="V2090" i="3" s="1"/>
  <c r="X2090" i="3" s="1"/>
  <c r="Y2090" i="3" s="1"/>
  <c r="U2103" i="3"/>
  <c r="V2103" i="3" s="1"/>
  <c r="X2103" i="3" s="1"/>
  <c r="Y2103" i="3" s="1"/>
  <c r="U2058" i="3"/>
  <c r="V2058" i="3" s="1"/>
  <c r="X2058" i="3" s="1"/>
  <c r="Y2058" i="3" s="1"/>
  <c r="U2062" i="3"/>
  <c r="V2062" i="3" s="1"/>
  <c r="X2062" i="3" s="1"/>
  <c r="Y2062" i="3" s="1"/>
  <c r="U2072" i="3"/>
  <c r="V2072" i="3" s="1"/>
  <c r="X2072" i="3" s="1"/>
  <c r="Y2072" i="3" s="1"/>
  <c r="U2077" i="3"/>
  <c r="V2077" i="3" s="1"/>
  <c r="X2077" i="3" s="1"/>
  <c r="Y2077" i="3" s="1"/>
  <c r="U2102" i="3"/>
  <c r="V2102" i="3" s="1"/>
  <c r="X2102" i="3" s="1"/>
  <c r="Y2102" i="3" s="1"/>
  <c r="U2096" i="3"/>
  <c r="V2096" i="3" s="1"/>
  <c r="X2096" i="3" s="1"/>
  <c r="Y2096" i="3" s="1"/>
  <c r="U2104" i="3"/>
  <c r="V2104" i="3" s="1"/>
  <c r="X2104" i="3" s="1"/>
  <c r="Y2104" i="3" s="1"/>
  <c r="U2093" i="3"/>
  <c r="V2093" i="3" s="1"/>
  <c r="X2093" i="3" s="1"/>
  <c r="Y2093" i="3" s="1"/>
  <c r="U2094" i="3"/>
  <c r="V2094" i="3" s="1"/>
  <c r="X2094" i="3" s="1"/>
  <c r="Y2094" i="3" s="1"/>
  <c r="U2112" i="3"/>
  <c r="V2112" i="3" s="1"/>
  <c r="X2112" i="3" s="1"/>
  <c r="Y2112" i="3" s="1"/>
  <c r="U2043" i="3"/>
  <c r="V2043" i="3" s="1"/>
  <c r="X2043" i="3" s="1"/>
  <c r="Y2043" i="3" s="1"/>
  <c r="U2028" i="3"/>
  <c r="V2028" i="3" s="1"/>
  <c r="X2028" i="3" s="1"/>
  <c r="Y2028" i="3" s="1"/>
  <c r="U2032" i="3"/>
  <c r="V2032" i="3" s="1"/>
  <c r="X2032" i="3" s="1"/>
  <c r="Y2032" i="3" s="1"/>
  <c r="U2061" i="3"/>
  <c r="V2061" i="3" s="1"/>
  <c r="X2061" i="3" s="1"/>
  <c r="Y2061" i="3" s="1"/>
  <c r="U2018" i="3"/>
  <c r="V2018" i="3" s="1"/>
  <c r="U2045" i="3"/>
  <c r="V2045" i="3" s="1"/>
  <c r="X2045" i="3" s="1"/>
  <c r="Y2045" i="3" s="1"/>
  <c r="U2048" i="3"/>
  <c r="V2048" i="3" s="1"/>
  <c r="X2048" i="3" s="1"/>
  <c r="Y2048" i="3" s="1"/>
  <c r="U2066" i="3"/>
  <c r="V2066" i="3" s="1"/>
  <c r="X2066" i="3" s="1"/>
  <c r="Y2066" i="3" s="1"/>
  <c r="U2049" i="3"/>
  <c r="V2049" i="3" s="1"/>
  <c r="X2049" i="3" s="1"/>
  <c r="Y2049" i="3" s="1"/>
  <c r="U2082" i="3"/>
  <c r="V2082" i="3" s="1"/>
  <c r="X2082" i="3" s="1"/>
  <c r="Y2082" i="3" s="1"/>
  <c r="U2086" i="3"/>
  <c r="V2086" i="3" s="1"/>
  <c r="X2086" i="3" s="1"/>
  <c r="Y2086" i="3" s="1"/>
  <c r="U2025" i="3"/>
  <c r="V2025" i="3" s="1"/>
  <c r="X2025" i="3" s="1"/>
  <c r="Y2025" i="3" s="1"/>
  <c r="U2024" i="3"/>
  <c r="V2024" i="3" s="1"/>
  <c r="X2024" i="3" s="1"/>
  <c r="Y2024" i="3" s="1"/>
  <c r="U2107" i="3"/>
  <c r="V2107" i="3" s="1"/>
  <c r="X2107" i="3" s="1"/>
  <c r="Y2107" i="3" s="1"/>
  <c r="U2068" i="3"/>
  <c r="V2068" i="3" s="1"/>
  <c r="X2068" i="3" s="1"/>
  <c r="Y2068" i="3" s="1"/>
  <c r="U2056" i="3"/>
  <c r="V2056" i="3" s="1"/>
  <c r="X2056" i="3" s="1"/>
  <c r="Y2056" i="3" s="1"/>
  <c r="U2074" i="3"/>
  <c r="V2074" i="3" s="1"/>
  <c r="X2074" i="3" s="1"/>
  <c r="Y2074" i="3" s="1"/>
  <c r="U2106" i="3"/>
  <c r="V2106" i="3" s="1"/>
  <c r="X2106" i="3" s="1"/>
  <c r="Y2106" i="3" s="1"/>
  <c r="U2091" i="3"/>
  <c r="V2091" i="3" s="1"/>
  <c r="X2091" i="3" s="1"/>
  <c r="Y2091" i="3" s="1"/>
  <c r="U2041" i="3"/>
  <c r="V2041" i="3" s="1"/>
  <c r="X2041" i="3" s="1"/>
  <c r="Y2041" i="3" s="1"/>
  <c r="U2055" i="3"/>
  <c r="V2055" i="3" s="1"/>
  <c r="X2055" i="3" s="1"/>
  <c r="Y2055" i="3" s="1"/>
  <c r="U2027" i="3"/>
  <c r="V2027" i="3" s="1"/>
  <c r="X2027" i="3" s="1"/>
  <c r="Y2027" i="3" s="1"/>
  <c r="U2040" i="3"/>
  <c r="V2040" i="3" s="1"/>
  <c r="X2040" i="3" s="1"/>
  <c r="Y2040" i="3" s="1"/>
  <c r="U2044" i="3"/>
  <c r="V2044" i="3" s="1"/>
  <c r="X2044" i="3" s="1"/>
  <c r="Y2044" i="3" s="1"/>
  <c r="U2069" i="3"/>
  <c r="V2069" i="3" s="1"/>
  <c r="X2069" i="3" s="1"/>
  <c r="Y2069" i="3" s="1"/>
  <c r="U2022" i="3"/>
  <c r="V2022" i="3" s="1"/>
  <c r="X2022" i="3" s="1"/>
  <c r="Y2022" i="3" s="1"/>
  <c r="U2036" i="3"/>
  <c r="V2036" i="3" s="1"/>
  <c r="X2036" i="3" s="1"/>
  <c r="Y2036" i="3" s="1"/>
  <c r="U2060" i="3"/>
  <c r="V2060" i="3" s="1"/>
  <c r="X2060" i="3" s="1"/>
  <c r="Y2060" i="3" s="1"/>
  <c r="U2095" i="3"/>
  <c r="V2095" i="3" s="1"/>
  <c r="X2095" i="3" s="1"/>
  <c r="Y2095" i="3" s="1"/>
  <c r="U2073" i="3"/>
  <c r="V2073" i="3" s="1"/>
  <c r="X2073" i="3" s="1"/>
  <c r="Y2073" i="3" s="1"/>
  <c r="U2079" i="3"/>
  <c r="V2079" i="3" s="1"/>
  <c r="X2079" i="3" s="1"/>
  <c r="Y2079" i="3" s="1"/>
  <c r="U2078" i="3"/>
  <c r="V2078" i="3" s="1"/>
  <c r="X2078" i="3" s="1"/>
  <c r="Y2078" i="3" s="1"/>
  <c r="U2098" i="3"/>
  <c r="V2098" i="3" s="1"/>
  <c r="X2098" i="3" s="1"/>
  <c r="Y2098" i="3" s="1"/>
  <c r="U2053" i="3"/>
  <c r="V2053" i="3" s="1"/>
  <c r="X2053" i="3" s="1"/>
  <c r="Y2053" i="3" s="1"/>
  <c r="U2081" i="3"/>
  <c r="V2081" i="3" s="1"/>
  <c r="X2081" i="3" s="1"/>
  <c r="Y2081" i="3" s="1"/>
  <c r="U2035" i="3"/>
  <c r="V2035" i="3" s="1"/>
  <c r="X2035" i="3" s="1"/>
  <c r="Y2035" i="3" s="1"/>
  <c r="U2026" i="3"/>
  <c r="V2026" i="3" s="1"/>
  <c r="X2026" i="3" s="1"/>
  <c r="Y2026" i="3" s="1"/>
  <c r="U2047" i="3"/>
  <c r="V2047" i="3" s="1"/>
  <c r="X2047" i="3" s="1"/>
  <c r="Y2047" i="3" s="1"/>
  <c r="U2085" i="3"/>
  <c r="V2085" i="3" s="1"/>
  <c r="X2085" i="3" s="1"/>
  <c r="Y2085" i="3" s="1"/>
  <c r="U2100" i="3"/>
  <c r="V2100" i="3" s="1"/>
  <c r="X2100" i="3" s="1"/>
  <c r="Y2100" i="3" s="1"/>
  <c r="U2111" i="3"/>
  <c r="V2111" i="3" s="1"/>
  <c r="X2111" i="3" s="1"/>
  <c r="Y2111" i="3" s="1"/>
  <c r="U2052" i="3"/>
  <c r="V2052" i="3" s="1"/>
  <c r="X2052" i="3" s="1"/>
  <c r="Y2052" i="3" s="1"/>
  <c r="U2038" i="3"/>
  <c r="V2038" i="3" s="1"/>
  <c r="X2038" i="3" s="1"/>
  <c r="Y2038" i="3" s="1"/>
  <c r="U2089" i="3"/>
  <c r="V2089" i="3" s="1"/>
  <c r="X2089" i="3" s="1"/>
  <c r="Y2089" i="3" s="1"/>
  <c r="U2070" i="3"/>
  <c r="V2070" i="3" s="1"/>
  <c r="X2070" i="3" s="1"/>
  <c r="Y2070" i="3" s="1"/>
  <c r="U2108" i="3"/>
  <c r="V2108" i="3" s="1"/>
  <c r="X2108" i="3" s="1"/>
  <c r="Y2108" i="3" s="1"/>
  <c r="U2113" i="3"/>
  <c r="V2113" i="3" s="1"/>
  <c r="X2113" i="3" s="1"/>
  <c r="Y2113" i="3" s="1"/>
  <c r="U2046" i="3"/>
  <c r="V2046" i="3" s="1"/>
  <c r="X2046" i="3" s="1"/>
  <c r="Y2046" i="3" s="1"/>
  <c r="U2029" i="3"/>
  <c r="V2029" i="3" s="1"/>
  <c r="X2029" i="3" s="1"/>
  <c r="Y2029" i="3" s="1"/>
  <c r="U2109" i="3"/>
  <c r="V2109" i="3" s="1"/>
  <c r="X2109" i="3" s="1"/>
  <c r="Y2109" i="3" s="1"/>
  <c r="P15" i="3"/>
  <c r="U15" i="3"/>
  <c r="U175" i="3"/>
  <c r="V175" i="3" s="1"/>
  <c r="X175" i="3" s="1"/>
  <c r="Y175" i="3" s="1"/>
  <c r="U159" i="3"/>
  <c r="V159" i="3" s="1"/>
  <c r="X159" i="3" s="1"/>
  <c r="Y159" i="3" s="1"/>
  <c r="U133" i="3"/>
  <c r="V133" i="3" s="1"/>
  <c r="X133" i="3" s="1"/>
  <c r="Y133" i="3" s="1"/>
  <c r="U129" i="3"/>
  <c r="V129" i="3" s="1"/>
  <c r="X129" i="3" s="1"/>
  <c r="Y129" i="3" s="1"/>
  <c r="U125" i="3"/>
  <c r="V125" i="3" s="1"/>
  <c r="X125" i="3" s="1"/>
  <c r="Y125" i="3" s="1"/>
  <c r="U121" i="3"/>
  <c r="V121" i="3" s="1"/>
  <c r="X121" i="3" s="1"/>
  <c r="Y121" i="3" s="1"/>
  <c r="U117" i="3"/>
  <c r="V117" i="3" s="1"/>
  <c r="X117" i="3" s="1"/>
  <c r="Y117" i="3" s="1"/>
  <c r="U183" i="3"/>
  <c r="V183" i="3" s="1"/>
  <c r="X183" i="3" s="1"/>
  <c r="Y183" i="3" s="1"/>
  <c r="U171" i="3"/>
  <c r="V171" i="3" s="1"/>
  <c r="X171" i="3" s="1"/>
  <c r="Y171" i="3" s="1"/>
  <c r="U155" i="3"/>
  <c r="V155" i="3" s="1"/>
  <c r="X155" i="3" s="1"/>
  <c r="Y155" i="3" s="1"/>
  <c r="U147" i="3"/>
  <c r="V147" i="3" s="1"/>
  <c r="X147" i="3" s="1"/>
  <c r="Y147" i="3" s="1"/>
  <c r="U179" i="3"/>
  <c r="V179" i="3" s="1"/>
  <c r="X179" i="3" s="1"/>
  <c r="Y179" i="3" s="1"/>
  <c r="U151" i="3"/>
  <c r="V151" i="3" s="1"/>
  <c r="X151" i="3" s="1"/>
  <c r="Y151" i="3" s="1"/>
  <c r="U139" i="3"/>
  <c r="V139" i="3" s="1"/>
  <c r="X139" i="3" s="1"/>
  <c r="Y139" i="3" s="1"/>
  <c r="U71" i="3"/>
  <c r="V71" i="3" s="1"/>
  <c r="X71" i="3" s="1"/>
  <c r="Y71" i="3" s="1"/>
  <c r="U67" i="3"/>
  <c r="V67" i="3" s="1"/>
  <c r="X67" i="3" s="1"/>
  <c r="Y67" i="3" s="1"/>
  <c r="U31" i="3"/>
  <c r="V31" i="3" s="1"/>
  <c r="X31" i="3" s="1"/>
  <c r="Y31" i="3" s="1"/>
  <c r="U23" i="3"/>
  <c r="V23" i="3" s="1"/>
  <c r="X23" i="3" s="1"/>
  <c r="Y23" i="3" s="1"/>
  <c r="U167" i="3"/>
  <c r="V167" i="3" s="1"/>
  <c r="X167" i="3" s="1"/>
  <c r="Y167" i="3" s="1"/>
  <c r="U143" i="3"/>
  <c r="V143" i="3" s="1"/>
  <c r="X143" i="3" s="1"/>
  <c r="Y143" i="3" s="1"/>
  <c r="U111" i="3"/>
  <c r="V111" i="3" s="1"/>
  <c r="X111" i="3" s="1"/>
  <c r="Y111" i="3" s="1"/>
  <c r="U107" i="3"/>
  <c r="V107" i="3" s="1"/>
  <c r="X107" i="3" s="1"/>
  <c r="Y107" i="3" s="1"/>
  <c r="U103" i="3"/>
  <c r="V103" i="3" s="1"/>
  <c r="X103" i="3" s="1"/>
  <c r="Y103" i="3" s="1"/>
  <c r="U99" i="3"/>
  <c r="V99" i="3" s="1"/>
  <c r="X99" i="3" s="1"/>
  <c r="Y99" i="3" s="1"/>
  <c r="U91" i="3"/>
  <c r="V91" i="3" s="1"/>
  <c r="X91" i="3" s="1"/>
  <c r="Y91" i="3" s="1"/>
  <c r="U87" i="3"/>
  <c r="V87" i="3" s="1"/>
  <c r="X87" i="3" s="1"/>
  <c r="Y87" i="3" s="1"/>
  <c r="U187" i="3"/>
  <c r="V187" i="3" s="1"/>
  <c r="X187" i="3" s="1"/>
  <c r="Y187" i="3" s="1"/>
  <c r="U163" i="3"/>
  <c r="V163" i="3" s="1"/>
  <c r="X163" i="3" s="1"/>
  <c r="Y163" i="3" s="1"/>
  <c r="U95" i="3"/>
  <c r="V95" i="3" s="1"/>
  <c r="X95" i="3" s="1"/>
  <c r="Y95" i="3" s="1"/>
  <c r="U83" i="3"/>
  <c r="V83" i="3" s="1"/>
  <c r="X83" i="3" s="1"/>
  <c r="Y83" i="3" s="1"/>
  <c r="U79" i="3"/>
  <c r="V79" i="3" s="1"/>
  <c r="X79" i="3" s="1"/>
  <c r="Y79" i="3" s="1"/>
  <c r="U75" i="3"/>
  <c r="V75" i="3" s="1"/>
  <c r="X75" i="3" s="1"/>
  <c r="Y75" i="3" s="1"/>
  <c r="U63" i="3"/>
  <c r="V63" i="3" s="1"/>
  <c r="X63" i="3" s="1"/>
  <c r="Y63" i="3" s="1"/>
  <c r="U59" i="3"/>
  <c r="V59" i="3" s="1"/>
  <c r="X59" i="3" s="1"/>
  <c r="Y59" i="3" s="1"/>
  <c r="U55" i="3"/>
  <c r="V55" i="3" s="1"/>
  <c r="X55" i="3" s="1"/>
  <c r="Y55" i="3" s="1"/>
  <c r="U51" i="3"/>
  <c r="V51" i="3" s="1"/>
  <c r="X51" i="3" s="1"/>
  <c r="Y51" i="3" s="1"/>
  <c r="U47" i="3"/>
  <c r="V47" i="3" s="1"/>
  <c r="X47" i="3" s="1"/>
  <c r="Y47" i="3" s="1"/>
  <c r="U43" i="3"/>
  <c r="V43" i="3" s="1"/>
  <c r="X43" i="3" s="1"/>
  <c r="Y43" i="3" s="1"/>
  <c r="U39" i="3"/>
  <c r="V39" i="3" s="1"/>
  <c r="X39" i="3" s="1"/>
  <c r="Y39" i="3" s="1"/>
  <c r="U35" i="3"/>
  <c r="V35" i="3" s="1"/>
  <c r="X35" i="3" s="1"/>
  <c r="Y35" i="3" s="1"/>
  <c r="U27" i="3"/>
  <c r="V27" i="3" s="1"/>
  <c r="X27" i="3" s="1"/>
  <c r="Y27" i="3" s="1"/>
  <c r="U131" i="3"/>
  <c r="V131" i="3" s="1"/>
  <c r="X131" i="3" s="1"/>
  <c r="Y131" i="3" s="1"/>
  <c r="U70" i="3"/>
  <c r="V70" i="3" s="1"/>
  <c r="X70" i="3" s="1"/>
  <c r="Y70" i="3" s="1"/>
  <c r="U118" i="3"/>
  <c r="V118" i="3" s="1"/>
  <c r="X118" i="3" s="1"/>
  <c r="Y118" i="3" s="1"/>
  <c r="U134" i="3"/>
  <c r="V134" i="3" s="1"/>
  <c r="X134" i="3" s="1"/>
  <c r="Y134" i="3" s="1"/>
  <c r="U144" i="3"/>
  <c r="V144" i="3" s="1"/>
  <c r="X144" i="3" s="1"/>
  <c r="Y144" i="3" s="1"/>
  <c r="U166" i="3"/>
  <c r="V166" i="3" s="1"/>
  <c r="X166" i="3" s="1"/>
  <c r="Y166" i="3" s="1"/>
  <c r="U34" i="3"/>
  <c r="V34" i="3" s="1"/>
  <c r="X34" i="3" s="1"/>
  <c r="Y34" i="3" s="1"/>
  <c r="U20" i="3"/>
  <c r="U28" i="3"/>
  <c r="V28" i="3" s="1"/>
  <c r="X28" i="3" s="1"/>
  <c r="Y28" i="3" s="1"/>
  <c r="U36" i="3"/>
  <c r="V36" i="3" s="1"/>
  <c r="X36" i="3" s="1"/>
  <c r="Y36" i="3" s="1"/>
  <c r="U44" i="3"/>
  <c r="V44" i="3" s="1"/>
  <c r="X44" i="3" s="1"/>
  <c r="Y44" i="3" s="1"/>
  <c r="U52" i="3"/>
  <c r="V52" i="3" s="1"/>
  <c r="X52" i="3" s="1"/>
  <c r="Y52" i="3" s="1"/>
  <c r="U60" i="3"/>
  <c r="V60" i="3" s="1"/>
  <c r="X60" i="3" s="1"/>
  <c r="Y60" i="3" s="1"/>
  <c r="U68" i="3"/>
  <c r="V68" i="3" s="1"/>
  <c r="X68" i="3" s="1"/>
  <c r="Y68" i="3" s="1"/>
  <c r="U76" i="3"/>
  <c r="V76" i="3" s="1"/>
  <c r="X76" i="3" s="1"/>
  <c r="Y76" i="3" s="1"/>
  <c r="U84" i="3"/>
  <c r="V84" i="3" s="1"/>
  <c r="X84" i="3" s="1"/>
  <c r="Y84" i="3" s="1"/>
  <c r="U92" i="3"/>
  <c r="V92" i="3" s="1"/>
  <c r="X92" i="3" s="1"/>
  <c r="Y92" i="3" s="1"/>
  <c r="U100" i="3"/>
  <c r="V100" i="3" s="1"/>
  <c r="X100" i="3" s="1"/>
  <c r="Y100" i="3" s="1"/>
  <c r="U108" i="3"/>
  <c r="V108" i="3" s="1"/>
  <c r="X108" i="3" s="1"/>
  <c r="Y108" i="3" s="1"/>
  <c r="U172" i="3"/>
  <c r="V172" i="3" s="1"/>
  <c r="X172" i="3" s="1"/>
  <c r="Y172" i="3" s="1"/>
  <c r="U145" i="3"/>
  <c r="V145" i="3" s="1"/>
  <c r="X145" i="3" s="1"/>
  <c r="Y145" i="3" s="1"/>
  <c r="U119" i="3"/>
  <c r="V119" i="3" s="1"/>
  <c r="X119" i="3" s="1"/>
  <c r="Y119" i="3" s="1"/>
  <c r="U110" i="3"/>
  <c r="V110" i="3" s="1"/>
  <c r="X110" i="3" s="1"/>
  <c r="Y110" i="3" s="1"/>
  <c r="U178" i="3"/>
  <c r="V178" i="3" s="1"/>
  <c r="X178" i="3" s="1"/>
  <c r="Y178" i="3" s="1"/>
  <c r="U30" i="3"/>
  <c r="V30" i="3" s="1"/>
  <c r="X30" i="3" s="1"/>
  <c r="Y30" i="3" s="1"/>
  <c r="U58" i="3"/>
  <c r="V58" i="3" s="1"/>
  <c r="X58" i="3" s="1"/>
  <c r="Y58" i="3" s="1"/>
  <c r="U122" i="3"/>
  <c r="V122" i="3" s="1"/>
  <c r="X122" i="3" s="1"/>
  <c r="Y122" i="3" s="1"/>
  <c r="U137" i="3"/>
  <c r="V137" i="3" s="1"/>
  <c r="X137" i="3" s="1"/>
  <c r="Y137" i="3" s="1"/>
  <c r="U177" i="3"/>
  <c r="V177" i="3" s="1"/>
  <c r="X177" i="3" s="1"/>
  <c r="Y177" i="3" s="1"/>
  <c r="U46" i="3"/>
  <c r="V46" i="3" s="1"/>
  <c r="X46" i="3" s="1"/>
  <c r="Y46" i="3" s="1"/>
  <c r="U62" i="3"/>
  <c r="V62" i="3" s="1"/>
  <c r="X62" i="3" s="1"/>
  <c r="Y62" i="3" s="1"/>
  <c r="U86" i="3"/>
  <c r="V86" i="3" s="1"/>
  <c r="X86" i="3" s="1"/>
  <c r="Y86" i="3" s="1"/>
  <c r="U102" i="3"/>
  <c r="V102" i="3" s="1"/>
  <c r="X102" i="3" s="1"/>
  <c r="Y102" i="3" s="1"/>
  <c r="U164" i="3"/>
  <c r="V164" i="3" s="1"/>
  <c r="X164" i="3" s="1"/>
  <c r="Y164" i="3" s="1"/>
  <c r="U182" i="3"/>
  <c r="V182" i="3" s="1"/>
  <c r="X182" i="3" s="1"/>
  <c r="Y182" i="3" s="1"/>
  <c r="U25" i="3"/>
  <c r="V25" i="3" s="1"/>
  <c r="X25" i="3" s="1"/>
  <c r="Y25" i="3" s="1"/>
  <c r="U33" i="3"/>
  <c r="V33" i="3" s="1"/>
  <c r="X33" i="3" s="1"/>
  <c r="Y33" i="3" s="1"/>
  <c r="U41" i="3"/>
  <c r="V41" i="3" s="1"/>
  <c r="X41" i="3" s="1"/>
  <c r="Y41" i="3" s="1"/>
  <c r="U49" i="3"/>
  <c r="V49" i="3" s="1"/>
  <c r="X49" i="3" s="1"/>
  <c r="Y49" i="3" s="1"/>
  <c r="U57" i="3"/>
  <c r="V57" i="3" s="1"/>
  <c r="X57" i="3" s="1"/>
  <c r="Y57" i="3" s="1"/>
  <c r="U65" i="3"/>
  <c r="V65" i="3" s="1"/>
  <c r="X65" i="3" s="1"/>
  <c r="Y65" i="3" s="1"/>
  <c r="U73" i="3"/>
  <c r="V73" i="3" s="1"/>
  <c r="X73" i="3" s="1"/>
  <c r="Y73" i="3" s="1"/>
  <c r="U81" i="3"/>
  <c r="V81" i="3" s="1"/>
  <c r="X81" i="3" s="1"/>
  <c r="Y81" i="3" s="1"/>
  <c r="U89" i="3"/>
  <c r="V89" i="3" s="1"/>
  <c r="X89" i="3" s="1"/>
  <c r="Y89" i="3" s="1"/>
  <c r="U97" i="3"/>
  <c r="V97" i="3" s="1"/>
  <c r="X97" i="3" s="1"/>
  <c r="Y97" i="3" s="1"/>
  <c r="U105" i="3"/>
  <c r="V105" i="3" s="1"/>
  <c r="X105" i="3" s="1"/>
  <c r="Y105" i="3" s="1"/>
  <c r="U148" i="3"/>
  <c r="V148" i="3" s="1"/>
  <c r="X148" i="3" s="1"/>
  <c r="Y148" i="3" s="1"/>
  <c r="U154" i="3"/>
  <c r="V154" i="3" s="1"/>
  <c r="X154" i="3" s="1"/>
  <c r="Y154" i="3" s="1"/>
  <c r="U184" i="3"/>
  <c r="V184" i="3" s="1"/>
  <c r="X184" i="3" s="1"/>
  <c r="Y184" i="3" s="1"/>
  <c r="U160" i="3"/>
  <c r="V160" i="3" s="1"/>
  <c r="X160" i="3" s="1"/>
  <c r="Y160" i="3" s="1"/>
  <c r="U176" i="3"/>
  <c r="V176" i="3" s="1"/>
  <c r="X176" i="3" s="1"/>
  <c r="Y176" i="3" s="1"/>
  <c r="U38" i="3"/>
  <c r="V38" i="3" s="1"/>
  <c r="X38" i="3" s="1"/>
  <c r="Y38" i="3" s="1"/>
  <c r="U24" i="3"/>
  <c r="V24" i="3" s="1"/>
  <c r="X24" i="3" s="1"/>
  <c r="Y24" i="3" s="1"/>
  <c r="U32" i="3"/>
  <c r="V32" i="3" s="1"/>
  <c r="X32" i="3" s="1"/>
  <c r="Y32" i="3" s="1"/>
  <c r="U40" i="3"/>
  <c r="V40" i="3" s="1"/>
  <c r="X40" i="3" s="1"/>
  <c r="Y40" i="3" s="1"/>
  <c r="U48" i="3"/>
  <c r="V48" i="3" s="1"/>
  <c r="X48" i="3" s="1"/>
  <c r="Y48" i="3" s="1"/>
  <c r="U56" i="3"/>
  <c r="V56" i="3" s="1"/>
  <c r="X56" i="3" s="1"/>
  <c r="Y56" i="3" s="1"/>
  <c r="U64" i="3"/>
  <c r="V64" i="3" s="1"/>
  <c r="X64" i="3" s="1"/>
  <c r="Y64" i="3" s="1"/>
  <c r="U72" i="3"/>
  <c r="V72" i="3" s="1"/>
  <c r="X72" i="3" s="1"/>
  <c r="Y72" i="3" s="1"/>
  <c r="U80" i="3"/>
  <c r="V80" i="3" s="1"/>
  <c r="X80" i="3" s="1"/>
  <c r="Y80" i="3" s="1"/>
  <c r="U88" i="3"/>
  <c r="V88" i="3" s="1"/>
  <c r="X88" i="3" s="1"/>
  <c r="Y88" i="3" s="1"/>
  <c r="U96" i="3"/>
  <c r="V96" i="3" s="1"/>
  <c r="X96" i="3" s="1"/>
  <c r="Y96" i="3" s="1"/>
  <c r="U104" i="3"/>
  <c r="V104" i="3" s="1"/>
  <c r="X104" i="3" s="1"/>
  <c r="Y104" i="3" s="1"/>
  <c r="U112" i="3"/>
  <c r="V112" i="3" s="1"/>
  <c r="X112" i="3" s="1"/>
  <c r="Y112" i="3" s="1"/>
  <c r="U150" i="3"/>
  <c r="V150" i="3" s="1"/>
  <c r="X150" i="3" s="1"/>
  <c r="Y150" i="3" s="1"/>
  <c r="U153" i="3"/>
  <c r="V153" i="3" s="1"/>
  <c r="X153" i="3" s="1"/>
  <c r="Y153" i="3" s="1"/>
  <c r="U165" i="3"/>
  <c r="V165" i="3" s="1"/>
  <c r="X165" i="3" s="1"/>
  <c r="Y165" i="3" s="1"/>
  <c r="U170" i="3"/>
  <c r="V170" i="3" s="1"/>
  <c r="X170" i="3" s="1"/>
  <c r="Y170" i="3" s="1"/>
  <c r="U181" i="3"/>
  <c r="V181" i="3" s="1"/>
  <c r="X181" i="3" s="1"/>
  <c r="Y181" i="3" s="1"/>
  <c r="U186" i="3"/>
  <c r="V186" i="3" s="1"/>
  <c r="X186" i="3" s="1"/>
  <c r="Y186" i="3" s="1"/>
  <c r="U189" i="3"/>
  <c r="V189" i="3" s="1"/>
  <c r="X189" i="3" s="1"/>
  <c r="Y189" i="3" s="1"/>
  <c r="U190" i="3"/>
  <c r="V190" i="3" s="1"/>
  <c r="X190" i="3" s="1"/>
  <c r="Y190" i="3" s="1"/>
  <c r="U113" i="3"/>
  <c r="V113" i="3" s="1"/>
  <c r="X113" i="3" s="1"/>
  <c r="Y113" i="3" s="1"/>
  <c r="U116" i="3"/>
  <c r="V116" i="3" s="1"/>
  <c r="X116" i="3" s="1"/>
  <c r="Y116" i="3" s="1"/>
  <c r="U120" i="3"/>
  <c r="V120" i="3" s="1"/>
  <c r="X120" i="3" s="1"/>
  <c r="Y120" i="3" s="1"/>
  <c r="U124" i="3"/>
  <c r="V124" i="3" s="1"/>
  <c r="X124" i="3" s="1"/>
  <c r="Y124" i="3" s="1"/>
  <c r="U128" i="3"/>
  <c r="V128" i="3" s="1"/>
  <c r="X128" i="3" s="1"/>
  <c r="Y128" i="3" s="1"/>
  <c r="U132" i="3"/>
  <c r="V132" i="3" s="1"/>
  <c r="X132" i="3" s="1"/>
  <c r="Y132" i="3" s="1"/>
  <c r="U136" i="3"/>
  <c r="V136" i="3" s="1"/>
  <c r="X136" i="3" s="1"/>
  <c r="Y136" i="3" s="1"/>
  <c r="U115" i="3"/>
  <c r="V115" i="3" s="1"/>
  <c r="X115" i="3" s="1"/>
  <c r="Y115" i="3" s="1"/>
  <c r="U127" i="3"/>
  <c r="V127" i="3" s="1"/>
  <c r="X127" i="3" s="1"/>
  <c r="Y127" i="3" s="1"/>
  <c r="U82" i="3"/>
  <c r="V82" i="3" s="1"/>
  <c r="X82" i="3" s="1"/>
  <c r="Y82" i="3" s="1"/>
  <c r="U94" i="3"/>
  <c r="V94" i="3" s="1"/>
  <c r="X94" i="3" s="1"/>
  <c r="Y94" i="3" s="1"/>
  <c r="U173" i="3"/>
  <c r="V173" i="3" s="1"/>
  <c r="X173" i="3" s="1"/>
  <c r="Y173" i="3" s="1"/>
  <c r="U180" i="3"/>
  <c r="V180" i="3" s="1"/>
  <c r="X180" i="3" s="1"/>
  <c r="Y180" i="3" s="1"/>
  <c r="U185" i="3"/>
  <c r="V185" i="3" s="1"/>
  <c r="X185" i="3" s="1"/>
  <c r="Y185" i="3" s="1"/>
  <c r="U90" i="3"/>
  <c r="V90" i="3" s="1"/>
  <c r="X90" i="3" s="1"/>
  <c r="Y90" i="3" s="1"/>
  <c r="U140" i="3"/>
  <c r="V140" i="3" s="1"/>
  <c r="X140" i="3" s="1"/>
  <c r="Y140" i="3" s="1"/>
  <c r="U152" i="3"/>
  <c r="V152" i="3" s="1"/>
  <c r="X152" i="3" s="1"/>
  <c r="Y152" i="3" s="1"/>
  <c r="U157" i="3"/>
  <c r="V157" i="3" s="1"/>
  <c r="X157" i="3" s="1"/>
  <c r="Y157" i="3" s="1"/>
  <c r="U188" i="3"/>
  <c r="V188" i="3" s="1"/>
  <c r="X188" i="3" s="1"/>
  <c r="Y188" i="3" s="1"/>
  <c r="U126" i="3"/>
  <c r="V126" i="3" s="1"/>
  <c r="X126" i="3" s="1"/>
  <c r="Y126" i="3" s="1"/>
  <c r="U142" i="3"/>
  <c r="V142" i="3" s="1"/>
  <c r="X142" i="3" s="1"/>
  <c r="Y142" i="3" s="1"/>
  <c r="U168" i="3"/>
  <c r="V168" i="3" s="1"/>
  <c r="X168" i="3" s="1"/>
  <c r="Y168" i="3" s="1"/>
  <c r="U123" i="3"/>
  <c r="V123" i="3" s="1"/>
  <c r="X123" i="3" s="1"/>
  <c r="Y123" i="3" s="1"/>
  <c r="U135" i="3"/>
  <c r="V135" i="3" s="1"/>
  <c r="X135" i="3" s="1"/>
  <c r="Y135" i="3" s="1"/>
  <c r="U22" i="3"/>
  <c r="V22" i="3" s="1"/>
  <c r="X22" i="3" s="1"/>
  <c r="Y22" i="3" s="1"/>
  <c r="U106" i="3"/>
  <c r="V106" i="3" s="1"/>
  <c r="X106" i="3" s="1"/>
  <c r="Y106" i="3" s="1"/>
  <c r="U26" i="3"/>
  <c r="V26" i="3" s="1"/>
  <c r="X26" i="3" s="1"/>
  <c r="Y26" i="3" s="1"/>
  <c r="U54" i="3"/>
  <c r="V54" i="3" s="1"/>
  <c r="X54" i="3" s="1"/>
  <c r="Y54" i="3" s="1"/>
  <c r="U66" i="3"/>
  <c r="V66" i="3" s="1"/>
  <c r="X66" i="3" s="1"/>
  <c r="Y66" i="3" s="1"/>
  <c r="U78" i="3"/>
  <c r="V78" i="3" s="1"/>
  <c r="X78" i="3" s="1"/>
  <c r="Y78" i="3" s="1"/>
  <c r="U130" i="3"/>
  <c r="V130" i="3" s="1"/>
  <c r="X130" i="3" s="1"/>
  <c r="Y130" i="3" s="1"/>
  <c r="U161" i="3"/>
  <c r="V161" i="3" s="1"/>
  <c r="X161" i="3" s="1"/>
  <c r="Y161" i="3" s="1"/>
  <c r="U42" i="3"/>
  <c r="V42" i="3" s="1"/>
  <c r="X42" i="3" s="1"/>
  <c r="Y42" i="3" s="1"/>
  <c r="U50" i="3"/>
  <c r="V50" i="3" s="1"/>
  <c r="X50" i="3" s="1"/>
  <c r="Y50" i="3" s="1"/>
  <c r="U74" i="3"/>
  <c r="V74" i="3" s="1"/>
  <c r="X74" i="3" s="1"/>
  <c r="Y74" i="3" s="1"/>
  <c r="U98" i="3"/>
  <c r="V98" i="3" s="1"/>
  <c r="X98" i="3" s="1"/>
  <c r="Y98" i="3" s="1"/>
  <c r="U138" i="3"/>
  <c r="V138" i="3" s="1"/>
  <c r="X138" i="3" s="1"/>
  <c r="Y138" i="3" s="1"/>
  <c r="U149" i="3"/>
  <c r="V149" i="3" s="1"/>
  <c r="X149" i="3" s="1"/>
  <c r="Y149" i="3" s="1"/>
  <c r="U162" i="3"/>
  <c r="V162" i="3" s="1"/>
  <c r="X162" i="3" s="1"/>
  <c r="Y162" i="3" s="1"/>
  <c r="U21" i="3"/>
  <c r="V21" i="3" s="1"/>
  <c r="X21" i="3" s="1"/>
  <c r="Y21" i="3" s="1"/>
  <c r="U29" i="3"/>
  <c r="V29" i="3" s="1"/>
  <c r="X29" i="3" s="1"/>
  <c r="Y29" i="3" s="1"/>
  <c r="U37" i="3"/>
  <c r="V37" i="3" s="1"/>
  <c r="X37" i="3" s="1"/>
  <c r="Y37" i="3" s="1"/>
  <c r="U45" i="3"/>
  <c r="V45" i="3" s="1"/>
  <c r="X45" i="3" s="1"/>
  <c r="Y45" i="3" s="1"/>
  <c r="U53" i="3"/>
  <c r="V53" i="3" s="1"/>
  <c r="X53" i="3" s="1"/>
  <c r="Y53" i="3" s="1"/>
  <c r="U61" i="3"/>
  <c r="V61" i="3" s="1"/>
  <c r="X61" i="3" s="1"/>
  <c r="Y61" i="3" s="1"/>
  <c r="U69" i="3"/>
  <c r="V69" i="3" s="1"/>
  <c r="X69" i="3" s="1"/>
  <c r="Y69" i="3" s="1"/>
  <c r="U77" i="3"/>
  <c r="V77" i="3" s="1"/>
  <c r="X77" i="3" s="1"/>
  <c r="Y77" i="3" s="1"/>
  <c r="U85" i="3"/>
  <c r="V85" i="3" s="1"/>
  <c r="X85" i="3" s="1"/>
  <c r="Y85" i="3" s="1"/>
  <c r="U93" i="3"/>
  <c r="V93" i="3" s="1"/>
  <c r="X93" i="3" s="1"/>
  <c r="Y93" i="3" s="1"/>
  <c r="U101" i="3"/>
  <c r="V101" i="3" s="1"/>
  <c r="X101" i="3" s="1"/>
  <c r="Y101" i="3" s="1"/>
  <c r="U109" i="3"/>
  <c r="V109" i="3" s="1"/>
  <c r="X109" i="3" s="1"/>
  <c r="Y109" i="3" s="1"/>
  <c r="U141" i="3"/>
  <c r="V141" i="3" s="1"/>
  <c r="X141" i="3" s="1"/>
  <c r="Y141" i="3" s="1"/>
  <c r="U146" i="3"/>
  <c r="V146" i="3" s="1"/>
  <c r="X146" i="3" s="1"/>
  <c r="Y146" i="3" s="1"/>
  <c r="U156" i="3"/>
  <c r="V156" i="3" s="1"/>
  <c r="X156" i="3" s="1"/>
  <c r="Y156" i="3" s="1"/>
  <c r="U114" i="3"/>
  <c r="V114" i="3" s="1"/>
  <c r="X114" i="3" s="1"/>
  <c r="Y114" i="3" s="1"/>
  <c r="U158" i="3"/>
  <c r="V158" i="3" s="1"/>
  <c r="X158" i="3" s="1"/>
  <c r="Y158" i="3" s="1"/>
  <c r="U169" i="3"/>
  <c r="V169" i="3" s="1"/>
  <c r="X169" i="3" s="1"/>
  <c r="Y169" i="3" s="1"/>
  <c r="U174" i="3"/>
  <c r="V174" i="3" s="1"/>
  <c r="X174" i="3" s="1"/>
  <c r="Y174" i="3" s="1"/>
  <c r="U894" i="3"/>
  <c r="V894" i="3" s="1"/>
  <c r="X894" i="3" s="1"/>
  <c r="Y894" i="3" s="1"/>
  <c r="U890" i="3"/>
  <c r="V890" i="3" s="1"/>
  <c r="X890" i="3" s="1"/>
  <c r="Y890" i="3" s="1"/>
  <c r="U886" i="3"/>
  <c r="V886" i="3" s="1"/>
  <c r="X886" i="3" s="1"/>
  <c r="Y886" i="3" s="1"/>
  <c r="U882" i="3"/>
  <c r="V882" i="3" s="1"/>
  <c r="X882" i="3" s="1"/>
  <c r="Y882" i="3" s="1"/>
  <c r="U878" i="3"/>
  <c r="V878" i="3" s="1"/>
  <c r="X878" i="3" s="1"/>
  <c r="Y878" i="3" s="1"/>
  <c r="U874" i="3"/>
  <c r="V874" i="3" s="1"/>
  <c r="X874" i="3" s="1"/>
  <c r="Y874" i="3" s="1"/>
  <c r="U870" i="3"/>
  <c r="V870" i="3" s="1"/>
  <c r="X870" i="3" s="1"/>
  <c r="Y870" i="3" s="1"/>
  <c r="U866" i="3"/>
  <c r="V866" i="3" s="1"/>
  <c r="X866" i="3" s="1"/>
  <c r="Y866" i="3" s="1"/>
  <c r="U862" i="3"/>
  <c r="V862" i="3" s="1"/>
  <c r="X862" i="3" s="1"/>
  <c r="Y862" i="3" s="1"/>
  <c r="U858" i="3"/>
  <c r="V858" i="3" s="1"/>
  <c r="X858" i="3" s="1"/>
  <c r="Y858" i="3" s="1"/>
  <c r="U854" i="3"/>
  <c r="V854" i="3" s="1"/>
  <c r="X854" i="3" s="1"/>
  <c r="Y854" i="3" s="1"/>
  <c r="U850" i="3"/>
  <c r="V850" i="3" s="1"/>
  <c r="X850" i="3" s="1"/>
  <c r="Y850" i="3" s="1"/>
  <c r="U846" i="3"/>
  <c r="V846" i="3" s="1"/>
  <c r="X846" i="3" s="1"/>
  <c r="Y846" i="3" s="1"/>
  <c r="U842" i="3"/>
  <c r="V842" i="3" s="1"/>
  <c r="X842" i="3" s="1"/>
  <c r="Y842" i="3" s="1"/>
  <c r="U838" i="3"/>
  <c r="V838" i="3" s="1"/>
  <c r="X838" i="3" s="1"/>
  <c r="Y838" i="3" s="1"/>
  <c r="U834" i="3"/>
  <c r="V834" i="3" s="1"/>
  <c r="X834" i="3" s="1"/>
  <c r="Y834" i="3" s="1"/>
  <c r="U830" i="3"/>
  <c r="V830" i="3" s="1"/>
  <c r="X830" i="3" s="1"/>
  <c r="Y830" i="3" s="1"/>
  <c r="U825" i="3"/>
  <c r="V825" i="3" s="1"/>
  <c r="X825" i="3" s="1"/>
  <c r="Y825" i="3" s="1"/>
  <c r="U818" i="3"/>
  <c r="V818" i="3" s="1"/>
  <c r="X818" i="3" s="1"/>
  <c r="Y818" i="3" s="1"/>
  <c r="U813" i="3"/>
  <c r="V813" i="3" s="1"/>
  <c r="X813" i="3" s="1"/>
  <c r="Y813" i="3" s="1"/>
  <c r="U802" i="3"/>
  <c r="V802" i="3" s="1"/>
  <c r="X802" i="3" s="1"/>
  <c r="Y802" i="3" s="1"/>
  <c r="U797" i="3"/>
  <c r="V797" i="3" s="1"/>
  <c r="X797" i="3" s="1"/>
  <c r="Y797" i="3" s="1"/>
  <c r="U786" i="3"/>
  <c r="V786" i="3" s="1"/>
  <c r="X786" i="3" s="1"/>
  <c r="Y786" i="3" s="1"/>
  <c r="U781" i="3"/>
  <c r="V781" i="3" s="1"/>
  <c r="X781" i="3" s="1"/>
  <c r="Y781" i="3" s="1"/>
  <c r="U770" i="3"/>
  <c r="V770" i="3" s="1"/>
  <c r="X770" i="3" s="1"/>
  <c r="Y770" i="3" s="1"/>
  <c r="U765" i="3"/>
  <c r="V765" i="3" s="1"/>
  <c r="X765" i="3" s="1"/>
  <c r="Y765" i="3" s="1"/>
  <c r="U754" i="3"/>
  <c r="V754" i="3" s="1"/>
  <c r="X754" i="3" s="1"/>
  <c r="Y754" i="3" s="1"/>
  <c r="U749" i="3"/>
  <c r="V749" i="3" s="1"/>
  <c r="X749" i="3" s="1"/>
  <c r="Y749" i="3" s="1"/>
  <c r="U741" i="3"/>
  <c r="V741" i="3" s="1"/>
  <c r="X741" i="3" s="1"/>
  <c r="Y741" i="3" s="1"/>
  <c r="U889" i="3"/>
  <c r="V889" i="3" s="1"/>
  <c r="X889" i="3" s="1"/>
  <c r="Y889" i="3" s="1"/>
  <c r="U881" i="3"/>
  <c r="V881" i="3" s="1"/>
  <c r="X881" i="3" s="1"/>
  <c r="Y881" i="3" s="1"/>
  <c r="U873" i="3"/>
  <c r="V873" i="3" s="1"/>
  <c r="X873" i="3" s="1"/>
  <c r="Y873" i="3" s="1"/>
  <c r="U865" i="3"/>
  <c r="V865" i="3" s="1"/>
  <c r="X865" i="3" s="1"/>
  <c r="Y865" i="3" s="1"/>
  <c r="U857" i="3"/>
  <c r="V857" i="3" s="1"/>
  <c r="X857" i="3" s="1"/>
  <c r="Y857" i="3" s="1"/>
  <c r="U849" i="3"/>
  <c r="V849" i="3" s="1"/>
  <c r="X849" i="3" s="1"/>
  <c r="Y849" i="3" s="1"/>
  <c r="U841" i="3"/>
  <c r="V841" i="3" s="1"/>
  <c r="X841" i="3" s="1"/>
  <c r="Y841" i="3" s="1"/>
  <c r="U833" i="3"/>
  <c r="V833" i="3" s="1"/>
  <c r="X833" i="3" s="1"/>
  <c r="Y833" i="3" s="1"/>
  <c r="U826" i="3"/>
  <c r="V826" i="3" s="1"/>
  <c r="X826" i="3" s="1"/>
  <c r="Y826" i="3" s="1"/>
  <c r="U814" i="3"/>
  <c r="V814" i="3" s="1"/>
  <c r="X814" i="3" s="1"/>
  <c r="Y814" i="3" s="1"/>
  <c r="U798" i="3"/>
  <c r="V798" i="3" s="1"/>
  <c r="X798" i="3" s="1"/>
  <c r="Y798" i="3" s="1"/>
  <c r="U782" i="3"/>
  <c r="V782" i="3" s="1"/>
  <c r="X782" i="3" s="1"/>
  <c r="Y782" i="3" s="1"/>
  <c r="U766" i="3"/>
  <c r="V766" i="3" s="1"/>
  <c r="X766" i="3" s="1"/>
  <c r="Y766" i="3" s="1"/>
  <c r="U750" i="3"/>
  <c r="V750" i="3" s="1"/>
  <c r="X750" i="3" s="1"/>
  <c r="Y750" i="3" s="1"/>
  <c r="U822" i="3"/>
  <c r="V822" i="3" s="1"/>
  <c r="X822" i="3" s="1"/>
  <c r="Y822" i="3" s="1"/>
  <c r="U810" i="3"/>
  <c r="V810" i="3" s="1"/>
  <c r="X810" i="3" s="1"/>
  <c r="Y810" i="3" s="1"/>
  <c r="U805" i="3"/>
  <c r="V805" i="3" s="1"/>
  <c r="X805" i="3" s="1"/>
  <c r="Y805" i="3" s="1"/>
  <c r="U794" i="3"/>
  <c r="V794" i="3" s="1"/>
  <c r="X794" i="3" s="1"/>
  <c r="Y794" i="3" s="1"/>
  <c r="U789" i="3"/>
  <c r="V789" i="3" s="1"/>
  <c r="X789" i="3" s="1"/>
  <c r="Y789" i="3" s="1"/>
  <c r="U778" i="3"/>
  <c r="V778" i="3" s="1"/>
  <c r="X778" i="3" s="1"/>
  <c r="Y778" i="3" s="1"/>
  <c r="U773" i="3"/>
  <c r="V773" i="3" s="1"/>
  <c r="X773" i="3" s="1"/>
  <c r="Y773" i="3" s="1"/>
  <c r="U762" i="3"/>
  <c r="V762" i="3" s="1"/>
  <c r="X762" i="3" s="1"/>
  <c r="Y762" i="3" s="1"/>
  <c r="U757" i="3"/>
  <c r="V757" i="3" s="1"/>
  <c r="X757" i="3" s="1"/>
  <c r="Y757" i="3" s="1"/>
  <c r="U746" i="3"/>
  <c r="V746" i="3" s="1"/>
  <c r="X746" i="3" s="1"/>
  <c r="Y746" i="3" s="1"/>
  <c r="U736" i="3"/>
  <c r="V736" i="3" s="1"/>
  <c r="X736" i="3" s="1"/>
  <c r="Y736" i="3" s="1"/>
  <c r="U732" i="3"/>
  <c r="V732" i="3" s="1"/>
  <c r="X732" i="3" s="1"/>
  <c r="Y732" i="3" s="1"/>
  <c r="U728" i="3"/>
  <c r="V728" i="3" s="1"/>
  <c r="X728" i="3" s="1"/>
  <c r="Y728" i="3" s="1"/>
  <c r="U724" i="3"/>
  <c r="V724" i="3" s="1"/>
  <c r="X724" i="3" s="1"/>
  <c r="Y724" i="3" s="1"/>
  <c r="U720" i="3"/>
  <c r="V720" i="3" s="1"/>
  <c r="X720" i="3" s="1"/>
  <c r="Y720" i="3" s="1"/>
  <c r="U716" i="3"/>
  <c r="V716" i="3" s="1"/>
  <c r="X716" i="3" s="1"/>
  <c r="Y716" i="3" s="1"/>
  <c r="U712" i="3"/>
  <c r="V712" i="3" s="1"/>
  <c r="X712" i="3" s="1"/>
  <c r="Y712" i="3" s="1"/>
  <c r="U708" i="3"/>
  <c r="V708" i="3" s="1"/>
  <c r="X708" i="3" s="1"/>
  <c r="Y708" i="3" s="1"/>
  <c r="U704" i="3"/>
  <c r="V704" i="3" s="1"/>
  <c r="X704" i="3" s="1"/>
  <c r="Y704" i="3" s="1"/>
  <c r="U700" i="3"/>
  <c r="V700" i="3" s="1"/>
  <c r="X700" i="3" s="1"/>
  <c r="Y700" i="3" s="1"/>
  <c r="U696" i="3"/>
  <c r="V696" i="3" s="1"/>
  <c r="X696" i="3" s="1"/>
  <c r="Y696" i="3" s="1"/>
  <c r="U692" i="3"/>
  <c r="V692" i="3" s="1"/>
  <c r="X692" i="3" s="1"/>
  <c r="Y692" i="3" s="1"/>
  <c r="U688" i="3"/>
  <c r="V688" i="3" s="1"/>
  <c r="X688" i="3" s="1"/>
  <c r="Y688" i="3" s="1"/>
  <c r="U684" i="3"/>
  <c r="V684" i="3" s="1"/>
  <c r="X684" i="3" s="1"/>
  <c r="Y684" i="3" s="1"/>
  <c r="U680" i="3"/>
  <c r="V680" i="3" s="1"/>
  <c r="X680" i="3" s="1"/>
  <c r="Y680" i="3" s="1"/>
  <c r="U676" i="3"/>
  <c r="V676" i="3" s="1"/>
  <c r="X676" i="3" s="1"/>
  <c r="Y676" i="3" s="1"/>
  <c r="U672" i="3"/>
  <c r="V672" i="3" s="1"/>
  <c r="X672" i="3" s="1"/>
  <c r="Y672" i="3" s="1"/>
  <c r="U893" i="3"/>
  <c r="V893" i="3" s="1"/>
  <c r="X893" i="3" s="1"/>
  <c r="Y893" i="3" s="1"/>
  <c r="U885" i="3"/>
  <c r="V885" i="3" s="1"/>
  <c r="X885" i="3" s="1"/>
  <c r="Y885" i="3" s="1"/>
  <c r="U877" i="3"/>
  <c r="V877" i="3" s="1"/>
  <c r="X877" i="3" s="1"/>
  <c r="Y877" i="3" s="1"/>
  <c r="U869" i="3"/>
  <c r="V869" i="3" s="1"/>
  <c r="X869" i="3" s="1"/>
  <c r="Y869" i="3" s="1"/>
  <c r="U861" i="3"/>
  <c r="V861" i="3" s="1"/>
  <c r="X861" i="3" s="1"/>
  <c r="Y861" i="3" s="1"/>
  <c r="U853" i="3"/>
  <c r="V853" i="3" s="1"/>
  <c r="X853" i="3" s="1"/>
  <c r="Y853" i="3" s="1"/>
  <c r="U845" i="3"/>
  <c r="V845" i="3" s="1"/>
  <c r="X845" i="3" s="1"/>
  <c r="Y845" i="3" s="1"/>
  <c r="U837" i="3"/>
  <c r="V837" i="3" s="1"/>
  <c r="X837" i="3" s="1"/>
  <c r="Y837" i="3" s="1"/>
  <c r="U806" i="3"/>
  <c r="V806" i="3" s="1"/>
  <c r="X806" i="3" s="1"/>
  <c r="Y806" i="3" s="1"/>
  <c r="U790" i="3"/>
  <c r="V790" i="3" s="1"/>
  <c r="X790" i="3" s="1"/>
  <c r="Y790" i="3" s="1"/>
  <c r="U774" i="3"/>
  <c r="V774" i="3" s="1"/>
  <c r="X774" i="3" s="1"/>
  <c r="Y774" i="3" s="1"/>
  <c r="U758" i="3"/>
  <c r="V758" i="3" s="1"/>
  <c r="X758" i="3" s="1"/>
  <c r="Y758" i="3" s="1"/>
  <c r="U648" i="3"/>
  <c r="V648" i="3" s="1"/>
  <c r="X648" i="3" s="1"/>
  <c r="Y648" i="3" s="1"/>
  <c r="U636" i="3"/>
  <c r="V636" i="3" s="1"/>
  <c r="X636" i="3" s="1"/>
  <c r="Y636" i="3" s="1"/>
  <c r="U664" i="3"/>
  <c r="V664" i="3" s="1"/>
  <c r="X664" i="3" s="1"/>
  <c r="Y664" i="3" s="1"/>
  <c r="U656" i="3"/>
  <c r="V656" i="3" s="1"/>
  <c r="X656" i="3" s="1"/>
  <c r="Y656" i="3" s="1"/>
  <c r="U632" i="3"/>
  <c r="V632" i="3" s="1"/>
  <c r="X632" i="3" s="1"/>
  <c r="Y632" i="3" s="1"/>
  <c r="U568" i="3"/>
  <c r="V568" i="3" s="1"/>
  <c r="X568" i="3" s="1"/>
  <c r="Y568" i="3" s="1"/>
  <c r="U558" i="3"/>
  <c r="V558" i="3" s="1"/>
  <c r="X558" i="3" s="1"/>
  <c r="Y558" i="3" s="1"/>
  <c r="U552" i="3"/>
  <c r="V552" i="3" s="1"/>
  <c r="X552" i="3" s="1"/>
  <c r="Y552" i="3" s="1"/>
  <c r="U542" i="3"/>
  <c r="V542" i="3" s="1"/>
  <c r="X542" i="3" s="1"/>
  <c r="Y542" i="3" s="1"/>
  <c r="U538" i="3"/>
  <c r="V538" i="3" s="1"/>
  <c r="X538" i="3" s="1"/>
  <c r="Y538" i="3" s="1"/>
  <c r="U534" i="3"/>
  <c r="V534" i="3" s="1"/>
  <c r="X534" i="3" s="1"/>
  <c r="Y534" i="3" s="1"/>
  <c r="U528" i="3"/>
  <c r="V528" i="3" s="1"/>
  <c r="X528" i="3" s="1"/>
  <c r="Y528" i="3" s="1"/>
  <c r="U524" i="3"/>
  <c r="V524" i="3" s="1"/>
  <c r="X524" i="3" s="1"/>
  <c r="Y524" i="3" s="1"/>
  <c r="U520" i="3"/>
  <c r="V520" i="3" s="1"/>
  <c r="X520" i="3" s="1"/>
  <c r="Y520" i="3" s="1"/>
  <c r="U516" i="3"/>
  <c r="V516" i="3" s="1"/>
  <c r="X516" i="3" s="1"/>
  <c r="Y516" i="3" s="1"/>
  <c r="U512" i="3"/>
  <c r="V512" i="3" s="1"/>
  <c r="X512" i="3" s="1"/>
  <c r="Y512" i="3" s="1"/>
  <c r="U508" i="3"/>
  <c r="V508" i="3" s="1"/>
  <c r="X508" i="3" s="1"/>
  <c r="Y508" i="3" s="1"/>
  <c r="U504" i="3"/>
  <c r="V504" i="3" s="1"/>
  <c r="X504" i="3" s="1"/>
  <c r="Y504" i="3" s="1"/>
  <c r="U500" i="3"/>
  <c r="V500" i="3" s="1"/>
  <c r="X500" i="3" s="1"/>
  <c r="Y500" i="3" s="1"/>
  <c r="U496" i="3"/>
  <c r="V496" i="3" s="1"/>
  <c r="X496" i="3" s="1"/>
  <c r="Y496" i="3" s="1"/>
  <c r="U492" i="3"/>
  <c r="V492" i="3" s="1"/>
  <c r="X492" i="3" s="1"/>
  <c r="Y492" i="3" s="1"/>
  <c r="U488" i="3"/>
  <c r="V488" i="3" s="1"/>
  <c r="X488" i="3" s="1"/>
  <c r="Y488" i="3" s="1"/>
  <c r="U484" i="3"/>
  <c r="V484" i="3" s="1"/>
  <c r="X484" i="3" s="1"/>
  <c r="Y484" i="3" s="1"/>
  <c r="U480" i="3"/>
  <c r="V480" i="3" s="1"/>
  <c r="X480" i="3" s="1"/>
  <c r="Y480" i="3" s="1"/>
  <c r="U475" i="3"/>
  <c r="V475" i="3" s="1"/>
  <c r="X475" i="3" s="1"/>
  <c r="Y475" i="3" s="1"/>
  <c r="U471" i="3"/>
  <c r="V471" i="3" s="1"/>
  <c r="X471" i="3" s="1"/>
  <c r="Y471" i="3" s="1"/>
  <c r="U467" i="3"/>
  <c r="V467" i="3" s="1"/>
  <c r="X467" i="3" s="1"/>
  <c r="Y467" i="3" s="1"/>
  <c r="U463" i="3"/>
  <c r="V463" i="3" s="1"/>
  <c r="X463" i="3" s="1"/>
  <c r="Y463" i="3" s="1"/>
  <c r="U459" i="3"/>
  <c r="V459" i="3" s="1"/>
  <c r="X459" i="3" s="1"/>
  <c r="Y459" i="3" s="1"/>
  <c r="U455" i="3"/>
  <c r="V455" i="3" s="1"/>
  <c r="X455" i="3" s="1"/>
  <c r="Y455" i="3" s="1"/>
  <c r="U451" i="3"/>
  <c r="V451" i="3" s="1"/>
  <c r="X451" i="3" s="1"/>
  <c r="Y451" i="3" s="1"/>
  <c r="U447" i="3"/>
  <c r="V447" i="3" s="1"/>
  <c r="X447" i="3" s="1"/>
  <c r="Y447" i="3" s="1"/>
  <c r="U443" i="3"/>
  <c r="V443" i="3" s="1"/>
  <c r="X443" i="3" s="1"/>
  <c r="Y443" i="3" s="1"/>
  <c r="U652" i="3"/>
  <c r="V652" i="3" s="1"/>
  <c r="X652" i="3" s="1"/>
  <c r="Y652" i="3" s="1"/>
  <c r="U644" i="3"/>
  <c r="V644" i="3" s="1"/>
  <c r="X644" i="3" s="1"/>
  <c r="Y644" i="3" s="1"/>
  <c r="U564" i="3"/>
  <c r="V564" i="3" s="1"/>
  <c r="X564" i="3" s="1"/>
  <c r="Y564" i="3" s="1"/>
  <c r="U668" i="3"/>
  <c r="V668" i="3" s="1"/>
  <c r="X668" i="3" s="1"/>
  <c r="Y668" i="3" s="1"/>
  <c r="U660" i="3"/>
  <c r="V660" i="3" s="1"/>
  <c r="X660" i="3" s="1"/>
  <c r="Y660" i="3" s="1"/>
  <c r="U640" i="3"/>
  <c r="V640" i="3" s="1"/>
  <c r="X640" i="3" s="1"/>
  <c r="Y640" i="3" s="1"/>
  <c r="U566" i="3"/>
  <c r="V566" i="3" s="1"/>
  <c r="X566" i="3" s="1"/>
  <c r="Y566" i="3" s="1"/>
  <c r="U550" i="3"/>
  <c r="V550" i="3" s="1"/>
  <c r="X550" i="3" s="1"/>
  <c r="Y550" i="3" s="1"/>
  <c r="U435" i="3"/>
  <c r="V435" i="3" s="1"/>
  <c r="X435" i="3" s="1"/>
  <c r="Y435" i="3" s="1"/>
  <c r="U407" i="3"/>
  <c r="V407" i="3" s="1"/>
  <c r="X407" i="3" s="1"/>
  <c r="Y407" i="3" s="1"/>
  <c r="U391" i="3"/>
  <c r="V391" i="3" s="1"/>
  <c r="X391" i="3" s="1"/>
  <c r="Y391" i="3" s="1"/>
  <c r="U375" i="3"/>
  <c r="V375" i="3" s="1"/>
  <c r="X375" i="3" s="1"/>
  <c r="Y375" i="3" s="1"/>
  <c r="U359" i="3"/>
  <c r="V359" i="3" s="1"/>
  <c r="X359" i="3" s="1"/>
  <c r="Y359" i="3" s="1"/>
  <c r="U351" i="3"/>
  <c r="V351" i="3" s="1"/>
  <c r="X351" i="3" s="1"/>
  <c r="Y351" i="3" s="1"/>
  <c r="U343" i="3"/>
  <c r="V343" i="3" s="1"/>
  <c r="X343" i="3" s="1"/>
  <c r="Y343" i="3" s="1"/>
  <c r="U335" i="3"/>
  <c r="V335" i="3" s="1"/>
  <c r="X335" i="3" s="1"/>
  <c r="Y335" i="3" s="1"/>
  <c r="U327" i="3"/>
  <c r="V327" i="3" s="1"/>
  <c r="X327" i="3" s="1"/>
  <c r="Y327" i="3" s="1"/>
  <c r="U431" i="3"/>
  <c r="V431" i="3" s="1"/>
  <c r="X431" i="3" s="1"/>
  <c r="Y431" i="3" s="1"/>
  <c r="U419" i="3"/>
  <c r="V419" i="3" s="1"/>
  <c r="X419" i="3" s="1"/>
  <c r="Y419" i="3" s="1"/>
  <c r="U403" i="3"/>
  <c r="V403" i="3" s="1"/>
  <c r="X403" i="3" s="1"/>
  <c r="Y403" i="3" s="1"/>
  <c r="U387" i="3"/>
  <c r="V387" i="3" s="1"/>
  <c r="X387" i="3" s="1"/>
  <c r="Y387" i="3" s="1"/>
  <c r="U371" i="3"/>
  <c r="V371" i="3" s="1"/>
  <c r="X371" i="3" s="1"/>
  <c r="Y371" i="3" s="1"/>
  <c r="U439" i="3"/>
  <c r="V439" i="3" s="1"/>
  <c r="X439" i="3" s="1"/>
  <c r="Y439" i="3" s="1"/>
  <c r="U427" i="3"/>
  <c r="V427" i="3" s="1"/>
  <c r="X427" i="3" s="1"/>
  <c r="Y427" i="3" s="1"/>
  <c r="U415" i="3"/>
  <c r="V415" i="3" s="1"/>
  <c r="X415" i="3" s="1"/>
  <c r="Y415" i="3" s="1"/>
  <c r="U399" i="3"/>
  <c r="V399" i="3" s="1"/>
  <c r="X399" i="3" s="1"/>
  <c r="Y399" i="3" s="1"/>
  <c r="U383" i="3"/>
  <c r="V383" i="3" s="1"/>
  <c r="X383" i="3" s="1"/>
  <c r="Y383" i="3" s="1"/>
  <c r="U363" i="3"/>
  <c r="V363" i="3" s="1"/>
  <c r="X363" i="3" s="1"/>
  <c r="Y363" i="3" s="1"/>
  <c r="U355" i="3"/>
  <c r="V355" i="3" s="1"/>
  <c r="X355" i="3" s="1"/>
  <c r="Y355" i="3" s="1"/>
  <c r="U347" i="3"/>
  <c r="V347" i="3" s="1"/>
  <c r="X347" i="3" s="1"/>
  <c r="Y347" i="3" s="1"/>
  <c r="U339" i="3"/>
  <c r="V339" i="3" s="1"/>
  <c r="X339" i="3" s="1"/>
  <c r="Y339" i="3" s="1"/>
  <c r="U331" i="3"/>
  <c r="V331" i="3" s="1"/>
  <c r="X331" i="3" s="1"/>
  <c r="Y331" i="3" s="1"/>
  <c r="U323" i="3"/>
  <c r="V323" i="3" s="1"/>
  <c r="U423" i="3"/>
  <c r="V423" i="3" s="1"/>
  <c r="X423" i="3" s="1"/>
  <c r="Y423" i="3" s="1"/>
  <c r="U411" i="3"/>
  <c r="V411" i="3" s="1"/>
  <c r="X411" i="3" s="1"/>
  <c r="Y411" i="3" s="1"/>
  <c r="U395" i="3"/>
  <c r="V395" i="3" s="1"/>
  <c r="X395" i="3" s="1"/>
  <c r="Y395" i="3" s="1"/>
  <c r="U379" i="3"/>
  <c r="V379" i="3" s="1"/>
  <c r="X379" i="3" s="1"/>
  <c r="Y379" i="3" s="1"/>
  <c r="U367" i="3"/>
  <c r="V367" i="3" s="1"/>
  <c r="X367" i="3" s="1"/>
  <c r="Y367" i="3" s="1"/>
  <c r="U330" i="3"/>
  <c r="V330" i="3" s="1"/>
  <c r="X330" i="3" s="1"/>
  <c r="Y330" i="3" s="1"/>
  <c r="U346" i="3"/>
  <c r="V346" i="3" s="1"/>
  <c r="X346" i="3" s="1"/>
  <c r="Y346" i="3" s="1"/>
  <c r="U362" i="3"/>
  <c r="V362" i="3" s="1"/>
  <c r="X362" i="3" s="1"/>
  <c r="Y362" i="3" s="1"/>
  <c r="U389" i="3"/>
  <c r="V389" i="3" s="1"/>
  <c r="X389" i="3" s="1"/>
  <c r="Y389" i="3" s="1"/>
  <c r="U394" i="3"/>
  <c r="V394" i="3" s="1"/>
  <c r="X394" i="3" s="1"/>
  <c r="Y394" i="3" s="1"/>
  <c r="U412" i="3"/>
  <c r="V412" i="3" s="1"/>
  <c r="X412" i="3" s="1"/>
  <c r="Y412" i="3" s="1"/>
  <c r="U560" i="3"/>
  <c r="V560" i="3" s="1"/>
  <c r="X560" i="3" s="1"/>
  <c r="Y560" i="3" s="1"/>
  <c r="U594" i="3"/>
  <c r="V594" i="3" s="1"/>
  <c r="X594" i="3" s="1"/>
  <c r="Y594" i="3" s="1"/>
  <c r="U328" i="3"/>
  <c r="V328" i="3" s="1"/>
  <c r="X328" i="3" s="1"/>
  <c r="Y328" i="3" s="1"/>
  <c r="U353" i="3"/>
  <c r="V353" i="3" s="1"/>
  <c r="X353" i="3" s="1"/>
  <c r="Y353" i="3" s="1"/>
  <c r="U360" i="3"/>
  <c r="V360" i="3" s="1"/>
  <c r="X360" i="3" s="1"/>
  <c r="Y360" i="3" s="1"/>
  <c r="U382" i="3"/>
  <c r="V382" i="3" s="1"/>
  <c r="X382" i="3" s="1"/>
  <c r="Y382" i="3" s="1"/>
  <c r="U393" i="3"/>
  <c r="V393" i="3" s="1"/>
  <c r="X393" i="3" s="1"/>
  <c r="Y393" i="3" s="1"/>
  <c r="U440" i="3"/>
  <c r="V440" i="3" s="1"/>
  <c r="X440" i="3" s="1"/>
  <c r="Y440" i="3" s="1"/>
  <c r="U470" i="3"/>
  <c r="V470" i="3" s="1"/>
  <c r="X470" i="3" s="1"/>
  <c r="Y470" i="3" s="1"/>
  <c r="U494" i="3"/>
  <c r="V494" i="3" s="1"/>
  <c r="X494" i="3" s="1"/>
  <c r="Y494" i="3" s="1"/>
  <c r="U536" i="3"/>
  <c r="V536" i="3" s="1"/>
  <c r="X536" i="3" s="1"/>
  <c r="Y536" i="3" s="1"/>
  <c r="U598" i="3"/>
  <c r="V598" i="3" s="1"/>
  <c r="X598" i="3" s="1"/>
  <c r="Y598" i="3" s="1"/>
  <c r="U626" i="3"/>
  <c r="V626" i="3" s="1"/>
  <c r="X626" i="3" s="1"/>
  <c r="Y626" i="3" s="1"/>
  <c r="U326" i="3"/>
  <c r="V326" i="3" s="1"/>
  <c r="X326" i="3" s="1"/>
  <c r="Y326" i="3" s="1"/>
  <c r="U334" i="3"/>
  <c r="V334" i="3" s="1"/>
  <c r="X334" i="3" s="1"/>
  <c r="Y334" i="3" s="1"/>
  <c r="U342" i="3"/>
  <c r="V342" i="3" s="1"/>
  <c r="X342" i="3" s="1"/>
  <c r="Y342" i="3" s="1"/>
  <c r="U350" i="3"/>
  <c r="V350" i="3" s="1"/>
  <c r="X350" i="3" s="1"/>
  <c r="Y350" i="3" s="1"/>
  <c r="U358" i="3"/>
  <c r="V358" i="3" s="1"/>
  <c r="X358" i="3" s="1"/>
  <c r="Y358" i="3" s="1"/>
  <c r="U366" i="3"/>
  <c r="V366" i="3" s="1"/>
  <c r="X366" i="3" s="1"/>
  <c r="Y366" i="3" s="1"/>
  <c r="U397" i="3"/>
  <c r="V397" i="3" s="1"/>
  <c r="X397" i="3" s="1"/>
  <c r="Y397" i="3" s="1"/>
  <c r="U402" i="3"/>
  <c r="V402" i="3" s="1"/>
  <c r="X402" i="3" s="1"/>
  <c r="Y402" i="3" s="1"/>
  <c r="U420" i="3"/>
  <c r="V420" i="3" s="1"/>
  <c r="X420" i="3" s="1"/>
  <c r="Y420" i="3" s="1"/>
  <c r="U425" i="3"/>
  <c r="V425" i="3" s="1"/>
  <c r="X425" i="3" s="1"/>
  <c r="Y425" i="3" s="1"/>
  <c r="U430" i="3"/>
  <c r="V430" i="3" s="1"/>
  <c r="X430" i="3" s="1"/>
  <c r="Y430" i="3" s="1"/>
  <c r="U602" i="3"/>
  <c r="V602" i="3" s="1"/>
  <c r="X602" i="3" s="1"/>
  <c r="Y602" i="3" s="1"/>
  <c r="U325" i="3"/>
  <c r="V325" i="3" s="1"/>
  <c r="X325" i="3" s="1"/>
  <c r="Y325" i="3" s="1"/>
  <c r="U332" i="3"/>
  <c r="V332" i="3" s="1"/>
  <c r="X332" i="3" s="1"/>
  <c r="Y332" i="3" s="1"/>
  <c r="U357" i="3"/>
  <c r="V357" i="3" s="1"/>
  <c r="X357" i="3" s="1"/>
  <c r="Y357" i="3" s="1"/>
  <c r="U364" i="3"/>
  <c r="V364" i="3" s="1"/>
  <c r="X364" i="3" s="1"/>
  <c r="Y364" i="3" s="1"/>
  <c r="U376" i="3"/>
  <c r="V376" i="3" s="1"/>
  <c r="X376" i="3" s="1"/>
  <c r="Y376" i="3" s="1"/>
  <c r="U390" i="3"/>
  <c r="V390" i="3" s="1"/>
  <c r="X390" i="3" s="1"/>
  <c r="Y390" i="3" s="1"/>
  <c r="U401" i="3"/>
  <c r="V401" i="3" s="1"/>
  <c r="X401" i="3" s="1"/>
  <c r="Y401" i="3" s="1"/>
  <c r="U460" i="3"/>
  <c r="V460" i="3" s="1"/>
  <c r="X460" i="3" s="1"/>
  <c r="Y460" i="3" s="1"/>
  <c r="U486" i="3"/>
  <c r="V486" i="3" s="1"/>
  <c r="X486" i="3" s="1"/>
  <c r="Y486" i="3" s="1"/>
  <c r="U526" i="3"/>
  <c r="V526" i="3" s="1"/>
  <c r="X526" i="3" s="1"/>
  <c r="Y526" i="3" s="1"/>
  <c r="U445" i="3"/>
  <c r="V445" i="3" s="1"/>
  <c r="X445" i="3" s="1"/>
  <c r="Y445" i="3" s="1"/>
  <c r="U461" i="3"/>
  <c r="V461" i="3" s="1"/>
  <c r="X461" i="3" s="1"/>
  <c r="Y461" i="3" s="1"/>
  <c r="U477" i="3"/>
  <c r="V477" i="3" s="1"/>
  <c r="X477" i="3" s="1"/>
  <c r="Y477" i="3" s="1"/>
  <c r="U485" i="3"/>
  <c r="V485" i="3" s="1"/>
  <c r="X485" i="3" s="1"/>
  <c r="Y485" i="3" s="1"/>
  <c r="U501" i="3"/>
  <c r="V501" i="3" s="1"/>
  <c r="X501" i="3" s="1"/>
  <c r="Y501" i="3" s="1"/>
  <c r="U517" i="3"/>
  <c r="V517" i="3" s="1"/>
  <c r="X517" i="3" s="1"/>
  <c r="Y517" i="3" s="1"/>
  <c r="U543" i="3"/>
  <c r="V543" i="3" s="1"/>
  <c r="X543" i="3" s="1"/>
  <c r="Y543" i="3" s="1"/>
  <c r="U641" i="3"/>
  <c r="V641" i="3" s="1"/>
  <c r="X641" i="3" s="1"/>
  <c r="Y641" i="3" s="1"/>
  <c r="U674" i="3"/>
  <c r="V674" i="3" s="1"/>
  <c r="X674" i="3" s="1"/>
  <c r="Y674" i="3" s="1"/>
  <c r="U701" i="3"/>
  <c r="V701" i="3" s="1"/>
  <c r="X701" i="3" s="1"/>
  <c r="Y701" i="3" s="1"/>
  <c r="U717" i="3"/>
  <c r="V717" i="3" s="1"/>
  <c r="X717" i="3" s="1"/>
  <c r="Y717" i="3" s="1"/>
  <c r="U733" i="3"/>
  <c r="V733" i="3" s="1"/>
  <c r="X733" i="3" s="1"/>
  <c r="Y733" i="3" s="1"/>
  <c r="U531" i="3"/>
  <c r="V531" i="3" s="1"/>
  <c r="X531" i="3" s="1"/>
  <c r="Y531" i="3" s="1"/>
  <c r="U555" i="3"/>
  <c r="V555" i="3" s="1"/>
  <c r="X555" i="3" s="1"/>
  <c r="Y555" i="3" s="1"/>
  <c r="U585" i="3"/>
  <c r="V585" i="3" s="1"/>
  <c r="X585" i="3" s="1"/>
  <c r="Y585" i="3" s="1"/>
  <c r="U601" i="3"/>
  <c r="V601" i="3" s="1"/>
  <c r="X601" i="3" s="1"/>
  <c r="Y601" i="3" s="1"/>
  <c r="U617" i="3"/>
  <c r="V617" i="3" s="1"/>
  <c r="X617" i="3" s="1"/>
  <c r="Y617" i="3" s="1"/>
  <c r="U710" i="3"/>
  <c r="V710" i="3" s="1"/>
  <c r="X710" i="3" s="1"/>
  <c r="Y710" i="3" s="1"/>
  <c r="U723" i="3"/>
  <c r="V723" i="3" s="1"/>
  <c r="X723" i="3" s="1"/>
  <c r="Y723" i="3" s="1"/>
  <c r="U809" i="3"/>
  <c r="V809" i="3" s="1"/>
  <c r="X809" i="3" s="1"/>
  <c r="Y809" i="3" s="1"/>
  <c r="U829" i="3"/>
  <c r="V829" i="3" s="1"/>
  <c r="X829" i="3" s="1"/>
  <c r="Y829" i="3" s="1"/>
  <c r="U491" i="3"/>
  <c r="V491" i="3" s="1"/>
  <c r="X491" i="3" s="1"/>
  <c r="Y491" i="3" s="1"/>
  <c r="U507" i="3"/>
  <c r="V507" i="3" s="1"/>
  <c r="X507" i="3" s="1"/>
  <c r="Y507" i="3" s="1"/>
  <c r="U523" i="3"/>
  <c r="V523" i="3" s="1"/>
  <c r="X523" i="3" s="1"/>
  <c r="Y523" i="3" s="1"/>
  <c r="U545" i="3"/>
  <c r="V545" i="3" s="1"/>
  <c r="X545" i="3" s="1"/>
  <c r="Y545" i="3" s="1"/>
  <c r="U561" i="3"/>
  <c r="V561" i="3" s="1"/>
  <c r="X561" i="3" s="1"/>
  <c r="Y561" i="3" s="1"/>
  <c r="U655" i="3"/>
  <c r="V655" i="3" s="1"/>
  <c r="X655" i="3" s="1"/>
  <c r="Y655" i="3" s="1"/>
  <c r="U662" i="3"/>
  <c r="V662" i="3" s="1"/>
  <c r="X662" i="3" s="1"/>
  <c r="Y662" i="3" s="1"/>
  <c r="U695" i="3"/>
  <c r="V695" i="3" s="1"/>
  <c r="X695" i="3" s="1"/>
  <c r="Y695" i="3" s="1"/>
  <c r="U711" i="3"/>
  <c r="V711" i="3" s="1"/>
  <c r="X711" i="3" s="1"/>
  <c r="Y711" i="3" s="1"/>
  <c r="U727" i="3"/>
  <c r="V727" i="3" s="1"/>
  <c r="X727" i="3" s="1"/>
  <c r="Y727" i="3" s="1"/>
  <c r="U821" i="3"/>
  <c r="V821" i="3" s="1"/>
  <c r="X821" i="3" s="1"/>
  <c r="Y821" i="3" s="1"/>
  <c r="U532" i="3"/>
  <c r="V532" i="3" s="1"/>
  <c r="X532" i="3" s="1"/>
  <c r="Y532" i="3" s="1"/>
  <c r="U562" i="3"/>
  <c r="V562" i="3" s="1"/>
  <c r="X562" i="3" s="1"/>
  <c r="Y562" i="3" s="1"/>
  <c r="U565" i="3"/>
  <c r="V565" i="3" s="1"/>
  <c r="X565" i="3" s="1"/>
  <c r="Y565" i="3" s="1"/>
  <c r="U579" i="3"/>
  <c r="V579" i="3" s="1"/>
  <c r="X579" i="3" s="1"/>
  <c r="Y579" i="3" s="1"/>
  <c r="U587" i="3"/>
  <c r="V587" i="3" s="1"/>
  <c r="X587" i="3" s="1"/>
  <c r="Y587" i="3" s="1"/>
  <c r="U595" i="3"/>
  <c r="V595" i="3" s="1"/>
  <c r="X595" i="3" s="1"/>
  <c r="Y595" i="3" s="1"/>
  <c r="U603" i="3"/>
  <c r="V603" i="3" s="1"/>
  <c r="X603" i="3" s="1"/>
  <c r="Y603" i="3" s="1"/>
  <c r="U611" i="3"/>
  <c r="V611" i="3" s="1"/>
  <c r="X611" i="3" s="1"/>
  <c r="Y611" i="3" s="1"/>
  <c r="U619" i="3"/>
  <c r="V619" i="3" s="1"/>
  <c r="X619" i="3" s="1"/>
  <c r="Y619" i="3" s="1"/>
  <c r="U627" i="3"/>
  <c r="V627" i="3" s="1"/>
  <c r="X627" i="3" s="1"/>
  <c r="Y627" i="3" s="1"/>
  <c r="U630" i="3"/>
  <c r="V630" i="3" s="1"/>
  <c r="X630" i="3" s="1"/>
  <c r="Y630" i="3" s="1"/>
  <c r="U637" i="3"/>
  <c r="V637" i="3" s="1"/>
  <c r="X637" i="3" s="1"/>
  <c r="Y637" i="3" s="1"/>
  <c r="U651" i="3"/>
  <c r="V651" i="3" s="1"/>
  <c r="X651" i="3" s="1"/>
  <c r="Y651" i="3" s="1"/>
  <c r="U659" i="3"/>
  <c r="V659" i="3" s="1"/>
  <c r="X659" i="3" s="1"/>
  <c r="Y659" i="3" s="1"/>
  <c r="U683" i="3"/>
  <c r="V683" i="3" s="1"/>
  <c r="X683" i="3" s="1"/>
  <c r="Y683" i="3" s="1"/>
  <c r="U713" i="3"/>
  <c r="V713" i="3" s="1"/>
  <c r="X713" i="3" s="1"/>
  <c r="Y713" i="3" s="1"/>
  <c r="U753" i="3"/>
  <c r="V753" i="3" s="1"/>
  <c r="X753" i="3" s="1"/>
  <c r="Y753" i="3" s="1"/>
  <c r="U785" i="3"/>
  <c r="V785" i="3" s="1"/>
  <c r="X785" i="3" s="1"/>
  <c r="Y785" i="3" s="1"/>
  <c r="U739" i="3"/>
  <c r="V739" i="3" s="1"/>
  <c r="X739" i="3" s="1"/>
  <c r="Y739" i="3" s="1"/>
  <c r="U751" i="3"/>
  <c r="V751" i="3" s="1"/>
  <c r="X751" i="3" s="1"/>
  <c r="Y751" i="3" s="1"/>
  <c r="U768" i="3"/>
  <c r="V768" i="3" s="1"/>
  <c r="X768" i="3" s="1"/>
  <c r="Y768" i="3" s="1"/>
  <c r="U815" i="3"/>
  <c r="V815" i="3" s="1"/>
  <c r="X815" i="3" s="1"/>
  <c r="Y815" i="3" s="1"/>
  <c r="U827" i="3"/>
  <c r="V827" i="3" s="1"/>
  <c r="X827" i="3" s="1"/>
  <c r="Y827" i="3" s="1"/>
  <c r="U840" i="3"/>
  <c r="V840" i="3" s="1"/>
  <c r="X840" i="3" s="1"/>
  <c r="Y840" i="3" s="1"/>
  <c r="U847" i="3"/>
  <c r="V847" i="3" s="1"/>
  <c r="X847" i="3" s="1"/>
  <c r="Y847" i="3" s="1"/>
  <c r="U872" i="3"/>
  <c r="V872" i="3" s="1"/>
  <c r="X872" i="3" s="1"/>
  <c r="Y872" i="3" s="1"/>
  <c r="U879" i="3"/>
  <c r="V879" i="3" s="1"/>
  <c r="X879" i="3" s="1"/>
  <c r="Y879" i="3" s="1"/>
  <c r="U744" i="3"/>
  <c r="V744" i="3" s="1"/>
  <c r="X744" i="3" s="1"/>
  <c r="Y744" i="3" s="1"/>
  <c r="U776" i="3"/>
  <c r="V776" i="3" s="1"/>
  <c r="X776" i="3" s="1"/>
  <c r="Y776" i="3" s="1"/>
  <c r="U808" i="3"/>
  <c r="V808" i="3" s="1"/>
  <c r="X808" i="3" s="1"/>
  <c r="Y808" i="3" s="1"/>
  <c r="U747" i="3"/>
  <c r="V747" i="3" s="1"/>
  <c r="X747" i="3" s="1"/>
  <c r="Y747" i="3" s="1"/>
  <c r="U764" i="3"/>
  <c r="V764" i="3" s="1"/>
  <c r="X764" i="3" s="1"/>
  <c r="Y764" i="3" s="1"/>
  <c r="U844" i="3"/>
  <c r="V844" i="3" s="1"/>
  <c r="X844" i="3" s="1"/>
  <c r="Y844" i="3" s="1"/>
  <c r="U851" i="3"/>
  <c r="V851" i="3" s="1"/>
  <c r="X851" i="3" s="1"/>
  <c r="Y851" i="3" s="1"/>
  <c r="U876" i="3"/>
  <c r="V876" i="3" s="1"/>
  <c r="X876" i="3" s="1"/>
  <c r="Y876" i="3" s="1"/>
  <c r="U883" i="3"/>
  <c r="V883" i="3" s="1"/>
  <c r="X883" i="3" s="1"/>
  <c r="Y883" i="3" s="1"/>
  <c r="U563" i="3"/>
  <c r="V563" i="3" s="1"/>
  <c r="X563" i="3" s="1"/>
  <c r="Y563" i="3" s="1"/>
  <c r="U576" i="3"/>
  <c r="V576" i="3" s="1"/>
  <c r="X576" i="3" s="1"/>
  <c r="Y576" i="3" s="1"/>
  <c r="U608" i="3"/>
  <c r="V608" i="3" s="1"/>
  <c r="X608" i="3" s="1"/>
  <c r="Y608" i="3" s="1"/>
  <c r="U616" i="3"/>
  <c r="V616" i="3" s="1"/>
  <c r="X616" i="3" s="1"/>
  <c r="Y616" i="3" s="1"/>
  <c r="U646" i="3"/>
  <c r="V646" i="3" s="1"/>
  <c r="X646" i="3" s="1"/>
  <c r="Y646" i="3" s="1"/>
  <c r="U734" i="3"/>
  <c r="V734" i="3" s="1"/>
  <c r="X734" i="3" s="1"/>
  <c r="Y734" i="3" s="1"/>
  <c r="U767" i="3"/>
  <c r="V767" i="3" s="1"/>
  <c r="X767" i="3" s="1"/>
  <c r="Y767" i="3" s="1"/>
  <c r="U832" i="3"/>
  <c r="V832" i="3" s="1"/>
  <c r="X832" i="3" s="1"/>
  <c r="Y832" i="3" s="1"/>
  <c r="U839" i="3"/>
  <c r="V839" i="3" s="1"/>
  <c r="X839" i="3" s="1"/>
  <c r="Y839" i="3" s="1"/>
  <c r="U864" i="3"/>
  <c r="V864" i="3" s="1"/>
  <c r="X864" i="3" s="1"/>
  <c r="Y864" i="3" s="1"/>
  <c r="U871" i="3"/>
  <c r="V871" i="3" s="1"/>
  <c r="X871" i="3" s="1"/>
  <c r="Y871" i="3" s="1"/>
  <c r="U743" i="3"/>
  <c r="V743" i="3" s="1"/>
  <c r="X743" i="3" s="1"/>
  <c r="Y743" i="3" s="1"/>
  <c r="U775" i="3"/>
  <c r="V775" i="3" s="1"/>
  <c r="X775" i="3" s="1"/>
  <c r="Y775" i="3" s="1"/>
  <c r="U807" i="3"/>
  <c r="V807" i="3" s="1"/>
  <c r="X807" i="3" s="1"/>
  <c r="Y807" i="3" s="1"/>
  <c r="U763" i="3"/>
  <c r="V763" i="3" s="1"/>
  <c r="X763" i="3" s="1"/>
  <c r="Y763" i="3" s="1"/>
  <c r="U824" i="3"/>
  <c r="V824" i="3" s="1"/>
  <c r="X824" i="3" s="1"/>
  <c r="Y824" i="3" s="1"/>
  <c r="U836" i="3"/>
  <c r="V836" i="3" s="1"/>
  <c r="X836" i="3" s="1"/>
  <c r="Y836" i="3" s="1"/>
  <c r="U843" i="3"/>
  <c r="V843" i="3" s="1"/>
  <c r="X843" i="3" s="1"/>
  <c r="Y843" i="3" s="1"/>
  <c r="U868" i="3"/>
  <c r="V868" i="3" s="1"/>
  <c r="X868" i="3" s="1"/>
  <c r="Y868" i="3" s="1"/>
  <c r="U875" i="3"/>
  <c r="V875" i="3" s="1"/>
  <c r="X875" i="3" s="1"/>
  <c r="Y875" i="3" s="1"/>
  <c r="U760" i="3"/>
  <c r="V760" i="3" s="1"/>
  <c r="X760" i="3" s="1"/>
  <c r="Y760" i="3" s="1"/>
  <c r="U372" i="3"/>
  <c r="V372" i="3" s="1"/>
  <c r="X372" i="3" s="1"/>
  <c r="Y372" i="3" s="1"/>
  <c r="U396" i="3"/>
  <c r="V396" i="3" s="1"/>
  <c r="X396" i="3" s="1"/>
  <c r="Y396" i="3" s="1"/>
  <c r="U424" i="3"/>
  <c r="V424" i="3" s="1"/>
  <c r="X424" i="3" s="1"/>
  <c r="Y424" i="3" s="1"/>
  <c r="U502" i="3"/>
  <c r="V502" i="3" s="1"/>
  <c r="X502" i="3" s="1"/>
  <c r="Y502" i="3" s="1"/>
  <c r="U345" i="3"/>
  <c r="V345" i="3" s="1"/>
  <c r="X345" i="3" s="1"/>
  <c r="Y345" i="3" s="1"/>
  <c r="U352" i="3"/>
  <c r="V352" i="3" s="1"/>
  <c r="X352" i="3" s="1"/>
  <c r="Y352" i="3" s="1"/>
  <c r="U370" i="3"/>
  <c r="V370" i="3" s="1"/>
  <c r="X370" i="3" s="1"/>
  <c r="Y370" i="3" s="1"/>
  <c r="U384" i="3"/>
  <c r="V384" i="3" s="1"/>
  <c r="X384" i="3" s="1"/>
  <c r="Y384" i="3" s="1"/>
  <c r="U398" i="3"/>
  <c r="V398" i="3" s="1"/>
  <c r="X398" i="3" s="1"/>
  <c r="Y398" i="3" s="1"/>
  <c r="U409" i="3"/>
  <c r="V409" i="3" s="1"/>
  <c r="X409" i="3" s="1"/>
  <c r="Y409" i="3" s="1"/>
  <c r="U426" i="3"/>
  <c r="V426" i="3" s="1"/>
  <c r="X426" i="3" s="1"/>
  <c r="Y426" i="3" s="1"/>
  <c r="U437" i="3"/>
  <c r="V437" i="3" s="1"/>
  <c r="X437" i="3" s="1"/>
  <c r="Y437" i="3" s="1"/>
  <c r="U540" i="3"/>
  <c r="V540" i="3" s="1"/>
  <c r="X540" i="3" s="1"/>
  <c r="Y540" i="3" s="1"/>
  <c r="U570" i="3"/>
  <c r="V570" i="3" s="1"/>
  <c r="X570" i="3" s="1"/>
  <c r="Y570" i="3" s="1"/>
  <c r="U369" i="3"/>
  <c r="V369" i="3" s="1"/>
  <c r="X369" i="3" s="1"/>
  <c r="Y369" i="3" s="1"/>
  <c r="U381" i="3"/>
  <c r="V381" i="3" s="1"/>
  <c r="X381" i="3" s="1"/>
  <c r="Y381" i="3" s="1"/>
  <c r="U386" i="3"/>
  <c r="V386" i="3" s="1"/>
  <c r="X386" i="3" s="1"/>
  <c r="Y386" i="3" s="1"/>
  <c r="U404" i="3"/>
  <c r="V404" i="3" s="1"/>
  <c r="X404" i="3" s="1"/>
  <c r="Y404" i="3" s="1"/>
  <c r="U432" i="3"/>
  <c r="V432" i="3" s="1"/>
  <c r="X432" i="3" s="1"/>
  <c r="Y432" i="3" s="1"/>
  <c r="U456" i="3"/>
  <c r="V456" i="3" s="1"/>
  <c r="X456" i="3" s="1"/>
  <c r="Y456" i="3" s="1"/>
  <c r="U472" i="3"/>
  <c r="V472" i="3" s="1"/>
  <c r="X472" i="3" s="1"/>
  <c r="Y472" i="3" s="1"/>
  <c r="U510" i="3"/>
  <c r="V510" i="3" s="1"/>
  <c r="X510" i="3" s="1"/>
  <c r="Y510" i="3" s="1"/>
  <c r="U324" i="3"/>
  <c r="V324" i="3" s="1"/>
  <c r="X324" i="3" s="1"/>
  <c r="Y324" i="3" s="1"/>
  <c r="U349" i="3"/>
  <c r="V349" i="3" s="1"/>
  <c r="X349" i="3" s="1"/>
  <c r="Y349" i="3" s="1"/>
  <c r="U356" i="3"/>
  <c r="V356" i="3" s="1"/>
  <c r="X356" i="3" s="1"/>
  <c r="Y356" i="3" s="1"/>
  <c r="U392" i="3"/>
  <c r="V392" i="3" s="1"/>
  <c r="X392" i="3" s="1"/>
  <c r="Y392" i="3" s="1"/>
  <c r="U406" i="3"/>
  <c r="V406" i="3" s="1"/>
  <c r="X406" i="3" s="1"/>
  <c r="Y406" i="3" s="1"/>
  <c r="U417" i="3"/>
  <c r="V417" i="3" s="1"/>
  <c r="X417" i="3" s="1"/>
  <c r="Y417" i="3" s="1"/>
  <c r="U429" i="3"/>
  <c r="V429" i="3" s="1"/>
  <c r="X429" i="3" s="1"/>
  <c r="Y429" i="3" s="1"/>
  <c r="U462" i="3"/>
  <c r="V462" i="3" s="1"/>
  <c r="X462" i="3" s="1"/>
  <c r="Y462" i="3" s="1"/>
  <c r="U506" i="3"/>
  <c r="V506" i="3" s="1"/>
  <c r="X506" i="3" s="1"/>
  <c r="Y506" i="3" s="1"/>
  <c r="U590" i="3"/>
  <c r="V590" i="3" s="1"/>
  <c r="X590" i="3" s="1"/>
  <c r="Y590" i="3" s="1"/>
  <c r="U622" i="3"/>
  <c r="V622" i="3" s="1"/>
  <c r="X622" i="3" s="1"/>
  <c r="Y622" i="3" s="1"/>
  <c r="U457" i="3"/>
  <c r="V457" i="3" s="1"/>
  <c r="X457" i="3" s="1"/>
  <c r="Y457" i="3" s="1"/>
  <c r="U473" i="3"/>
  <c r="V473" i="3" s="1"/>
  <c r="X473" i="3" s="1"/>
  <c r="Y473" i="3" s="1"/>
  <c r="U489" i="3"/>
  <c r="V489" i="3" s="1"/>
  <c r="X489" i="3" s="1"/>
  <c r="Y489" i="3" s="1"/>
  <c r="U505" i="3"/>
  <c r="V505" i="3" s="1"/>
  <c r="X505" i="3" s="1"/>
  <c r="Y505" i="3" s="1"/>
  <c r="U521" i="3"/>
  <c r="V521" i="3" s="1"/>
  <c r="X521" i="3" s="1"/>
  <c r="Y521" i="3" s="1"/>
  <c r="U553" i="3"/>
  <c r="V553" i="3" s="1"/>
  <c r="X553" i="3" s="1"/>
  <c r="Y553" i="3" s="1"/>
  <c r="U569" i="3"/>
  <c r="V569" i="3" s="1"/>
  <c r="X569" i="3" s="1"/>
  <c r="Y569" i="3" s="1"/>
  <c r="U634" i="3"/>
  <c r="V634" i="3" s="1"/>
  <c r="X634" i="3" s="1"/>
  <c r="Y634" i="3" s="1"/>
  <c r="U665" i="3"/>
  <c r="V665" i="3" s="1"/>
  <c r="X665" i="3" s="1"/>
  <c r="Y665" i="3" s="1"/>
  <c r="U685" i="3"/>
  <c r="V685" i="3" s="1"/>
  <c r="X685" i="3" s="1"/>
  <c r="Y685" i="3" s="1"/>
  <c r="U703" i="3"/>
  <c r="V703" i="3" s="1"/>
  <c r="X703" i="3" s="1"/>
  <c r="Y703" i="3" s="1"/>
  <c r="U719" i="3"/>
  <c r="V719" i="3" s="1"/>
  <c r="X719" i="3" s="1"/>
  <c r="Y719" i="3" s="1"/>
  <c r="U735" i="3"/>
  <c r="V735" i="3" s="1"/>
  <c r="X735" i="3" s="1"/>
  <c r="Y735" i="3" s="1"/>
  <c r="U777" i="3"/>
  <c r="V777" i="3" s="1"/>
  <c r="X777" i="3" s="1"/>
  <c r="Y777" i="3" s="1"/>
  <c r="U573" i="3"/>
  <c r="V573" i="3" s="1"/>
  <c r="X573" i="3" s="1"/>
  <c r="Y573" i="3" s="1"/>
  <c r="U589" i="3"/>
  <c r="V589" i="3" s="1"/>
  <c r="X589" i="3" s="1"/>
  <c r="Y589" i="3" s="1"/>
  <c r="U605" i="3"/>
  <c r="V605" i="3" s="1"/>
  <c r="X605" i="3" s="1"/>
  <c r="Y605" i="3" s="1"/>
  <c r="U621" i="3"/>
  <c r="V621" i="3" s="1"/>
  <c r="X621" i="3" s="1"/>
  <c r="Y621" i="3" s="1"/>
  <c r="U625" i="3"/>
  <c r="V625" i="3" s="1"/>
  <c r="X625" i="3" s="1"/>
  <c r="Y625" i="3" s="1"/>
  <c r="U629" i="3"/>
  <c r="V629" i="3" s="1"/>
  <c r="X629" i="3" s="1"/>
  <c r="Y629" i="3" s="1"/>
  <c r="U643" i="3"/>
  <c r="V643" i="3" s="1"/>
  <c r="X643" i="3" s="1"/>
  <c r="Y643" i="3" s="1"/>
  <c r="U650" i="3"/>
  <c r="V650" i="3" s="1"/>
  <c r="X650" i="3" s="1"/>
  <c r="Y650" i="3" s="1"/>
  <c r="U675" i="3"/>
  <c r="V675" i="3" s="1"/>
  <c r="X675" i="3" s="1"/>
  <c r="Y675" i="3" s="1"/>
  <c r="U705" i="3"/>
  <c r="V705" i="3" s="1"/>
  <c r="X705" i="3" s="1"/>
  <c r="Y705" i="3" s="1"/>
  <c r="U737" i="3"/>
  <c r="V737" i="3" s="1"/>
  <c r="X737" i="3" s="1"/>
  <c r="Y737" i="3" s="1"/>
  <c r="U479" i="3"/>
  <c r="V479" i="3" s="1"/>
  <c r="X479" i="3" s="1"/>
  <c r="Y479" i="3" s="1"/>
  <c r="U487" i="3"/>
  <c r="V487" i="3" s="1"/>
  <c r="X487" i="3" s="1"/>
  <c r="Y487" i="3" s="1"/>
  <c r="U503" i="3"/>
  <c r="V503" i="3" s="1"/>
  <c r="X503" i="3" s="1"/>
  <c r="Y503" i="3" s="1"/>
  <c r="U519" i="3"/>
  <c r="V519" i="3" s="1"/>
  <c r="X519" i="3" s="1"/>
  <c r="Y519" i="3" s="1"/>
  <c r="U541" i="3"/>
  <c r="V541" i="3" s="1"/>
  <c r="X541" i="3" s="1"/>
  <c r="Y541" i="3" s="1"/>
  <c r="U559" i="3"/>
  <c r="V559" i="3" s="1"/>
  <c r="X559" i="3" s="1"/>
  <c r="Y559" i="3" s="1"/>
  <c r="U657" i="3"/>
  <c r="V657" i="3" s="1"/>
  <c r="X657" i="3" s="1"/>
  <c r="Y657" i="3" s="1"/>
  <c r="U682" i="3"/>
  <c r="V682" i="3" s="1"/>
  <c r="X682" i="3" s="1"/>
  <c r="Y682" i="3" s="1"/>
  <c r="U689" i="3"/>
  <c r="V689" i="3" s="1"/>
  <c r="X689" i="3" s="1"/>
  <c r="Y689" i="3" s="1"/>
  <c r="U546" i="3"/>
  <c r="V546" i="3" s="1"/>
  <c r="X546" i="3" s="1"/>
  <c r="Y546" i="3" s="1"/>
  <c r="U549" i="3"/>
  <c r="V549" i="3" s="1"/>
  <c r="X549" i="3" s="1"/>
  <c r="Y549" i="3" s="1"/>
  <c r="U584" i="3"/>
  <c r="V584" i="3" s="1"/>
  <c r="X584" i="3" s="1"/>
  <c r="Y584" i="3" s="1"/>
  <c r="U592" i="3"/>
  <c r="V592" i="3" s="1"/>
  <c r="X592" i="3" s="1"/>
  <c r="Y592" i="3" s="1"/>
  <c r="U600" i="3"/>
  <c r="V600" i="3" s="1"/>
  <c r="X600" i="3" s="1"/>
  <c r="Y600" i="3" s="1"/>
  <c r="U624" i="3"/>
  <c r="V624" i="3" s="1"/>
  <c r="X624" i="3" s="1"/>
  <c r="Y624" i="3" s="1"/>
  <c r="U671" i="3"/>
  <c r="V671" i="3" s="1"/>
  <c r="X671" i="3" s="1"/>
  <c r="Y671" i="3" s="1"/>
  <c r="U702" i="3"/>
  <c r="V702" i="3" s="1"/>
  <c r="X702" i="3" s="1"/>
  <c r="Y702" i="3" s="1"/>
  <c r="U715" i="3"/>
  <c r="V715" i="3" s="1"/>
  <c r="X715" i="3" s="1"/>
  <c r="Y715" i="3" s="1"/>
  <c r="U784" i="3"/>
  <c r="V784" i="3" s="1"/>
  <c r="X784" i="3" s="1"/>
  <c r="Y784" i="3" s="1"/>
  <c r="U338" i="3"/>
  <c r="V338" i="3" s="1"/>
  <c r="X338" i="3" s="1"/>
  <c r="Y338" i="3" s="1"/>
  <c r="U354" i="3"/>
  <c r="V354" i="3" s="1"/>
  <c r="X354" i="3" s="1"/>
  <c r="Y354" i="3" s="1"/>
  <c r="U380" i="3"/>
  <c r="V380" i="3" s="1"/>
  <c r="X380" i="3" s="1"/>
  <c r="Y380" i="3" s="1"/>
  <c r="U421" i="3"/>
  <c r="V421" i="3" s="1"/>
  <c r="X421" i="3" s="1"/>
  <c r="Y421" i="3" s="1"/>
  <c r="U448" i="3"/>
  <c r="V448" i="3" s="1"/>
  <c r="X448" i="3" s="1"/>
  <c r="Y448" i="3" s="1"/>
  <c r="U464" i="3"/>
  <c r="V464" i="3" s="1"/>
  <c r="X464" i="3" s="1"/>
  <c r="Y464" i="3" s="1"/>
  <c r="U482" i="3"/>
  <c r="V482" i="3" s="1"/>
  <c r="X482" i="3" s="1"/>
  <c r="Y482" i="3" s="1"/>
  <c r="U578" i="3"/>
  <c r="V578" i="3" s="1"/>
  <c r="X578" i="3" s="1"/>
  <c r="Y578" i="3" s="1"/>
  <c r="U344" i="3"/>
  <c r="V344" i="3" s="1"/>
  <c r="X344" i="3" s="1"/>
  <c r="Y344" i="3" s="1"/>
  <c r="U400" i="3"/>
  <c r="V400" i="3" s="1"/>
  <c r="X400" i="3" s="1"/>
  <c r="Y400" i="3" s="1"/>
  <c r="U452" i="3"/>
  <c r="V452" i="3" s="1"/>
  <c r="X452" i="3" s="1"/>
  <c r="Y452" i="3" s="1"/>
  <c r="U368" i="3"/>
  <c r="V368" i="3" s="1"/>
  <c r="X368" i="3" s="1"/>
  <c r="Y368" i="3" s="1"/>
  <c r="U442" i="3"/>
  <c r="V442" i="3" s="1"/>
  <c r="X442" i="3" s="1"/>
  <c r="Y442" i="3" s="1"/>
  <c r="U586" i="3"/>
  <c r="V586" i="3" s="1"/>
  <c r="X586" i="3" s="1"/>
  <c r="Y586" i="3" s="1"/>
  <c r="U348" i="3"/>
  <c r="V348" i="3" s="1"/>
  <c r="X348" i="3" s="1"/>
  <c r="Y348" i="3" s="1"/>
  <c r="U422" i="3"/>
  <c r="V422" i="3" s="1"/>
  <c r="X422" i="3" s="1"/>
  <c r="Y422" i="3" s="1"/>
  <c r="U434" i="3"/>
  <c r="V434" i="3" s="1"/>
  <c r="X434" i="3" s="1"/>
  <c r="Y434" i="3" s="1"/>
  <c r="U522" i="3"/>
  <c r="V522" i="3" s="1"/>
  <c r="X522" i="3" s="1"/>
  <c r="Y522" i="3" s="1"/>
  <c r="U453" i="3"/>
  <c r="V453" i="3" s="1"/>
  <c r="X453" i="3" s="1"/>
  <c r="Y453" i="3" s="1"/>
  <c r="U469" i="3"/>
  <c r="V469" i="3" s="1"/>
  <c r="X469" i="3" s="1"/>
  <c r="Y469" i="3" s="1"/>
  <c r="U493" i="3"/>
  <c r="V493" i="3" s="1"/>
  <c r="X493" i="3" s="1"/>
  <c r="Y493" i="3" s="1"/>
  <c r="U551" i="3"/>
  <c r="V551" i="3" s="1"/>
  <c r="X551" i="3" s="1"/>
  <c r="Y551" i="3" s="1"/>
  <c r="U687" i="3"/>
  <c r="V687" i="3" s="1"/>
  <c r="X687" i="3" s="1"/>
  <c r="Y687" i="3" s="1"/>
  <c r="U571" i="3"/>
  <c r="V571" i="3" s="1"/>
  <c r="X571" i="3" s="1"/>
  <c r="Y571" i="3" s="1"/>
  <c r="U577" i="3"/>
  <c r="V577" i="3" s="1"/>
  <c r="X577" i="3" s="1"/>
  <c r="Y577" i="3" s="1"/>
  <c r="U593" i="3"/>
  <c r="V593" i="3" s="1"/>
  <c r="X593" i="3" s="1"/>
  <c r="Y593" i="3" s="1"/>
  <c r="U609" i="3"/>
  <c r="V609" i="3" s="1"/>
  <c r="X609" i="3" s="1"/>
  <c r="Y609" i="3" s="1"/>
  <c r="U638" i="3"/>
  <c r="V638" i="3" s="1"/>
  <c r="X638" i="3" s="1"/>
  <c r="Y638" i="3" s="1"/>
  <c r="U645" i="3"/>
  <c r="V645" i="3" s="1"/>
  <c r="X645" i="3" s="1"/>
  <c r="Y645" i="3" s="1"/>
  <c r="U726" i="3"/>
  <c r="V726" i="3" s="1"/>
  <c r="X726" i="3" s="1"/>
  <c r="Y726" i="3" s="1"/>
  <c r="U793" i="3"/>
  <c r="V793" i="3" s="1"/>
  <c r="X793" i="3" s="1"/>
  <c r="Y793" i="3" s="1"/>
  <c r="U499" i="3"/>
  <c r="V499" i="3" s="1"/>
  <c r="X499" i="3" s="1"/>
  <c r="Y499" i="3" s="1"/>
  <c r="U631" i="3"/>
  <c r="V631" i="3" s="1"/>
  <c r="X631" i="3" s="1"/>
  <c r="Y631" i="3" s="1"/>
  <c r="U669" i="3"/>
  <c r="V669" i="3" s="1"/>
  <c r="X669" i="3" s="1"/>
  <c r="Y669" i="3" s="1"/>
  <c r="U698" i="3"/>
  <c r="V698" i="3" s="1"/>
  <c r="X698" i="3" s="1"/>
  <c r="Y698" i="3" s="1"/>
  <c r="U714" i="3"/>
  <c r="V714" i="3" s="1"/>
  <c r="X714" i="3" s="1"/>
  <c r="Y714" i="3" s="1"/>
  <c r="U730" i="3"/>
  <c r="V730" i="3" s="1"/>
  <c r="X730" i="3" s="1"/>
  <c r="Y730" i="3" s="1"/>
  <c r="U817" i="3"/>
  <c r="V817" i="3" s="1"/>
  <c r="X817" i="3" s="1"/>
  <c r="Y817" i="3" s="1"/>
  <c r="U547" i="3"/>
  <c r="V547" i="3" s="1"/>
  <c r="X547" i="3" s="1"/>
  <c r="Y547" i="3" s="1"/>
  <c r="U607" i="3"/>
  <c r="V607" i="3" s="1"/>
  <c r="X607" i="3" s="1"/>
  <c r="Y607" i="3" s="1"/>
  <c r="U615" i="3"/>
  <c r="V615" i="3" s="1"/>
  <c r="X615" i="3" s="1"/>
  <c r="Y615" i="3" s="1"/>
  <c r="U623" i="3"/>
  <c r="V623" i="3" s="1"/>
  <c r="X623" i="3" s="1"/>
  <c r="Y623" i="3" s="1"/>
  <c r="U697" i="3"/>
  <c r="V697" i="3" s="1"/>
  <c r="X697" i="3" s="1"/>
  <c r="Y697" i="3" s="1"/>
  <c r="U769" i="3"/>
  <c r="V769" i="3" s="1"/>
  <c r="X769" i="3" s="1"/>
  <c r="Y769" i="3" s="1"/>
  <c r="U800" i="3"/>
  <c r="V800" i="3" s="1"/>
  <c r="X800" i="3" s="1"/>
  <c r="Y800" i="3" s="1"/>
  <c r="U756" i="3"/>
  <c r="V756" i="3" s="1"/>
  <c r="X756" i="3" s="1"/>
  <c r="Y756" i="3" s="1"/>
  <c r="U788" i="3"/>
  <c r="V788" i="3" s="1"/>
  <c r="X788" i="3" s="1"/>
  <c r="Y788" i="3" s="1"/>
  <c r="U820" i="3"/>
  <c r="V820" i="3" s="1"/>
  <c r="X820" i="3" s="1"/>
  <c r="Y820" i="3" s="1"/>
  <c r="U831" i="3"/>
  <c r="V831" i="3" s="1"/>
  <c r="X831" i="3" s="1"/>
  <c r="Y831" i="3" s="1"/>
  <c r="U863" i="3"/>
  <c r="V863" i="3" s="1"/>
  <c r="X863" i="3" s="1"/>
  <c r="Y863" i="3" s="1"/>
  <c r="U888" i="3"/>
  <c r="V888" i="3" s="1"/>
  <c r="X888" i="3" s="1"/>
  <c r="Y888" i="3" s="1"/>
  <c r="U780" i="3"/>
  <c r="V780" i="3" s="1"/>
  <c r="X780" i="3" s="1"/>
  <c r="Y780" i="3" s="1"/>
  <c r="U796" i="3"/>
  <c r="V796" i="3" s="1"/>
  <c r="X796" i="3" s="1"/>
  <c r="Y796" i="3" s="1"/>
  <c r="U823" i="3"/>
  <c r="V823" i="3" s="1"/>
  <c r="X823" i="3" s="1"/>
  <c r="Y823" i="3" s="1"/>
  <c r="U867" i="3"/>
  <c r="V867" i="3" s="1"/>
  <c r="X867" i="3" s="1"/>
  <c r="Y867" i="3" s="1"/>
  <c r="U614" i="3"/>
  <c r="V614" i="3" s="1"/>
  <c r="X614" i="3" s="1"/>
  <c r="Y614" i="3" s="1"/>
  <c r="U537" i="3"/>
  <c r="V537" i="3" s="1"/>
  <c r="X537" i="3" s="1"/>
  <c r="Y537" i="3" s="1"/>
  <c r="U779" i="3"/>
  <c r="V779" i="3" s="1"/>
  <c r="X779" i="3" s="1"/>
  <c r="Y779" i="3" s="1"/>
  <c r="U812" i="3"/>
  <c r="V812" i="3" s="1"/>
  <c r="X812" i="3" s="1"/>
  <c r="Y812" i="3" s="1"/>
  <c r="U835" i="3"/>
  <c r="V835" i="3" s="1"/>
  <c r="X835" i="3" s="1"/>
  <c r="Y835" i="3" s="1"/>
  <c r="U860" i="3"/>
  <c r="V860" i="3" s="1"/>
  <c r="X860" i="3" s="1"/>
  <c r="Y860" i="3" s="1"/>
  <c r="U892" i="3"/>
  <c r="V892" i="3" s="1"/>
  <c r="X892" i="3" s="1"/>
  <c r="Y892" i="3" s="1"/>
  <c r="U373" i="3"/>
  <c r="V373" i="3" s="1"/>
  <c r="X373" i="3" s="1"/>
  <c r="Y373" i="3" s="1"/>
  <c r="U378" i="3"/>
  <c r="V378" i="3" s="1"/>
  <c r="X378" i="3" s="1"/>
  <c r="Y378" i="3" s="1"/>
  <c r="U405" i="3"/>
  <c r="V405" i="3" s="1"/>
  <c r="X405" i="3" s="1"/>
  <c r="Y405" i="3" s="1"/>
  <c r="U410" i="3"/>
  <c r="V410" i="3" s="1"/>
  <c r="X410" i="3" s="1"/>
  <c r="Y410" i="3" s="1"/>
  <c r="U433" i="3"/>
  <c r="V433" i="3" s="1"/>
  <c r="X433" i="3" s="1"/>
  <c r="Y433" i="3" s="1"/>
  <c r="U438" i="3"/>
  <c r="V438" i="3" s="1"/>
  <c r="X438" i="3" s="1"/>
  <c r="Y438" i="3" s="1"/>
  <c r="U450" i="3"/>
  <c r="V450" i="3" s="1"/>
  <c r="X450" i="3" s="1"/>
  <c r="Y450" i="3" s="1"/>
  <c r="U466" i="3"/>
  <c r="V466" i="3" s="1"/>
  <c r="X466" i="3" s="1"/>
  <c r="Y466" i="3" s="1"/>
  <c r="U498" i="3"/>
  <c r="V498" i="3" s="1"/>
  <c r="X498" i="3" s="1"/>
  <c r="Y498" i="3" s="1"/>
  <c r="U329" i="3"/>
  <c r="V329" i="3" s="1"/>
  <c r="X329" i="3" s="1"/>
  <c r="Y329" i="3" s="1"/>
  <c r="U336" i="3"/>
  <c r="V336" i="3" s="1"/>
  <c r="X336" i="3" s="1"/>
  <c r="Y336" i="3" s="1"/>
  <c r="U361" i="3"/>
  <c r="V361" i="3" s="1"/>
  <c r="X361" i="3" s="1"/>
  <c r="Y361" i="3" s="1"/>
  <c r="U377" i="3"/>
  <c r="V377" i="3" s="1"/>
  <c r="X377" i="3" s="1"/>
  <c r="Y377" i="3" s="1"/>
  <c r="U416" i="3"/>
  <c r="V416" i="3" s="1"/>
  <c r="X416" i="3" s="1"/>
  <c r="Y416" i="3" s="1"/>
  <c r="U454" i="3"/>
  <c r="V454" i="3" s="1"/>
  <c r="X454" i="3" s="1"/>
  <c r="Y454" i="3" s="1"/>
  <c r="U468" i="3"/>
  <c r="V468" i="3" s="1"/>
  <c r="X468" i="3" s="1"/>
  <c r="Y468" i="3" s="1"/>
  <c r="U554" i="3"/>
  <c r="V554" i="3" s="1"/>
  <c r="X554" i="3" s="1"/>
  <c r="Y554" i="3" s="1"/>
  <c r="U413" i="3"/>
  <c r="V413" i="3" s="1"/>
  <c r="X413" i="3" s="1"/>
  <c r="Y413" i="3" s="1"/>
  <c r="U418" i="3"/>
  <c r="V418" i="3" s="1"/>
  <c r="X418" i="3" s="1"/>
  <c r="Y418" i="3" s="1"/>
  <c r="U490" i="3"/>
  <c r="V490" i="3" s="1"/>
  <c r="X490" i="3" s="1"/>
  <c r="Y490" i="3" s="1"/>
  <c r="U544" i="3"/>
  <c r="V544" i="3" s="1"/>
  <c r="X544" i="3" s="1"/>
  <c r="Y544" i="3" s="1"/>
  <c r="U333" i="3"/>
  <c r="V333" i="3" s="1"/>
  <c r="X333" i="3" s="1"/>
  <c r="Y333" i="3" s="1"/>
  <c r="U340" i="3"/>
  <c r="V340" i="3" s="1"/>
  <c r="X340" i="3" s="1"/>
  <c r="Y340" i="3" s="1"/>
  <c r="U365" i="3"/>
  <c r="V365" i="3" s="1"/>
  <c r="X365" i="3" s="1"/>
  <c r="Y365" i="3" s="1"/>
  <c r="U374" i="3"/>
  <c r="V374" i="3" s="1"/>
  <c r="X374" i="3" s="1"/>
  <c r="Y374" i="3" s="1"/>
  <c r="U385" i="3"/>
  <c r="V385" i="3" s="1"/>
  <c r="X385" i="3" s="1"/>
  <c r="Y385" i="3" s="1"/>
  <c r="U436" i="3"/>
  <c r="V436" i="3" s="1"/>
  <c r="X436" i="3" s="1"/>
  <c r="Y436" i="3" s="1"/>
  <c r="U441" i="3"/>
  <c r="V441" i="3" s="1"/>
  <c r="X441" i="3" s="1"/>
  <c r="Y441" i="3" s="1"/>
  <c r="U446" i="3"/>
  <c r="V446" i="3" s="1"/>
  <c r="X446" i="3" s="1"/>
  <c r="Y446" i="3" s="1"/>
  <c r="U478" i="3"/>
  <c r="V478" i="3" s="1"/>
  <c r="X478" i="3" s="1"/>
  <c r="Y478" i="3" s="1"/>
  <c r="U548" i="3"/>
  <c r="V548" i="3" s="1"/>
  <c r="X548" i="3" s="1"/>
  <c r="Y548" i="3" s="1"/>
  <c r="U574" i="3"/>
  <c r="V574" i="3" s="1"/>
  <c r="X574" i="3" s="1"/>
  <c r="Y574" i="3" s="1"/>
  <c r="U606" i="3"/>
  <c r="V606" i="3" s="1"/>
  <c r="X606" i="3" s="1"/>
  <c r="Y606" i="3" s="1"/>
  <c r="U449" i="3"/>
  <c r="V449" i="3" s="1"/>
  <c r="X449" i="3" s="1"/>
  <c r="Y449" i="3" s="1"/>
  <c r="U465" i="3"/>
  <c r="V465" i="3" s="1"/>
  <c r="X465" i="3" s="1"/>
  <c r="Y465" i="3" s="1"/>
  <c r="U481" i="3"/>
  <c r="V481" i="3" s="1"/>
  <c r="X481" i="3" s="1"/>
  <c r="Y481" i="3" s="1"/>
  <c r="U497" i="3"/>
  <c r="V497" i="3" s="1"/>
  <c r="X497" i="3" s="1"/>
  <c r="Y497" i="3" s="1"/>
  <c r="U513" i="3"/>
  <c r="V513" i="3" s="1"/>
  <c r="X513" i="3" s="1"/>
  <c r="Y513" i="3" s="1"/>
  <c r="U529" i="3"/>
  <c r="V529" i="3" s="1"/>
  <c r="X529" i="3" s="1"/>
  <c r="Y529" i="3" s="1"/>
  <c r="U539" i="3"/>
  <c r="V539" i="3" s="1"/>
  <c r="X539" i="3" s="1"/>
  <c r="Y539" i="3" s="1"/>
  <c r="U639" i="3"/>
  <c r="V639" i="3" s="1"/>
  <c r="X639" i="3" s="1"/>
  <c r="Y639" i="3" s="1"/>
  <c r="U658" i="3"/>
  <c r="V658" i="3" s="1"/>
  <c r="X658" i="3" s="1"/>
  <c r="Y658" i="3" s="1"/>
  <c r="U706" i="3"/>
  <c r="V706" i="3" s="1"/>
  <c r="X706" i="3" s="1"/>
  <c r="Y706" i="3" s="1"/>
  <c r="U722" i="3"/>
  <c r="V722" i="3" s="1"/>
  <c r="X722" i="3" s="1"/>
  <c r="Y722" i="3" s="1"/>
  <c r="U533" i="3"/>
  <c r="V533" i="3" s="1"/>
  <c r="X533" i="3" s="1"/>
  <c r="Y533" i="3" s="1"/>
  <c r="U557" i="3"/>
  <c r="V557" i="3" s="1"/>
  <c r="X557" i="3" s="1"/>
  <c r="Y557" i="3" s="1"/>
  <c r="U581" i="3"/>
  <c r="V581" i="3" s="1"/>
  <c r="X581" i="3" s="1"/>
  <c r="Y581" i="3" s="1"/>
  <c r="U597" i="3"/>
  <c r="V597" i="3" s="1"/>
  <c r="X597" i="3" s="1"/>
  <c r="Y597" i="3" s="1"/>
  <c r="U613" i="3"/>
  <c r="V613" i="3" s="1"/>
  <c r="X613" i="3" s="1"/>
  <c r="Y613" i="3" s="1"/>
  <c r="U647" i="3"/>
  <c r="V647" i="3" s="1"/>
  <c r="X647" i="3" s="1"/>
  <c r="Y647" i="3" s="1"/>
  <c r="U653" i="3"/>
  <c r="V653" i="3" s="1"/>
  <c r="X653" i="3" s="1"/>
  <c r="Y653" i="3" s="1"/>
  <c r="U678" i="3"/>
  <c r="V678" i="3" s="1"/>
  <c r="X678" i="3" s="1"/>
  <c r="Y678" i="3" s="1"/>
  <c r="U690" i="3"/>
  <c r="V690" i="3" s="1"/>
  <c r="X690" i="3" s="1"/>
  <c r="Y690" i="3" s="1"/>
  <c r="U721" i="3"/>
  <c r="V721" i="3" s="1"/>
  <c r="X721" i="3" s="1"/>
  <c r="Y721" i="3" s="1"/>
  <c r="U745" i="3"/>
  <c r="V745" i="3" s="1"/>
  <c r="X745" i="3" s="1"/>
  <c r="Y745" i="3" s="1"/>
  <c r="U495" i="3"/>
  <c r="V495" i="3" s="1"/>
  <c r="X495" i="3" s="1"/>
  <c r="Y495" i="3" s="1"/>
  <c r="U511" i="3"/>
  <c r="V511" i="3" s="1"/>
  <c r="X511" i="3" s="1"/>
  <c r="Y511" i="3" s="1"/>
  <c r="U527" i="3"/>
  <c r="V527" i="3" s="1"/>
  <c r="X527" i="3" s="1"/>
  <c r="Y527" i="3" s="1"/>
  <c r="U535" i="3"/>
  <c r="V535" i="3" s="1"/>
  <c r="X535" i="3" s="1"/>
  <c r="Y535" i="3" s="1"/>
  <c r="U633" i="3"/>
  <c r="V633" i="3" s="1"/>
  <c r="X633" i="3" s="1"/>
  <c r="Y633" i="3" s="1"/>
  <c r="U642" i="3"/>
  <c r="V642" i="3" s="1"/>
  <c r="X642" i="3" s="1"/>
  <c r="Y642" i="3" s="1"/>
  <c r="U661" i="3"/>
  <c r="V661" i="3" s="1"/>
  <c r="X661" i="3" s="1"/>
  <c r="Y661" i="3" s="1"/>
  <c r="U670" i="3"/>
  <c r="V670" i="3" s="1"/>
  <c r="X670" i="3" s="1"/>
  <c r="Y670" i="3" s="1"/>
  <c r="U679" i="3"/>
  <c r="V679" i="3" s="1"/>
  <c r="X679" i="3" s="1"/>
  <c r="Y679" i="3" s="1"/>
  <c r="U693" i="3"/>
  <c r="V693" i="3" s="1"/>
  <c r="X693" i="3" s="1"/>
  <c r="Y693" i="3" s="1"/>
  <c r="U709" i="3"/>
  <c r="V709" i="3" s="1"/>
  <c r="X709" i="3" s="1"/>
  <c r="Y709" i="3" s="1"/>
  <c r="U725" i="3"/>
  <c r="V725" i="3" s="1"/>
  <c r="X725" i="3" s="1"/>
  <c r="Y725" i="3" s="1"/>
  <c r="U556" i="3"/>
  <c r="V556" i="3" s="1"/>
  <c r="X556" i="3" s="1"/>
  <c r="Y556" i="3" s="1"/>
  <c r="U572" i="3"/>
  <c r="V572" i="3" s="1"/>
  <c r="X572" i="3" s="1"/>
  <c r="Y572" i="3" s="1"/>
  <c r="U580" i="3"/>
  <c r="V580" i="3" s="1"/>
  <c r="X580" i="3" s="1"/>
  <c r="Y580" i="3" s="1"/>
  <c r="U588" i="3"/>
  <c r="V588" i="3" s="1"/>
  <c r="X588" i="3" s="1"/>
  <c r="Y588" i="3" s="1"/>
  <c r="U596" i="3"/>
  <c r="V596" i="3" s="1"/>
  <c r="X596" i="3" s="1"/>
  <c r="Y596" i="3" s="1"/>
  <c r="U604" i="3"/>
  <c r="V604" i="3" s="1"/>
  <c r="X604" i="3" s="1"/>
  <c r="Y604" i="3" s="1"/>
  <c r="U612" i="3"/>
  <c r="V612" i="3" s="1"/>
  <c r="X612" i="3" s="1"/>
  <c r="Y612" i="3" s="1"/>
  <c r="U620" i="3"/>
  <c r="V620" i="3" s="1"/>
  <c r="X620" i="3" s="1"/>
  <c r="Y620" i="3" s="1"/>
  <c r="U628" i="3"/>
  <c r="V628" i="3" s="1"/>
  <c r="X628" i="3" s="1"/>
  <c r="Y628" i="3" s="1"/>
  <c r="U635" i="3"/>
  <c r="V635" i="3" s="1"/>
  <c r="X635" i="3" s="1"/>
  <c r="Y635" i="3" s="1"/>
  <c r="U649" i="3"/>
  <c r="V649" i="3" s="1"/>
  <c r="X649" i="3" s="1"/>
  <c r="Y649" i="3" s="1"/>
  <c r="U673" i="3"/>
  <c r="V673" i="3" s="1"/>
  <c r="X673" i="3" s="1"/>
  <c r="Y673" i="3" s="1"/>
  <c r="U681" i="3"/>
  <c r="V681" i="3" s="1"/>
  <c r="X681" i="3" s="1"/>
  <c r="Y681" i="3" s="1"/>
  <c r="U699" i="3"/>
  <c r="V699" i="3" s="1"/>
  <c r="X699" i="3" s="1"/>
  <c r="Y699" i="3" s="1"/>
  <c r="U718" i="3"/>
  <c r="V718" i="3" s="1"/>
  <c r="X718" i="3" s="1"/>
  <c r="Y718" i="3" s="1"/>
  <c r="U731" i="3"/>
  <c r="V731" i="3" s="1"/>
  <c r="X731" i="3" s="1"/>
  <c r="Y731" i="3" s="1"/>
  <c r="U738" i="3"/>
  <c r="V738" i="3" s="1"/>
  <c r="X738" i="3" s="1"/>
  <c r="Y738" i="3" s="1"/>
  <c r="U740" i="3"/>
  <c r="V740" i="3" s="1"/>
  <c r="X740" i="3" s="1"/>
  <c r="Y740" i="3" s="1"/>
  <c r="U742" i="3"/>
  <c r="V742" i="3" s="1"/>
  <c r="X742" i="3" s="1"/>
  <c r="Y742" i="3" s="1"/>
  <c r="U752" i="3"/>
  <c r="V752" i="3" s="1"/>
  <c r="X752" i="3" s="1"/>
  <c r="Y752" i="3" s="1"/>
  <c r="U799" i="3"/>
  <c r="V799" i="3" s="1"/>
  <c r="X799" i="3" s="1"/>
  <c r="Y799" i="3" s="1"/>
  <c r="U816" i="3"/>
  <c r="V816" i="3" s="1"/>
  <c r="X816" i="3" s="1"/>
  <c r="Y816" i="3" s="1"/>
  <c r="U828" i="3"/>
  <c r="V828" i="3" s="1"/>
  <c r="X828" i="3" s="1"/>
  <c r="Y828" i="3" s="1"/>
  <c r="U755" i="3"/>
  <c r="V755" i="3" s="1"/>
  <c r="X755" i="3" s="1"/>
  <c r="Y755" i="3" s="1"/>
  <c r="U771" i="3"/>
  <c r="V771" i="3" s="1"/>
  <c r="X771" i="3" s="1"/>
  <c r="Y771" i="3" s="1"/>
  <c r="U787" i="3"/>
  <c r="V787" i="3" s="1"/>
  <c r="X787" i="3" s="1"/>
  <c r="Y787" i="3" s="1"/>
  <c r="U803" i="3"/>
  <c r="V803" i="3" s="1"/>
  <c r="X803" i="3" s="1"/>
  <c r="Y803" i="3" s="1"/>
  <c r="U819" i="3"/>
  <c r="V819" i="3" s="1"/>
  <c r="X819" i="3" s="1"/>
  <c r="Y819" i="3" s="1"/>
  <c r="U848" i="3"/>
  <c r="V848" i="3" s="1"/>
  <c r="X848" i="3" s="1"/>
  <c r="Y848" i="3" s="1"/>
  <c r="U855" i="3"/>
  <c r="V855" i="3" s="1"/>
  <c r="X855" i="3" s="1"/>
  <c r="Y855" i="3" s="1"/>
  <c r="U880" i="3"/>
  <c r="V880" i="3" s="1"/>
  <c r="X880" i="3" s="1"/>
  <c r="Y880" i="3" s="1"/>
  <c r="U887" i="3"/>
  <c r="V887" i="3" s="1"/>
  <c r="X887" i="3" s="1"/>
  <c r="Y887" i="3" s="1"/>
  <c r="U759" i="3"/>
  <c r="V759" i="3" s="1"/>
  <c r="X759" i="3" s="1"/>
  <c r="Y759" i="3" s="1"/>
  <c r="U791" i="3"/>
  <c r="V791" i="3" s="1"/>
  <c r="X791" i="3" s="1"/>
  <c r="Y791" i="3" s="1"/>
  <c r="U748" i="3"/>
  <c r="V748" i="3" s="1"/>
  <c r="X748" i="3" s="1"/>
  <c r="Y748" i="3" s="1"/>
  <c r="U795" i="3"/>
  <c r="V795" i="3" s="1"/>
  <c r="X795" i="3" s="1"/>
  <c r="Y795" i="3" s="1"/>
  <c r="U811" i="3"/>
  <c r="V811" i="3" s="1"/>
  <c r="X811" i="3" s="1"/>
  <c r="Y811" i="3" s="1"/>
  <c r="U852" i="3"/>
  <c r="V852" i="3" s="1"/>
  <c r="X852" i="3" s="1"/>
  <c r="Y852" i="3" s="1"/>
  <c r="U859" i="3"/>
  <c r="V859" i="3" s="1"/>
  <c r="X859" i="3" s="1"/>
  <c r="Y859" i="3" s="1"/>
  <c r="U884" i="3"/>
  <c r="V884" i="3" s="1"/>
  <c r="X884" i="3" s="1"/>
  <c r="Y884" i="3" s="1"/>
  <c r="U891" i="3"/>
  <c r="V891" i="3" s="1"/>
  <c r="X891" i="3" s="1"/>
  <c r="Y891" i="3" s="1"/>
  <c r="U518" i="3"/>
  <c r="V518" i="3" s="1"/>
  <c r="X518" i="3" s="1"/>
  <c r="Y518" i="3" s="1"/>
  <c r="U610" i="3"/>
  <c r="V610" i="3" s="1"/>
  <c r="X610" i="3" s="1"/>
  <c r="Y610" i="3" s="1"/>
  <c r="U337" i="3"/>
  <c r="V337" i="3" s="1"/>
  <c r="X337" i="3" s="1"/>
  <c r="Y337" i="3" s="1"/>
  <c r="U414" i="3"/>
  <c r="V414" i="3" s="1"/>
  <c r="X414" i="3" s="1"/>
  <c r="Y414" i="3" s="1"/>
  <c r="U428" i="3"/>
  <c r="V428" i="3" s="1"/>
  <c r="X428" i="3" s="1"/>
  <c r="Y428" i="3" s="1"/>
  <c r="U514" i="3"/>
  <c r="V514" i="3" s="1"/>
  <c r="X514" i="3" s="1"/>
  <c r="Y514" i="3" s="1"/>
  <c r="U582" i="3"/>
  <c r="V582" i="3" s="1"/>
  <c r="X582" i="3" s="1"/>
  <c r="Y582" i="3" s="1"/>
  <c r="U388" i="3"/>
  <c r="V388" i="3" s="1"/>
  <c r="X388" i="3" s="1"/>
  <c r="Y388" i="3" s="1"/>
  <c r="U458" i="3"/>
  <c r="V458" i="3" s="1"/>
  <c r="X458" i="3" s="1"/>
  <c r="Y458" i="3" s="1"/>
  <c r="U474" i="3"/>
  <c r="V474" i="3" s="1"/>
  <c r="X474" i="3" s="1"/>
  <c r="Y474" i="3" s="1"/>
  <c r="U618" i="3"/>
  <c r="V618" i="3" s="1"/>
  <c r="X618" i="3" s="1"/>
  <c r="Y618" i="3" s="1"/>
  <c r="U341" i="3"/>
  <c r="V341" i="3" s="1"/>
  <c r="X341" i="3" s="1"/>
  <c r="Y341" i="3" s="1"/>
  <c r="U408" i="3"/>
  <c r="V408" i="3" s="1"/>
  <c r="X408" i="3" s="1"/>
  <c r="Y408" i="3" s="1"/>
  <c r="U444" i="3"/>
  <c r="V444" i="3" s="1"/>
  <c r="X444" i="3" s="1"/>
  <c r="Y444" i="3" s="1"/>
  <c r="U476" i="3"/>
  <c r="V476" i="3" s="1"/>
  <c r="X476" i="3" s="1"/>
  <c r="Y476" i="3" s="1"/>
  <c r="U530" i="3"/>
  <c r="V530" i="3" s="1"/>
  <c r="X530" i="3" s="1"/>
  <c r="Y530" i="3" s="1"/>
  <c r="U509" i="3"/>
  <c r="V509" i="3" s="1"/>
  <c r="X509" i="3" s="1"/>
  <c r="Y509" i="3" s="1"/>
  <c r="U525" i="3"/>
  <c r="V525" i="3" s="1"/>
  <c r="X525" i="3" s="1"/>
  <c r="Y525" i="3" s="1"/>
  <c r="U567" i="3"/>
  <c r="V567" i="3" s="1"/>
  <c r="X567" i="3" s="1"/>
  <c r="Y567" i="3" s="1"/>
  <c r="U666" i="3"/>
  <c r="V666" i="3" s="1"/>
  <c r="X666" i="3" s="1"/>
  <c r="Y666" i="3" s="1"/>
  <c r="U663" i="3"/>
  <c r="V663" i="3" s="1"/>
  <c r="X663" i="3" s="1"/>
  <c r="Y663" i="3" s="1"/>
  <c r="U694" i="3"/>
  <c r="V694" i="3" s="1"/>
  <c r="X694" i="3" s="1"/>
  <c r="Y694" i="3" s="1"/>
  <c r="U707" i="3"/>
  <c r="V707" i="3" s="1"/>
  <c r="X707" i="3" s="1"/>
  <c r="Y707" i="3" s="1"/>
  <c r="U761" i="3"/>
  <c r="V761" i="3" s="1"/>
  <c r="X761" i="3" s="1"/>
  <c r="Y761" i="3" s="1"/>
  <c r="U483" i="3"/>
  <c r="V483" i="3" s="1"/>
  <c r="X483" i="3" s="1"/>
  <c r="Y483" i="3" s="1"/>
  <c r="U515" i="3"/>
  <c r="V515" i="3" s="1"/>
  <c r="X515" i="3" s="1"/>
  <c r="Y515" i="3" s="1"/>
  <c r="U677" i="3"/>
  <c r="V677" i="3" s="1"/>
  <c r="X677" i="3" s="1"/>
  <c r="Y677" i="3" s="1"/>
  <c r="U691" i="3"/>
  <c r="V691" i="3" s="1"/>
  <c r="X691" i="3" s="1"/>
  <c r="Y691" i="3" s="1"/>
  <c r="U801" i="3"/>
  <c r="V801" i="3" s="1"/>
  <c r="X801" i="3" s="1"/>
  <c r="Y801" i="3" s="1"/>
  <c r="U575" i="3"/>
  <c r="V575" i="3" s="1"/>
  <c r="X575" i="3" s="1"/>
  <c r="Y575" i="3" s="1"/>
  <c r="U583" i="3"/>
  <c r="V583" i="3" s="1"/>
  <c r="X583" i="3" s="1"/>
  <c r="Y583" i="3" s="1"/>
  <c r="U591" i="3"/>
  <c r="V591" i="3" s="1"/>
  <c r="X591" i="3" s="1"/>
  <c r="Y591" i="3" s="1"/>
  <c r="U599" i="3"/>
  <c r="V599" i="3" s="1"/>
  <c r="X599" i="3" s="1"/>
  <c r="Y599" i="3" s="1"/>
  <c r="U654" i="3"/>
  <c r="V654" i="3" s="1"/>
  <c r="X654" i="3" s="1"/>
  <c r="Y654" i="3" s="1"/>
  <c r="U667" i="3"/>
  <c r="V667" i="3" s="1"/>
  <c r="X667" i="3" s="1"/>
  <c r="Y667" i="3" s="1"/>
  <c r="U686" i="3"/>
  <c r="V686" i="3" s="1"/>
  <c r="X686" i="3" s="1"/>
  <c r="Y686" i="3" s="1"/>
  <c r="U729" i="3"/>
  <c r="V729" i="3" s="1"/>
  <c r="X729" i="3" s="1"/>
  <c r="Y729" i="3" s="1"/>
  <c r="U783" i="3"/>
  <c r="V783" i="3" s="1"/>
  <c r="X783" i="3" s="1"/>
  <c r="Y783" i="3" s="1"/>
  <c r="U772" i="3"/>
  <c r="V772" i="3" s="1"/>
  <c r="X772" i="3" s="1"/>
  <c r="Y772" i="3" s="1"/>
  <c r="U804" i="3"/>
  <c r="V804" i="3" s="1"/>
  <c r="X804" i="3" s="1"/>
  <c r="Y804" i="3" s="1"/>
  <c r="U856" i="3"/>
  <c r="V856" i="3" s="1"/>
  <c r="X856" i="3" s="1"/>
  <c r="Y856" i="3" s="1"/>
  <c r="U895" i="3"/>
  <c r="V895" i="3" s="1"/>
  <c r="X895" i="3" s="1"/>
  <c r="Y895" i="3" s="1"/>
  <c r="U792" i="3"/>
  <c r="V792" i="3" s="1"/>
  <c r="X792" i="3" s="1"/>
  <c r="Y792" i="3" s="1"/>
  <c r="AA1824" i="3"/>
  <c r="AB1824" i="3" s="1"/>
  <c r="AA1908" i="3"/>
  <c r="AB1908" i="3" s="1"/>
  <c r="AA1853" i="3"/>
  <c r="AB1853" i="3" s="1"/>
  <c r="X896" i="3"/>
  <c r="Y896" i="3" s="1"/>
  <c r="X191" i="3"/>
  <c r="Y191" i="3" s="1"/>
  <c r="V6" i="3"/>
  <c r="X6" i="3" s="1"/>
  <c r="Y6" i="3" s="1"/>
  <c r="Z6" i="3" s="1"/>
  <c r="AA6" i="3" s="1"/>
  <c r="AA294" i="3" s="1"/>
  <c r="AB294" i="3" s="1"/>
  <c r="AA2114" i="3"/>
  <c r="AB2114" i="3" s="1"/>
  <c r="V8" i="3" l="1"/>
  <c r="X8" i="3" s="1"/>
  <c r="Y8" i="3" s="1"/>
  <c r="Z8" i="3" s="1"/>
  <c r="AA8" i="3" s="1"/>
  <c r="AA970" i="3" s="1"/>
  <c r="AB970" i="3" s="1"/>
  <c r="AA1879" i="3"/>
  <c r="AB1879" i="3" s="1"/>
  <c r="AA2007" i="3"/>
  <c r="AB2007" i="3" s="1"/>
  <c r="AA1830" i="3"/>
  <c r="AB1830" i="3" s="1"/>
  <c r="AD1830" i="3" s="1"/>
  <c r="AA1839" i="3"/>
  <c r="AB1839" i="3" s="1"/>
  <c r="AC1839" i="3" s="1"/>
  <c r="AA1783" i="3"/>
  <c r="AB1783" i="3" s="1"/>
  <c r="AA1804" i="3"/>
  <c r="AB1804" i="3" s="1"/>
  <c r="AD1804" i="3" s="1"/>
  <c r="AA1833" i="3"/>
  <c r="AB1833" i="3" s="1"/>
  <c r="AA1758" i="3"/>
  <c r="AB1758" i="3" s="1"/>
  <c r="AD1758" i="3" s="1"/>
  <c r="AA1999" i="3"/>
  <c r="AB1999" i="3" s="1"/>
  <c r="AA1981" i="3"/>
  <c r="AB1981" i="3" s="1"/>
  <c r="AA1784" i="3"/>
  <c r="AB1784" i="3" s="1"/>
  <c r="AC1784" i="3" s="1"/>
  <c r="AA1926" i="3"/>
  <c r="AB1926" i="3" s="1"/>
  <c r="AA1796" i="3"/>
  <c r="AB1796" i="3" s="1"/>
  <c r="AA1825" i="3"/>
  <c r="AB1825" i="3" s="1"/>
  <c r="AA1893" i="3"/>
  <c r="AB1893" i="3" s="1"/>
  <c r="AD1893" i="3" s="1"/>
  <c r="AA1967" i="3"/>
  <c r="AB1967" i="3" s="1"/>
  <c r="AC1967" i="3" s="1"/>
  <c r="AA1894" i="3"/>
  <c r="AB1894" i="3" s="1"/>
  <c r="AA1837" i="3"/>
  <c r="AB1837" i="3" s="1"/>
  <c r="AD1837" i="3" s="1"/>
  <c r="AA1798" i="3"/>
  <c r="AB1798" i="3" s="1"/>
  <c r="AD1798" i="3" s="1"/>
  <c r="AA1789" i="3"/>
  <c r="AB1789" i="3" s="1"/>
  <c r="AC1789" i="3" s="1"/>
  <c r="AA1776" i="3"/>
  <c r="AB1776" i="3" s="1"/>
  <c r="AA1872" i="3"/>
  <c r="AB1872" i="3" s="1"/>
  <c r="AD1872" i="3" s="1"/>
  <c r="AA1990" i="3"/>
  <c r="AB1990" i="3" s="1"/>
  <c r="AD1990" i="3" s="1"/>
  <c r="AA1831" i="3"/>
  <c r="AB1831" i="3" s="1"/>
  <c r="AD1831" i="3" s="1"/>
  <c r="AA1815" i="3"/>
  <c r="AB1815" i="3" s="1"/>
  <c r="AA1964" i="3"/>
  <c r="AB1964" i="3" s="1"/>
  <c r="AA1793" i="3"/>
  <c r="AB1793" i="3" s="1"/>
  <c r="AC1793" i="3" s="1"/>
  <c r="AA1900" i="3"/>
  <c r="AB1900" i="3" s="1"/>
  <c r="AD1900" i="3" s="1"/>
  <c r="AA1944" i="3"/>
  <c r="AB1944" i="3" s="1"/>
  <c r="AA1987" i="3"/>
  <c r="AB1987" i="3" s="1"/>
  <c r="AD1987" i="3" s="1"/>
  <c r="AA1769" i="3"/>
  <c r="AB1769" i="3" s="1"/>
  <c r="AC1769" i="3" s="1"/>
  <c r="AA1780" i="3"/>
  <c r="AB1780" i="3" s="1"/>
  <c r="AC1780" i="3" s="1"/>
  <c r="AA2011" i="3"/>
  <c r="AB2011" i="3" s="1"/>
  <c r="AD2011" i="3" s="1"/>
  <c r="AA1953" i="3"/>
  <c r="AB1953" i="3" s="1"/>
  <c r="AA1895" i="3"/>
  <c r="AB1895" i="3" s="1"/>
  <c r="AD1895" i="3" s="1"/>
  <c r="AA1961" i="3"/>
  <c r="AB1961" i="3" s="1"/>
  <c r="AC1961" i="3" s="1"/>
  <c r="AA1782" i="3"/>
  <c r="AB1782" i="3" s="1"/>
  <c r="AC1782" i="3" s="1"/>
  <c r="AA1762" i="3"/>
  <c r="AB1762" i="3" s="1"/>
  <c r="AD1762" i="3" s="1"/>
  <c r="AA1795" i="3"/>
  <c r="AB1795" i="3" s="1"/>
  <c r="AD1795" i="3" s="1"/>
  <c r="AA1936" i="3"/>
  <c r="AB1936" i="3" s="1"/>
  <c r="AA1765" i="3"/>
  <c r="AB1765" i="3" s="1"/>
  <c r="AC1765" i="3" s="1"/>
  <c r="AA2014" i="3"/>
  <c r="AB2014" i="3" s="1"/>
  <c r="AC2014" i="3" s="1"/>
  <c r="AA1836" i="3"/>
  <c r="AB1836" i="3" s="1"/>
  <c r="AD1836" i="3" s="1"/>
  <c r="AA1951" i="3"/>
  <c r="AB1951" i="3" s="1"/>
  <c r="AD1951" i="3" s="1"/>
  <c r="AA1760" i="3"/>
  <c r="AB1760" i="3" s="1"/>
  <c r="AD1760" i="3" s="1"/>
  <c r="AA1860" i="3"/>
  <c r="AB1860" i="3" s="1"/>
  <c r="AD1860" i="3" s="1"/>
  <c r="AA1993" i="3"/>
  <c r="AB1993" i="3" s="1"/>
  <c r="AC1993" i="3" s="1"/>
  <c r="AA1763" i="3"/>
  <c r="AB1763" i="3" s="1"/>
  <c r="AA1904" i="3"/>
  <c r="AB1904" i="3" s="1"/>
  <c r="AD1904" i="3" s="1"/>
  <c r="AA1940" i="3"/>
  <c r="AB1940" i="3" s="1"/>
  <c r="AD1940" i="3" s="1"/>
  <c r="AA1979" i="3"/>
  <c r="AB1979" i="3" s="1"/>
  <c r="AC1979" i="3" s="1"/>
  <c r="AA1957" i="3"/>
  <c r="AB1957" i="3" s="1"/>
  <c r="AA1869" i="3"/>
  <c r="AB1869" i="3" s="1"/>
  <c r="AA1877" i="3"/>
  <c r="AB1877" i="3" s="1"/>
  <c r="AD1877" i="3" s="1"/>
  <c r="AA1741" i="3"/>
  <c r="AB1741" i="3" s="1"/>
  <c r="AC1741" i="3" s="1"/>
  <c r="AA1797" i="3"/>
  <c r="AB1797" i="3" s="1"/>
  <c r="AD1797" i="3" s="1"/>
  <c r="AA1855" i="3"/>
  <c r="AB1855" i="3" s="1"/>
  <c r="AA1912" i="3"/>
  <c r="AB1912" i="3" s="1"/>
  <c r="AD1912" i="3" s="1"/>
  <c r="AA1742" i="3"/>
  <c r="AB1742" i="3" s="1"/>
  <c r="AC1742" i="3" s="1"/>
  <c r="AA1792" i="3"/>
  <c r="AB1792" i="3" s="1"/>
  <c r="AD1792" i="3" s="1"/>
  <c r="AA1922" i="3"/>
  <c r="AB1922" i="3" s="1"/>
  <c r="AA1982" i="3"/>
  <c r="AB1982" i="3" s="1"/>
  <c r="AD1982" i="3" s="1"/>
  <c r="AA1820" i="3"/>
  <c r="AB1820" i="3" s="1"/>
  <c r="AD1820" i="3" s="1"/>
  <c r="AA1885" i="3"/>
  <c r="AB1885" i="3" s="1"/>
  <c r="AC1885" i="3" s="1"/>
  <c r="AA2002" i="3"/>
  <c r="AB2002" i="3" s="1"/>
  <c r="AA1972" i="3"/>
  <c r="AB1972" i="3" s="1"/>
  <c r="AA1978" i="3"/>
  <c r="AB1978" i="3" s="1"/>
  <c r="AD1978" i="3" s="1"/>
  <c r="AA1902" i="3"/>
  <c r="AB1902" i="3" s="1"/>
  <c r="AC1902" i="3" s="1"/>
  <c r="AA1747" i="3"/>
  <c r="AB1747" i="3" s="1"/>
  <c r="AA1975" i="3"/>
  <c r="AB1975" i="3" s="1"/>
  <c r="AC1975" i="3" s="1"/>
  <c r="AA1966" i="3"/>
  <c r="AB1966" i="3" s="1"/>
  <c r="AD1966" i="3" s="1"/>
  <c r="AA1995" i="3"/>
  <c r="AB1995" i="3" s="1"/>
  <c r="AC1995" i="3" s="1"/>
  <c r="AA1750" i="3"/>
  <c r="AB1750" i="3" s="1"/>
  <c r="AA1775" i="3"/>
  <c r="AB1775" i="3" s="1"/>
  <c r="AA313" i="3"/>
  <c r="AB313" i="3" s="1"/>
  <c r="AC313" i="3" s="1"/>
  <c r="AA1263" i="3"/>
  <c r="AB1263" i="3" s="1"/>
  <c r="AD1263" i="3" s="1"/>
  <c r="AA1950" i="3"/>
  <c r="AB1950" i="3" s="1"/>
  <c r="AA1813" i="3"/>
  <c r="AB1813" i="3" s="1"/>
  <c r="AD1813" i="3" s="1"/>
  <c r="AA1876" i="3"/>
  <c r="AB1876" i="3" s="1"/>
  <c r="AD1876" i="3" s="1"/>
  <c r="AA1887" i="3"/>
  <c r="AB1887" i="3" s="1"/>
  <c r="AD1887" i="3" s="1"/>
  <c r="AA1919" i="3"/>
  <c r="AB1919" i="3" s="1"/>
  <c r="AC1919" i="3" s="1"/>
  <c r="AA1918" i="3"/>
  <c r="AB1918" i="3" s="1"/>
  <c r="AD1918" i="3" s="1"/>
  <c r="AA1771" i="3"/>
  <c r="AB1771" i="3" s="1"/>
  <c r="AD1771" i="3" s="1"/>
  <c r="AA1865" i="3"/>
  <c r="AB1865" i="3" s="1"/>
  <c r="AC1865" i="3" s="1"/>
  <c r="AA1842" i="3"/>
  <c r="AB1842" i="3" s="1"/>
  <c r="AA1905" i="3"/>
  <c r="AB1905" i="3" s="1"/>
  <c r="AA1962" i="3"/>
  <c r="AB1962" i="3" s="1"/>
  <c r="AD1962" i="3" s="1"/>
  <c r="AA1882" i="3"/>
  <c r="AB1882" i="3" s="1"/>
  <c r="AC1882" i="3" s="1"/>
  <c r="AA1832" i="3"/>
  <c r="AB1832" i="3" s="1"/>
  <c r="AD1832" i="3" s="1"/>
  <c r="AA1868" i="3"/>
  <c r="AB1868" i="3" s="1"/>
  <c r="AA1814" i="3"/>
  <c r="AB1814" i="3" s="1"/>
  <c r="AC1814" i="3" s="1"/>
  <c r="AA2003" i="3"/>
  <c r="AB2003" i="3" s="1"/>
  <c r="AC2003" i="3" s="1"/>
  <c r="AA1958" i="3"/>
  <c r="AB1958" i="3" s="1"/>
  <c r="AA2004" i="3"/>
  <c r="AB2004" i="3" s="1"/>
  <c r="AD2004" i="3" s="1"/>
  <c r="AA1881" i="3"/>
  <c r="AB1881" i="3" s="1"/>
  <c r="AD1881" i="3" s="1"/>
  <c r="AA1909" i="3"/>
  <c r="AB1909" i="3" s="1"/>
  <c r="AD1909" i="3" s="1"/>
  <c r="AA1970" i="3"/>
  <c r="AB1970" i="3" s="1"/>
  <c r="AD1970" i="3" s="1"/>
  <c r="AD294" i="3"/>
  <c r="AC294" i="3"/>
  <c r="AD1980" i="3"/>
  <c r="AC1980" i="3"/>
  <c r="AA275" i="3"/>
  <c r="AB275" i="3" s="1"/>
  <c r="AA210" i="3"/>
  <c r="AB210" i="3" s="1"/>
  <c r="AA230" i="3"/>
  <c r="AB230" i="3" s="1"/>
  <c r="AA293" i="3"/>
  <c r="AB293" i="3" s="1"/>
  <c r="AA300" i="3"/>
  <c r="AB300" i="3" s="1"/>
  <c r="AA206" i="3"/>
  <c r="AB206" i="3" s="1"/>
  <c r="AA318" i="3"/>
  <c r="AB318" i="3" s="1"/>
  <c r="AC2011" i="3"/>
  <c r="AD1953" i="3"/>
  <c r="AC1953" i="3"/>
  <c r="AD1782" i="3"/>
  <c r="AC1762" i="3"/>
  <c r="AD2014" i="3"/>
  <c r="AC1904" i="3"/>
  <c r="AC1940" i="3"/>
  <c r="U2121" i="3"/>
  <c r="V20" i="3"/>
  <c r="AA263" i="3"/>
  <c r="AB263" i="3" s="1"/>
  <c r="AA203" i="3"/>
  <c r="AB203" i="3" s="1"/>
  <c r="AA264" i="3"/>
  <c r="AB264" i="3" s="1"/>
  <c r="AA265" i="3"/>
  <c r="AB265" i="3" s="1"/>
  <c r="AA224" i="3"/>
  <c r="AB224" i="3" s="1"/>
  <c r="AA242" i="3"/>
  <c r="AB242" i="3" s="1"/>
  <c r="AA251" i="3"/>
  <c r="AB251" i="3" s="1"/>
  <c r="AA238" i="3"/>
  <c r="AB238" i="3" s="1"/>
  <c r="AA2017" i="3"/>
  <c r="AB2017" i="3" s="1"/>
  <c r="AA1947" i="3"/>
  <c r="AB1947" i="3" s="1"/>
  <c r="AA1955" i="3"/>
  <c r="AB1955" i="3" s="1"/>
  <c r="AA1938" i="3"/>
  <c r="AB1938" i="3" s="1"/>
  <c r="AA1786" i="3"/>
  <c r="AB1786" i="3" s="1"/>
  <c r="AA1778" i="3"/>
  <c r="AB1778" i="3" s="1"/>
  <c r="AA1847" i="3"/>
  <c r="AB1847" i="3" s="1"/>
  <c r="AA1884" i="3"/>
  <c r="AB1884" i="3" s="1"/>
  <c r="AA1835" i="3"/>
  <c r="AB1835" i="3" s="1"/>
  <c r="AA1846" i="3"/>
  <c r="AB1846" i="3" s="1"/>
  <c r="AA1823" i="3"/>
  <c r="AB1823" i="3" s="1"/>
  <c r="AA1969" i="3"/>
  <c r="AB1969" i="3" s="1"/>
  <c r="AA1809" i="3"/>
  <c r="AB1809" i="3" s="1"/>
  <c r="AA1932" i="3"/>
  <c r="AB1932" i="3" s="1"/>
  <c r="AA1952" i="3"/>
  <c r="AB1952" i="3" s="1"/>
  <c r="AA1968" i="3"/>
  <c r="AB1968" i="3" s="1"/>
  <c r="AA1761" i="3"/>
  <c r="AB1761" i="3" s="1"/>
  <c r="AA1821" i="3"/>
  <c r="AB1821" i="3" s="1"/>
  <c r="AA301" i="3"/>
  <c r="AB301" i="3" s="1"/>
  <c r="AA219" i="3"/>
  <c r="AB219" i="3" s="1"/>
  <c r="AA307" i="3"/>
  <c r="AB307" i="3" s="1"/>
  <c r="AA272" i="3"/>
  <c r="AB272" i="3" s="1"/>
  <c r="AA244" i="3"/>
  <c r="AB244" i="3" s="1"/>
  <c r="AA193" i="3"/>
  <c r="AB193" i="3" s="1"/>
  <c r="AA221" i="3"/>
  <c r="AB221" i="3" s="1"/>
  <c r="AA267" i="3"/>
  <c r="AB267" i="3" s="1"/>
  <c r="AA322" i="3"/>
  <c r="AB322" i="3" s="1"/>
  <c r="X2018" i="3"/>
  <c r="Y2018" i="3" s="1"/>
  <c r="V12" i="3"/>
  <c r="X12" i="3" s="1"/>
  <c r="Y12" i="3" s="1"/>
  <c r="Z12" i="3" s="1"/>
  <c r="AA12" i="3" s="1"/>
  <c r="AA2038" i="3" s="1"/>
  <c r="AB2038" i="3" s="1"/>
  <c r="AA1991" i="3"/>
  <c r="AB1991" i="3" s="1"/>
  <c r="AA1910" i="3"/>
  <c r="AB1910" i="3" s="1"/>
  <c r="AA1845" i="3"/>
  <c r="AB1845" i="3" s="1"/>
  <c r="AA1806" i="3"/>
  <c r="AB1806" i="3" s="1"/>
  <c r="AA1822" i="3"/>
  <c r="AB1822" i="3" s="1"/>
  <c r="AA1772" i="3"/>
  <c r="AB1772" i="3" s="1"/>
  <c r="AA1840" i="3"/>
  <c r="AB1840" i="3" s="1"/>
  <c r="AA2000" i="3"/>
  <c r="AB2000" i="3" s="1"/>
  <c r="AA1811" i="3"/>
  <c r="AB1811" i="3" s="1"/>
  <c r="AA1799" i="3"/>
  <c r="AB1799" i="3" s="1"/>
  <c r="AA1897" i="3"/>
  <c r="AB1897" i="3" s="1"/>
  <c r="AA1749" i="3"/>
  <c r="AB1749" i="3" s="1"/>
  <c r="AA1863" i="3"/>
  <c r="AB1863" i="3" s="1"/>
  <c r="AA1889" i="3"/>
  <c r="AB1889" i="3" s="1"/>
  <c r="AA1977" i="3"/>
  <c r="AB1977" i="3" s="1"/>
  <c r="AA1816" i="3"/>
  <c r="AB1816" i="3" s="1"/>
  <c r="AA2016" i="3"/>
  <c r="AB2016" i="3" s="1"/>
  <c r="AA311" i="3"/>
  <c r="AB311" i="3" s="1"/>
  <c r="AA195" i="3"/>
  <c r="AB195" i="3" s="1"/>
  <c r="AA209" i="3"/>
  <c r="AB209" i="3" s="1"/>
  <c r="AA205" i="3"/>
  <c r="AB205" i="3" s="1"/>
  <c r="AA216" i="3"/>
  <c r="AB216" i="3" s="1"/>
  <c r="AA312" i="3"/>
  <c r="AB312" i="3" s="1"/>
  <c r="AA286" i="3"/>
  <c r="AB286" i="3" s="1"/>
  <c r="AA192" i="3"/>
  <c r="AB192" i="3" s="1"/>
  <c r="AA309" i="3"/>
  <c r="AB309" i="3" s="1"/>
  <c r="X1334" i="3"/>
  <c r="Y1334" i="3" s="1"/>
  <c r="V9" i="3"/>
  <c r="X9" i="3" s="1"/>
  <c r="Y9" i="3" s="1"/>
  <c r="Z9" i="3" s="1"/>
  <c r="AA9" i="3" s="1"/>
  <c r="AA1425" i="3" s="1"/>
  <c r="AB1425" i="3" s="1"/>
  <c r="AA1965" i="3"/>
  <c r="AB1965" i="3" s="1"/>
  <c r="AA1931" i="3"/>
  <c r="AB1931" i="3" s="1"/>
  <c r="AA1857" i="3"/>
  <c r="AB1857" i="3" s="1"/>
  <c r="AA1774" i="3"/>
  <c r="AB1774" i="3" s="1"/>
  <c r="AA1834" i="3"/>
  <c r="AB1834" i="3" s="1"/>
  <c r="AA1785" i="3"/>
  <c r="AB1785" i="3" s="1"/>
  <c r="AA1917" i="3"/>
  <c r="AB1917" i="3" s="1"/>
  <c r="AA1960" i="3"/>
  <c r="AB1960" i="3" s="1"/>
  <c r="AA1767" i="3"/>
  <c r="AB1767" i="3" s="1"/>
  <c r="AA1764" i="3"/>
  <c r="AB1764" i="3" s="1"/>
  <c r="AA1948" i="3"/>
  <c r="AB1948" i="3" s="1"/>
  <c r="AA1973" i="3"/>
  <c r="AB1973" i="3" s="1"/>
  <c r="AA1751" i="3"/>
  <c r="AB1751" i="3" s="1"/>
  <c r="AA1891" i="3"/>
  <c r="AB1891" i="3" s="1"/>
  <c r="AA1871" i="3"/>
  <c r="AB1871" i="3" s="1"/>
  <c r="AA1843" i="3"/>
  <c r="AB1843" i="3" s="1"/>
  <c r="AA1805" i="3"/>
  <c r="AB1805" i="3" s="1"/>
  <c r="AA281" i="3"/>
  <c r="AB281" i="3" s="1"/>
  <c r="AA191" i="3"/>
  <c r="AB191" i="3" s="1"/>
  <c r="AA226" i="3"/>
  <c r="AB226" i="3" s="1"/>
  <c r="AA280" i="3"/>
  <c r="AB280" i="3" s="1"/>
  <c r="AA220" i="3"/>
  <c r="AB220" i="3" s="1"/>
  <c r="AA236" i="3"/>
  <c r="AB236" i="3" s="1"/>
  <c r="AA304" i="3"/>
  <c r="AB304" i="3" s="1"/>
  <c r="AA315" i="3"/>
  <c r="AB315" i="3" s="1"/>
  <c r="AA1164" i="3"/>
  <c r="AB1164" i="3" s="1"/>
  <c r="AC1869" i="3"/>
  <c r="AD1869" i="3"/>
  <c r="AC1877" i="3"/>
  <c r="AC1855" i="3"/>
  <c r="AD1855" i="3"/>
  <c r="AC1912" i="3"/>
  <c r="AC1922" i="3"/>
  <c r="AD1922" i="3"/>
  <c r="AC1982" i="3"/>
  <c r="AC1820" i="3"/>
  <c r="AD2002" i="3"/>
  <c r="AC2002" i="3"/>
  <c r="AD1972" i="3"/>
  <c r="AC1972" i="3"/>
  <c r="AA223" i="3"/>
  <c r="AB223" i="3" s="1"/>
  <c r="AA227" i="3"/>
  <c r="AB227" i="3" s="1"/>
  <c r="AA299" i="3"/>
  <c r="AB299" i="3" s="1"/>
  <c r="AA237" i="3"/>
  <c r="AB237" i="3" s="1"/>
  <c r="AA278" i="3"/>
  <c r="AB278" i="3" s="1"/>
  <c r="AA308" i="3"/>
  <c r="AB308" i="3" s="1"/>
  <c r="AA232" i="3"/>
  <c r="AB232" i="3" s="1"/>
  <c r="AA298" i="3"/>
  <c r="AB298" i="3" s="1"/>
  <c r="AA911" i="3"/>
  <c r="AB911" i="3" s="1"/>
  <c r="AA2005" i="3"/>
  <c r="AB2005" i="3" s="1"/>
  <c r="AA1935" i="3"/>
  <c r="AB1935" i="3" s="1"/>
  <c r="AA1946" i="3"/>
  <c r="AB1946" i="3" s="1"/>
  <c r="AA1890" i="3"/>
  <c r="AB1890" i="3" s="1"/>
  <c r="AA1766" i="3"/>
  <c r="AB1766" i="3" s="1"/>
  <c r="AA1757" i="3"/>
  <c r="AB1757" i="3" s="1"/>
  <c r="AA1829" i="3"/>
  <c r="AB1829" i="3" s="1"/>
  <c r="AA1949" i="3"/>
  <c r="AB1949" i="3" s="1"/>
  <c r="AA1801" i="3"/>
  <c r="AB1801" i="3" s="1"/>
  <c r="AA1988" i="3"/>
  <c r="AB1988" i="3" s="1"/>
  <c r="AA1852" i="3"/>
  <c r="AB1852" i="3" s="1"/>
  <c r="AA1959" i="3"/>
  <c r="AB1959" i="3" s="1"/>
  <c r="AA1867" i="3"/>
  <c r="AB1867" i="3" s="1"/>
  <c r="AA1898" i="3"/>
  <c r="AB1898" i="3" s="1"/>
  <c r="AA1994" i="3"/>
  <c r="AB1994" i="3" s="1"/>
  <c r="AA1880" i="3"/>
  <c r="AB1880" i="3" s="1"/>
  <c r="AA1928" i="3"/>
  <c r="AB1928" i="3" s="1"/>
  <c r="AA1896" i="3"/>
  <c r="AB1896" i="3" s="1"/>
  <c r="AA297" i="3"/>
  <c r="AB297" i="3" s="1"/>
  <c r="AA243" i="3"/>
  <c r="AB243" i="3" s="1"/>
  <c r="AA274" i="3"/>
  <c r="AB274" i="3" s="1"/>
  <c r="AA314" i="3"/>
  <c r="AB314" i="3" s="1"/>
  <c r="AA260" i="3"/>
  <c r="AB260" i="3" s="1"/>
  <c r="AA289" i="3"/>
  <c r="AB289" i="3" s="1"/>
  <c r="AA197" i="3"/>
  <c r="AB197" i="3" s="1"/>
  <c r="AA217" i="3"/>
  <c r="AB217" i="3" s="1"/>
  <c r="AA1006" i="3"/>
  <c r="AB1006" i="3" s="1"/>
  <c r="AA2013" i="3"/>
  <c r="AB2013" i="3" s="1"/>
  <c r="AA1943" i="3"/>
  <c r="AB1943" i="3" s="1"/>
  <c r="AA1927" i="3"/>
  <c r="AB1927" i="3" s="1"/>
  <c r="AA1923" i="3"/>
  <c r="AB1923" i="3" s="1"/>
  <c r="AA1770" i="3"/>
  <c r="AB1770" i="3" s="1"/>
  <c r="AA1934" i="3"/>
  <c r="AB1934" i="3" s="1"/>
  <c r="AA1746" i="3"/>
  <c r="AB1746" i="3" s="1"/>
  <c r="AA1888" i="3"/>
  <c r="AB1888" i="3" s="1"/>
  <c r="AA1788" i="3"/>
  <c r="AB1788" i="3" s="1"/>
  <c r="AA1862" i="3"/>
  <c r="AB1862" i="3" s="1"/>
  <c r="AA1827" i="3"/>
  <c r="AB1827" i="3" s="1"/>
  <c r="AA2009" i="3"/>
  <c r="AB2009" i="3" s="1"/>
  <c r="AA1781" i="3"/>
  <c r="AB1781" i="3" s="1"/>
  <c r="AA1854" i="3"/>
  <c r="AB1854" i="3" s="1"/>
  <c r="AA1937" i="3"/>
  <c r="AB1937" i="3" s="1"/>
  <c r="AA1933" i="3"/>
  <c r="AB1933" i="3" s="1"/>
  <c r="AA1864" i="3"/>
  <c r="AB1864" i="3" s="1"/>
  <c r="AA1878" i="3"/>
  <c r="AB1878" i="3" s="1"/>
  <c r="AA285" i="3"/>
  <c r="AB285" i="3" s="1"/>
  <c r="AA207" i="3"/>
  <c r="AB207" i="3" s="1"/>
  <c r="AA198" i="3"/>
  <c r="AB198" i="3" s="1"/>
  <c r="AA292" i="3"/>
  <c r="AB292" i="3" s="1"/>
  <c r="AA208" i="3"/>
  <c r="AB208" i="3" s="1"/>
  <c r="AA201" i="3"/>
  <c r="AB201" i="3" s="1"/>
  <c r="AA291" i="3"/>
  <c r="AB291" i="3" s="1"/>
  <c r="AA273" i="3"/>
  <c r="AB273" i="3" s="1"/>
  <c r="AA1016" i="3"/>
  <c r="AB1016" i="3" s="1"/>
  <c r="AA1985" i="3"/>
  <c r="AB1985" i="3" s="1"/>
  <c r="AA1899" i="3"/>
  <c r="AB1899" i="3" s="1"/>
  <c r="AA1841" i="3"/>
  <c r="AB1841" i="3" s="1"/>
  <c r="AA1802" i="3"/>
  <c r="AB1802" i="3" s="1"/>
  <c r="AA1818" i="3"/>
  <c r="AB1818" i="3" s="1"/>
  <c r="AA1759" i="3"/>
  <c r="AB1759" i="3" s="1"/>
  <c r="AA1856" i="3"/>
  <c r="AB1856" i="3" s="1"/>
  <c r="AA1976" i="3"/>
  <c r="AB1976" i="3" s="1"/>
  <c r="AA1819" i="3"/>
  <c r="AB1819" i="3" s="1"/>
  <c r="AA1807" i="3"/>
  <c r="AB1807" i="3" s="1"/>
  <c r="AA1929" i="3"/>
  <c r="AB1929" i="3" s="1"/>
  <c r="AA1787" i="3"/>
  <c r="AB1787" i="3" s="1"/>
  <c r="AA1870" i="3"/>
  <c r="AB1870" i="3" s="1"/>
  <c r="AA1913" i="3"/>
  <c r="AB1913" i="3" s="1"/>
  <c r="AA1921" i="3"/>
  <c r="AB1921" i="3" s="1"/>
  <c r="AA1777" i="3"/>
  <c r="AB1777" i="3" s="1"/>
  <c r="AA1743" i="3"/>
  <c r="AB1743" i="3" s="1"/>
  <c r="AC2114" i="3"/>
  <c r="AC13" i="3" s="1"/>
  <c r="AE2114" i="3" s="1"/>
  <c r="AE13" i="3" s="1"/>
  <c r="AD2114" i="3"/>
  <c r="AD13" i="3" s="1"/>
  <c r="AB13" i="3"/>
  <c r="AA239" i="3"/>
  <c r="AB239" i="3" s="1"/>
  <c r="AA215" i="3"/>
  <c r="AB215" i="3" s="1"/>
  <c r="AA225" i="3"/>
  <c r="AB225" i="3" s="1"/>
  <c r="AA316" i="3"/>
  <c r="AB316" i="3" s="1"/>
  <c r="AA305" i="3"/>
  <c r="AB305" i="3" s="1"/>
  <c r="AA212" i="3"/>
  <c r="AB212" i="3" s="1"/>
  <c r="AA249" i="3"/>
  <c r="AB249" i="3" s="1"/>
  <c r="AA233" i="3"/>
  <c r="AB233" i="3" s="1"/>
  <c r="AC2007" i="3"/>
  <c r="AD2007" i="3"/>
  <c r="AC1853" i="3"/>
  <c r="AD1853" i="3"/>
  <c r="AC1830" i="3"/>
  <c r="AD1796" i="3"/>
  <c r="AC1796" i="3"/>
  <c r="AD1879" i="3"/>
  <c r="AC1879" i="3"/>
  <c r="AC1999" i="3"/>
  <c r="AD1999" i="3"/>
  <c r="AD1825" i="3"/>
  <c r="AC1825" i="3"/>
  <c r="AD1908" i="3"/>
  <c r="AC1908" i="3"/>
  <c r="AC1981" i="3"/>
  <c r="AD1981" i="3"/>
  <c r="AD1783" i="3"/>
  <c r="AC1783" i="3"/>
  <c r="AC1893" i="3"/>
  <c r="AD1824" i="3"/>
  <c r="AC1824" i="3"/>
  <c r="AD1784" i="3"/>
  <c r="AC1804" i="3"/>
  <c r="X323" i="3"/>
  <c r="Y323" i="3" s="1"/>
  <c r="V7" i="3"/>
  <c r="X7" i="3" s="1"/>
  <c r="Y7" i="3" s="1"/>
  <c r="Z7" i="3" s="1"/>
  <c r="AA7" i="3" s="1"/>
  <c r="AA757" i="3" s="1"/>
  <c r="AB757" i="3" s="1"/>
  <c r="AA279" i="3"/>
  <c r="AB279" i="3" s="1"/>
  <c r="AA235" i="3"/>
  <c r="AB235" i="3" s="1"/>
  <c r="AA288" i="3"/>
  <c r="AB288" i="3" s="1"/>
  <c r="AA254" i="3"/>
  <c r="AB254" i="3" s="1"/>
  <c r="AA241" i="3"/>
  <c r="AB241" i="3" s="1"/>
  <c r="AA302" i="3"/>
  <c r="AB302" i="3" s="1"/>
  <c r="AA271" i="3"/>
  <c r="AB271" i="3" s="1"/>
  <c r="AA218" i="3"/>
  <c r="AB218" i="3" s="1"/>
  <c r="AA276" i="3"/>
  <c r="AB276" i="3" s="1"/>
  <c r="AA1259" i="3"/>
  <c r="AB1259" i="3" s="1"/>
  <c r="AA1019" i="3"/>
  <c r="AB1019" i="3" s="1"/>
  <c r="AA933" i="3"/>
  <c r="AB933" i="3" s="1"/>
  <c r="AA948" i="3"/>
  <c r="AB948" i="3" s="1"/>
  <c r="AA1153" i="3"/>
  <c r="AB1153" i="3" s="1"/>
  <c r="AA903" i="3"/>
  <c r="AB903" i="3" s="1"/>
  <c r="AA1196" i="3"/>
  <c r="AB1196" i="3" s="1"/>
  <c r="AA1125" i="3"/>
  <c r="AB1125" i="3" s="1"/>
  <c r="AA1308" i="3"/>
  <c r="AB1308" i="3" s="1"/>
  <c r="AA1078" i="3"/>
  <c r="AB1078" i="3" s="1"/>
  <c r="AA1214" i="3"/>
  <c r="AB1214" i="3" s="1"/>
  <c r="AD1975" i="3"/>
  <c r="AC1950" i="3"/>
  <c r="AD1950" i="3"/>
  <c r="AD1902" i="3"/>
  <c r="AD1842" i="3"/>
  <c r="AC1842" i="3"/>
  <c r="AD2003" i="3"/>
  <c r="AD1747" i="3"/>
  <c r="AC1747" i="3"/>
  <c r="AD1905" i="3"/>
  <c r="AC1905" i="3"/>
  <c r="AD1958" i="3"/>
  <c r="AC1958" i="3"/>
  <c r="AD1833" i="3"/>
  <c r="AC1833" i="3"/>
  <c r="AC1887" i="3"/>
  <c r="AC1962" i="3"/>
  <c r="AA257" i="3"/>
  <c r="AB257" i="3" s="1"/>
  <c r="AA269" i="3"/>
  <c r="AB269" i="3" s="1"/>
  <c r="AA266" i="3"/>
  <c r="AB266" i="3" s="1"/>
  <c r="AA252" i="3"/>
  <c r="AB252" i="3" s="1"/>
  <c r="AA240" i="3"/>
  <c r="AB240" i="3" s="1"/>
  <c r="AA245" i="3"/>
  <c r="AB245" i="3" s="1"/>
  <c r="AA268" i="3"/>
  <c r="AB268" i="3" s="1"/>
  <c r="AA270" i="3"/>
  <c r="AB270" i="3" s="1"/>
  <c r="AA1298" i="3"/>
  <c r="AB1298" i="3" s="1"/>
  <c r="AA1115" i="3"/>
  <c r="AB1115" i="3" s="1"/>
  <c r="AA1069" i="3"/>
  <c r="AB1069" i="3" s="1"/>
  <c r="AA977" i="3"/>
  <c r="AB977" i="3" s="1"/>
  <c r="AA913" i="3"/>
  <c r="AB913" i="3" s="1"/>
  <c r="AA1020" i="3"/>
  <c r="AB1020" i="3" s="1"/>
  <c r="AA1042" i="3"/>
  <c r="AB1042" i="3" s="1"/>
  <c r="AA1173" i="3"/>
  <c r="AB1173" i="3" s="1"/>
  <c r="AA932" i="3"/>
  <c r="AB932" i="3" s="1"/>
  <c r="AA989" i="3"/>
  <c r="AB989" i="3" s="1"/>
  <c r="AA1028" i="3"/>
  <c r="AB1028" i="3" s="1"/>
  <c r="AA1201" i="3"/>
  <c r="AB1201" i="3" s="1"/>
  <c r="AA1220" i="3"/>
  <c r="AB1220" i="3" s="1"/>
  <c r="AA1158" i="3"/>
  <c r="AB1158" i="3" s="1"/>
  <c r="AA1332" i="3"/>
  <c r="AB1332" i="3" s="1"/>
  <c r="X1453" i="3"/>
  <c r="Y1453" i="3" s="1"/>
  <c r="V10" i="3"/>
  <c r="X10" i="3" s="1"/>
  <c r="Y10" i="3" s="1"/>
  <c r="Z10" i="3" s="1"/>
  <c r="AA10" i="3" s="1"/>
  <c r="AA1493" i="3" s="1"/>
  <c r="AB1493" i="3" s="1"/>
  <c r="AD1995" i="3"/>
  <c r="AD1919" i="3"/>
  <c r="AD1882" i="3"/>
  <c r="AC1881" i="3"/>
  <c r="AD1750" i="3"/>
  <c r="AC1750" i="3"/>
  <c r="AC1918" i="3"/>
  <c r="AC1909" i="3"/>
  <c r="AD1775" i="3"/>
  <c r="AC1775" i="3"/>
  <c r="AD1868" i="3"/>
  <c r="AC1868" i="3"/>
  <c r="AC1970" i="3"/>
  <c r="AA1930" i="3"/>
  <c r="AB1930" i="3" s="1"/>
  <c r="AA1954" i="3"/>
  <c r="AB1954" i="3" s="1"/>
  <c r="AA1997" i="3"/>
  <c r="AB1997" i="3" s="1"/>
  <c r="AA1740" i="3"/>
  <c r="AB1740" i="3" s="1"/>
  <c r="AA1752" i="3"/>
  <c r="AB1752" i="3" s="1"/>
  <c r="AA287" i="3"/>
  <c r="AB287" i="3" s="1"/>
  <c r="AA231" i="3"/>
  <c r="AB231" i="3" s="1"/>
  <c r="AA213" i="3"/>
  <c r="AB213" i="3" s="1"/>
  <c r="AA321" i="3"/>
  <c r="AB321" i="3" s="1"/>
  <c r="AA283" i="3"/>
  <c r="AB283" i="3" s="1"/>
  <c r="AA196" i="3"/>
  <c r="AB196" i="3" s="1"/>
  <c r="AA246" i="3"/>
  <c r="AB246" i="3" s="1"/>
  <c r="AA222" i="3"/>
  <c r="AB222" i="3" s="1"/>
  <c r="AA1294" i="3"/>
  <c r="AB1294" i="3" s="1"/>
  <c r="AA1183" i="3"/>
  <c r="AB1183" i="3" s="1"/>
  <c r="AA974" i="3"/>
  <c r="AB974" i="3" s="1"/>
  <c r="AA910" i="3"/>
  <c r="AB910" i="3" s="1"/>
  <c r="AA973" i="3"/>
  <c r="AB973" i="3" s="1"/>
  <c r="AA931" i="3"/>
  <c r="AB931" i="3" s="1"/>
  <c r="AA1010" i="3"/>
  <c r="AB1010" i="3" s="1"/>
  <c r="AA1189" i="3"/>
  <c r="AB1189" i="3" s="1"/>
  <c r="AA988" i="3"/>
  <c r="AB988" i="3" s="1"/>
  <c r="AA991" i="3"/>
  <c r="AB991" i="3" s="1"/>
  <c r="AA1257" i="3"/>
  <c r="AB1257" i="3" s="1"/>
  <c r="AA1088" i="3"/>
  <c r="AB1088" i="3" s="1"/>
  <c r="AA1000" i="3"/>
  <c r="AB1000" i="3" s="1"/>
  <c r="AA1022" i="3"/>
  <c r="AB1022" i="3" s="1"/>
  <c r="AA1105" i="3"/>
  <c r="AB1105" i="3" s="1"/>
  <c r="AA1240" i="3"/>
  <c r="AB1240" i="3" s="1"/>
  <c r="AA2015" i="3"/>
  <c r="AB2015" i="3" s="1"/>
  <c r="AA1939" i="3"/>
  <c r="AB1939" i="3" s="1"/>
  <c r="AA1911" i="3"/>
  <c r="AB1911" i="3" s="1"/>
  <c r="AA1907" i="3"/>
  <c r="AB1907" i="3" s="1"/>
  <c r="AA1754" i="3"/>
  <c r="AB1754" i="3" s="1"/>
  <c r="AA1773" i="3"/>
  <c r="AB1773" i="3" s="1"/>
  <c r="AA1748" i="3"/>
  <c r="AB1748" i="3" s="1"/>
  <c r="AA1892" i="3"/>
  <c r="AB1892" i="3" s="1"/>
  <c r="AA1851" i="3"/>
  <c r="AB1851" i="3" s="1"/>
  <c r="AA1916" i="3"/>
  <c r="AB1916" i="3" s="1"/>
  <c r="AA1875" i="3"/>
  <c r="AB1875" i="3" s="1"/>
  <c r="AA1956" i="3"/>
  <c r="AB1956" i="3" s="1"/>
  <c r="AA1808" i="3"/>
  <c r="AB1808" i="3" s="1"/>
  <c r="AA1844" i="3"/>
  <c r="AB1844" i="3" s="1"/>
  <c r="AA1963" i="3"/>
  <c r="AB1963" i="3" s="1"/>
  <c r="AA1791" i="3"/>
  <c r="AB1791" i="3" s="1"/>
  <c r="AA1848" i="3"/>
  <c r="AB1848" i="3" s="1"/>
  <c r="AA1866" i="3"/>
  <c r="AB1866" i="3" s="1"/>
  <c r="AA295" i="3"/>
  <c r="AB295" i="3" s="1"/>
  <c r="AA319" i="3"/>
  <c r="AB319" i="3" s="1"/>
  <c r="AA259" i="3"/>
  <c r="AB259" i="3" s="1"/>
  <c r="AA258" i="3"/>
  <c r="AB258" i="3" s="1"/>
  <c r="AA200" i="3"/>
  <c r="AB200" i="3" s="1"/>
  <c r="AA320" i="3"/>
  <c r="AB320" i="3" s="1"/>
  <c r="AA317" i="3"/>
  <c r="AB317" i="3" s="1"/>
  <c r="AA202" i="3"/>
  <c r="AB202" i="3" s="1"/>
  <c r="AA282" i="3"/>
  <c r="AB282" i="3" s="1"/>
  <c r="AA1227" i="3"/>
  <c r="AB1227" i="3" s="1"/>
  <c r="AA1163" i="3"/>
  <c r="AB1163" i="3" s="1"/>
  <c r="AA954" i="3"/>
  <c r="AB954" i="3" s="1"/>
  <c r="AA1131" i="3"/>
  <c r="AB1131" i="3" s="1"/>
  <c r="AA953" i="3"/>
  <c r="AB953" i="3" s="1"/>
  <c r="AA951" i="3"/>
  <c r="AB951" i="3" s="1"/>
  <c r="AA1216" i="3"/>
  <c r="AB1216" i="3" s="1"/>
  <c r="AA1290" i="3"/>
  <c r="AB1290" i="3" s="1"/>
  <c r="AA1002" i="3"/>
  <c r="AB1002" i="3" s="1"/>
  <c r="AA994" i="3"/>
  <c r="AB994" i="3" s="1"/>
  <c r="AA1273" i="3"/>
  <c r="AB1273" i="3" s="1"/>
  <c r="AA1186" i="3"/>
  <c r="AB1186" i="3" s="1"/>
  <c r="AA1129" i="3"/>
  <c r="AB1129" i="3" s="1"/>
  <c r="AA1040" i="3"/>
  <c r="AB1040" i="3" s="1"/>
  <c r="AA1128" i="3"/>
  <c r="AB1128" i="3" s="1"/>
  <c r="AA1319" i="3"/>
  <c r="AB1319" i="3" s="1"/>
  <c r="AC1894" i="3"/>
  <c r="AD1894" i="3"/>
  <c r="AC1837" i="3"/>
  <c r="AD1789" i="3"/>
  <c r="AD1776" i="3"/>
  <c r="AC1776" i="3"/>
  <c r="AC1872" i="3"/>
  <c r="AC1990" i="3"/>
  <c r="AC1831" i="3"/>
  <c r="AD1815" i="3"/>
  <c r="AC1815" i="3"/>
  <c r="AD1964" i="3"/>
  <c r="AC1964" i="3"/>
  <c r="AD1944" i="3"/>
  <c r="AC1944" i="3"/>
  <c r="AC1987" i="3"/>
  <c r="AA303" i="3"/>
  <c r="AB303" i="3" s="1"/>
  <c r="AA253" i="3"/>
  <c r="AB253" i="3" s="1"/>
  <c r="AA250" i="3"/>
  <c r="AB250" i="3" s="1"/>
  <c r="AA296" i="3"/>
  <c r="AB296" i="3" s="1"/>
  <c r="AA234" i="3"/>
  <c r="AB234" i="3" s="1"/>
  <c r="AA261" i="3"/>
  <c r="AB261" i="3" s="1"/>
  <c r="AA228" i="3"/>
  <c r="AB228" i="3" s="1"/>
  <c r="AA214" i="3"/>
  <c r="AB214" i="3" s="1"/>
  <c r="AA1317" i="3"/>
  <c r="AB1317" i="3" s="1"/>
  <c r="AA1191" i="3"/>
  <c r="AB1191" i="3" s="1"/>
  <c r="AA1143" i="3"/>
  <c r="AB1143" i="3" s="1"/>
  <c r="AA918" i="3"/>
  <c r="AB918" i="3" s="1"/>
  <c r="AA981" i="3"/>
  <c r="AB981" i="3" s="1"/>
  <c r="AA917" i="3"/>
  <c r="AB917" i="3" s="1"/>
  <c r="AA987" i="3"/>
  <c r="AB987" i="3" s="1"/>
  <c r="AA1034" i="3"/>
  <c r="AB1034" i="3" s="1"/>
  <c r="AA1330" i="3"/>
  <c r="AB1330" i="3" s="1"/>
  <c r="AA1064" i="3"/>
  <c r="AB1064" i="3" s="1"/>
  <c r="AA1316" i="3"/>
  <c r="AB1316" i="3" s="1"/>
  <c r="AA1234" i="3"/>
  <c r="AB1234" i="3" s="1"/>
  <c r="AA916" i="3"/>
  <c r="AB916" i="3" s="1"/>
  <c r="AA1212" i="3"/>
  <c r="AB1212" i="3" s="1"/>
  <c r="AA1140" i="3"/>
  <c r="AB1140" i="3" s="1"/>
  <c r="AA1258" i="3"/>
  <c r="AB1258" i="3" s="1"/>
  <c r="AA2001" i="3"/>
  <c r="AB2001" i="3" s="1"/>
  <c r="AA1915" i="3"/>
  <c r="AB1915" i="3" s="1"/>
  <c r="AA1849" i="3"/>
  <c r="AB1849" i="3" s="1"/>
  <c r="AA1810" i="3"/>
  <c r="AB1810" i="3" s="1"/>
  <c r="AA1826" i="3"/>
  <c r="AB1826" i="3" s="1"/>
  <c r="AA1812" i="3"/>
  <c r="AB1812" i="3" s="1"/>
  <c r="AA1914" i="3"/>
  <c r="AB1914" i="3" s="1"/>
  <c r="AA1996" i="3"/>
  <c r="AB1996" i="3" s="1"/>
  <c r="AA1803" i="3"/>
  <c r="AB1803" i="3" s="1"/>
  <c r="AA1828" i="3"/>
  <c r="AB1828" i="3" s="1"/>
  <c r="AA1924" i="3"/>
  <c r="AB1924" i="3" s="1"/>
  <c r="AA2006" i="3"/>
  <c r="AB2006" i="3" s="1"/>
  <c r="AA1838" i="3"/>
  <c r="AB1838" i="3" s="1"/>
  <c r="AA1920" i="3"/>
  <c r="AB1920" i="3" s="1"/>
  <c r="AA1850" i="3"/>
  <c r="AB1850" i="3" s="1"/>
  <c r="AA1901" i="3"/>
  <c r="AB1901" i="3" s="1"/>
  <c r="AA1755" i="3"/>
  <c r="AB1755" i="3" s="1"/>
  <c r="AA211" i="3"/>
  <c r="AB211" i="3" s="1"/>
  <c r="AA255" i="3"/>
  <c r="AB255" i="3" s="1"/>
  <c r="AA194" i="3"/>
  <c r="AB194" i="3" s="1"/>
  <c r="AA204" i="3"/>
  <c r="AB204" i="3" s="1"/>
  <c r="AA310" i="3"/>
  <c r="AB310" i="3" s="1"/>
  <c r="AA277" i="3"/>
  <c r="AB277" i="3" s="1"/>
  <c r="AA262" i="3"/>
  <c r="AB262" i="3" s="1"/>
  <c r="AA284" i="3"/>
  <c r="AB284" i="3" s="1"/>
  <c r="AA1235" i="3"/>
  <c r="AB1235" i="3" s="1"/>
  <c r="AA1139" i="3"/>
  <c r="AB1139" i="3" s="1"/>
  <c r="AA962" i="3"/>
  <c r="AB962" i="3" s="1"/>
  <c r="AA898" i="3"/>
  <c r="AB898" i="3" s="1"/>
  <c r="AA1076" i="3"/>
  <c r="AB1076" i="3" s="1"/>
  <c r="AA943" i="3"/>
  <c r="AB943" i="3" s="1"/>
  <c r="AA1096" i="3"/>
  <c r="AB1096" i="3" s="1"/>
  <c r="AA1307" i="3"/>
  <c r="AB1307" i="3" s="1"/>
  <c r="AA1081" i="3"/>
  <c r="AB1081" i="3" s="1"/>
  <c r="AA1031" i="3"/>
  <c r="AB1031" i="3" s="1"/>
  <c r="AA1116" i="3"/>
  <c r="AB1116" i="3" s="1"/>
  <c r="AA1190" i="3"/>
  <c r="AB1190" i="3" s="1"/>
  <c r="AA1044" i="3"/>
  <c r="AB1044" i="3" s="1"/>
  <c r="AA1270" i="3"/>
  <c r="AB1270" i="3" s="1"/>
  <c r="AA1206" i="3"/>
  <c r="AB1206" i="3" s="1"/>
  <c r="AA1971" i="3"/>
  <c r="AB1971" i="3" s="1"/>
  <c r="AA1942" i="3"/>
  <c r="AB1942" i="3" s="1"/>
  <c r="AA1861" i="3"/>
  <c r="AB1861" i="3" s="1"/>
  <c r="AA1790" i="3"/>
  <c r="AB1790" i="3" s="1"/>
  <c r="AA1794" i="3"/>
  <c r="AB1794" i="3" s="1"/>
  <c r="AA1756" i="3"/>
  <c r="AB1756" i="3" s="1"/>
  <c r="AA1858" i="3"/>
  <c r="AB1858" i="3" s="1"/>
  <c r="AA2008" i="3"/>
  <c r="AB2008" i="3" s="1"/>
  <c r="AA1859" i="3"/>
  <c r="AB1859" i="3" s="1"/>
  <c r="AA1744" i="3"/>
  <c r="AB1744" i="3" s="1"/>
  <c r="AA1941" i="3"/>
  <c r="AB1941" i="3" s="1"/>
  <c r="AA1986" i="3"/>
  <c r="AB1986" i="3" s="1"/>
  <c r="AA1739" i="3"/>
  <c r="AB1739" i="3" s="1"/>
  <c r="AA1906" i="3"/>
  <c r="AB1906" i="3" s="1"/>
  <c r="AA1974" i="3"/>
  <c r="AB1974" i="3" s="1"/>
  <c r="AA2012" i="3"/>
  <c r="AB2012" i="3" s="1"/>
  <c r="AA1992" i="3"/>
  <c r="AB1992" i="3" s="1"/>
  <c r="AA1945" i="3"/>
  <c r="AB1945" i="3" s="1"/>
  <c r="AA247" i="3"/>
  <c r="AB247" i="3" s="1"/>
  <c r="AA199" i="3"/>
  <c r="AB199" i="3" s="1"/>
  <c r="AA229" i="3"/>
  <c r="AB229" i="3" s="1"/>
  <c r="AA290" i="3"/>
  <c r="AB290" i="3" s="1"/>
  <c r="AA256" i="3"/>
  <c r="AB256" i="3" s="1"/>
  <c r="AA248" i="3"/>
  <c r="AB248" i="3" s="1"/>
  <c r="AA306" i="3"/>
  <c r="AB306" i="3" s="1"/>
  <c r="AA1167" i="3"/>
  <c r="AB1167" i="3" s="1"/>
  <c r="AA1127" i="3"/>
  <c r="AB1127" i="3" s="1"/>
  <c r="AA958" i="3"/>
  <c r="AB958" i="3" s="1"/>
  <c r="AA957" i="3"/>
  <c r="AB957" i="3" s="1"/>
  <c r="AA1090" i="3"/>
  <c r="AB1090" i="3" s="1"/>
  <c r="AA947" i="3"/>
  <c r="AB947" i="3" s="1"/>
  <c r="AA1285" i="3"/>
  <c r="AB1285" i="3" s="1"/>
  <c r="AA1323" i="3"/>
  <c r="AB1323" i="3" s="1"/>
  <c r="AA1086" i="3"/>
  <c r="AB1086" i="3" s="1"/>
  <c r="AA1256" i="3"/>
  <c r="AB1256" i="3" s="1"/>
  <c r="AA1210" i="3"/>
  <c r="AB1210" i="3" s="1"/>
  <c r="AA990" i="3"/>
  <c r="AB990" i="3" s="1"/>
  <c r="AA1085" i="3"/>
  <c r="AB1085" i="3" s="1"/>
  <c r="AA1286" i="3"/>
  <c r="AB1286" i="3" s="1"/>
  <c r="AA1358" i="3"/>
  <c r="AB1358" i="3" s="1"/>
  <c r="AA1989" i="3"/>
  <c r="AB1989" i="3" s="1"/>
  <c r="AA1903" i="3"/>
  <c r="AB1903" i="3" s="1"/>
  <c r="AA1873" i="3"/>
  <c r="AB1873" i="3" s="1"/>
  <c r="AA1886" i="3"/>
  <c r="AB1886" i="3" s="1"/>
  <c r="AA1745" i="3"/>
  <c r="AB1745" i="3" s="1"/>
  <c r="AA1753" i="3"/>
  <c r="AB1753" i="3" s="1"/>
  <c r="AA1768" i="3"/>
  <c r="AB1768" i="3" s="1"/>
  <c r="AA1925" i="3"/>
  <c r="AB1925" i="3" s="1"/>
  <c r="AA1817" i="3"/>
  <c r="AB1817" i="3" s="1"/>
  <c r="AA1800" i="3"/>
  <c r="AB1800" i="3" s="1"/>
  <c r="AA1874" i="3"/>
  <c r="AB1874" i="3" s="1"/>
  <c r="AA2010" i="3"/>
  <c r="AB2010" i="3" s="1"/>
  <c r="AA1779" i="3"/>
  <c r="AB1779" i="3" s="1"/>
  <c r="AA1883" i="3"/>
  <c r="AB1883" i="3" s="1"/>
  <c r="AA1998" i="3"/>
  <c r="AB1998" i="3" s="1"/>
  <c r="AA1984" i="3"/>
  <c r="AB1984" i="3" s="1"/>
  <c r="AA1983" i="3"/>
  <c r="AB1983" i="3" s="1"/>
  <c r="AD1769" i="3" l="1"/>
  <c r="AC1771" i="3"/>
  <c r="AC1876" i="3"/>
  <c r="AD1814" i="3"/>
  <c r="AD1793" i="3"/>
  <c r="AC1860" i="3"/>
  <c r="AA1102" i="3"/>
  <c r="AB1102" i="3" s="1"/>
  <c r="AA1321" i="3"/>
  <c r="AB1321" i="3" s="1"/>
  <c r="AA920" i="3"/>
  <c r="AB920" i="3" s="1"/>
  <c r="AA1039" i="3"/>
  <c r="AB1039" i="3" s="1"/>
  <c r="AA1172" i="3"/>
  <c r="AB1172" i="3" s="1"/>
  <c r="AA1147" i="3"/>
  <c r="AB1147" i="3" s="1"/>
  <c r="AA1231" i="3"/>
  <c r="AB1231" i="3" s="1"/>
  <c r="AA1072" i="3"/>
  <c r="AB1072" i="3" s="1"/>
  <c r="AA1241" i="3"/>
  <c r="AB1241" i="3" s="1"/>
  <c r="AA1277" i="3"/>
  <c r="AB1277" i="3" s="1"/>
  <c r="AA961" i="3"/>
  <c r="AB961" i="3" s="1"/>
  <c r="AA1171" i="3"/>
  <c r="AB1171" i="3" s="1"/>
  <c r="AA1134" i="3"/>
  <c r="AB1134" i="3" s="1"/>
  <c r="AA1185" i="3"/>
  <c r="AB1185" i="3" s="1"/>
  <c r="AA907" i="3"/>
  <c r="AB907" i="3" s="1"/>
  <c r="AA923" i="3"/>
  <c r="AB923" i="3" s="1"/>
  <c r="AA1073" i="3"/>
  <c r="AB1073" i="3" s="1"/>
  <c r="AD1780" i="3"/>
  <c r="AA1254" i="3"/>
  <c r="AB1254" i="3" s="1"/>
  <c r="AA1133" i="3"/>
  <c r="AB1133" i="3" s="1"/>
  <c r="AA1327" i="3"/>
  <c r="AB1327" i="3" s="1"/>
  <c r="AA1101" i="3"/>
  <c r="AB1101" i="3" s="1"/>
  <c r="AA1111" i="3"/>
  <c r="AB1111" i="3" s="1"/>
  <c r="AA1249" i="3"/>
  <c r="AB1249" i="3" s="1"/>
  <c r="AA1060" i="3"/>
  <c r="AB1060" i="3" s="1"/>
  <c r="AA1295" i="3"/>
  <c r="AB1295" i="3" s="1"/>
  <c r="AA1036" i="3"/>
  <c r="AB1036" i="3" s="1"/>
  <c r="AA1099" i="3"/>
  <c r="AB1099" i="3" s="1"/>
  <c r="AA1269" i="3"/>
  <c r="AB1269" i="3" s="1"/>
  <c r="AA899" i="3"/>
  <c r="AB899" i="3" s="1"/>
  <c r="AA1092" i="3"/>
  <c r="AB1092" i="3" s="1"/>
  <c r="AA1001" i="3"/>
  <c r="AB1001" i="3" s="1"/>
  <c r="AA978" i="3"/>
  <c r="AB978" i="3" s="1"/>
  <c r="AA1312" i="3"/>
  <c r="AB1312" i="3" s="1"/>
  <c r="AA1161" i="3"/>
  <c r="AB1161" i="3" s="1"/>
  <c r="AA1300" i="3"/>
  <c r="AB1300" i="3" s="1"/>
  <c r="AA971" i="3"/>
  <c r="AB971" i="3" s="1"/>
  <c r="AA1123" i="3"/>
  <c r="AB1123" i="3" s="1"/>
  <c r="AA1243" i="3"/>
  <c r="AB1243" i="3" s="1"/>
  <c r="AA1051" i="3"/>
  <c r="AB1051" i="3" s="1"/>
  <c r="AA1252" i="3"/>
  <c r="AB1252" i="3" s="1"/>
  <c r="AA1184" i="3"/>
  <c r="AB1184" i="3" s="1"/>
  <c r="AA1077" i="3"/>
  <c r="AB1077" i="3" s="1"/>
  <c r="AA968" i="3"/>
  <c r="AB968" i="3" s="1"/>
  <c r="AA1049" i="3"/>
  <c r="AB1049" i="3" s="1"/>
  <c r="AA1329" i="3"/>
  <c r="AB1329" i="3" s="1"/>
  <c r="AA1043" i="3"/>
  <c r="AB1043" i="3" s="1"/>
  <c r="AA1244" i="3"/>
  <c r="AB1244" i="3" s="1"/>
  <c r="AA1150" i="3"/>
  <c r="AB1150" i="3" s="1"/>
  <c r="AA1074" i="3"/>
  <c r="AB1074" i="3" s="1"/>
  <c r="AA901" i="3"/>
  <c r="AB901" i="3" s="1"/>
  <c r="AA1053" i="3"/>
  <c r="AB1053" i="3" s="1"/>
  <c r="AA1297" i="3"/>
  <c r="AB1297" i="3" s="1"/>
  <c r="AA1225" i="3"/>
  <c r="AB1225" i="3" s="1"/>
  <c r="AA1007" i="3"/>
  <c r="AB1007" i="3" s="1"/>
  <c r="AA1204" i="3"/>
  <c r="AB1204" i="3" s="1"/>
  <c r="AA1157" i="3"/>
  <c r="AB1157" i="3" s="1"/>
  <c r="AA1182" i="3"/>
  <c r="AB1182" i="3" s="1"/>
  <c r="AA982" i="3"/>
  <c r="AB982" i="3" s="1"/>
  <c r="AA1302" i="3"/>
  <c r="AB1302" i="3" s="1"/>
  <c r="AA1027" i="3"/>
  <c r="AB1027" i="3" s="1"/>
  <c r="AA1262" i="3"/>
  <c r="AB1262" i="3" s="1"/>
  <c r="AA1124" i="3"/>
  <c r="AB1124" i="3" s="1"/>
  <c r="AA1082" i="3"/>
  <c r="AB1082" i="3" s="1"/>
  <c r="AA904" i="3"/>
  <c r="AB904" i="3" s="1"/>
  <c r="AA1045" i="3"/>
  <c r="AB1045" i="3" s="1"/>
  <c r="AA1313" i="3"/>
  <c r="AB1313" i="3" s="1"/>
  <c r="AA1354" i="3"/>
  <c r="AB1354" i="3" s="1"/>
  <c r="AA997" i="3"/>
  <c r="AB997" i="3" s="1"/>
  <c r="AA1236" i="3"/>
  <c r="AB1236" i="3" s="1"/>
  <c r="AA1108" i="3"/>
  <c r="AB1108" i="3" s="1"/>
  <c r="AA1050" i="3"/>
  <c r="AB1050" i="3" s="1"/>
  <c r="AA905" i="3"/>
  <c r="AB905" i="3" s="1"/>
  <c r="AA1065" i="3"/>
  <c r="AB1065" i="3" s="1"/>
  <c r="AA1309" i="3"/>
  <c r="AB1309" i="3" s="1"/>
  <c r="AA1152" i="3"/>
  <c r="AB1152" i="3" s="1"/>
  <c r="AA980" i="3"/>
  <c r="AB980" i="3" s="1"/>
  <c r="AA1324" i="3"/>
  <c r="AB1324" i="3" s="1"/>
  <c r="AA1291" i="3"/>
  <c r="AB1291" i="3" s="1"/>
  <c r="AA927" i="3"/>
  <c r="AB927" i="3" s="1"/>
  <c r="AA914" i="3"/>
  <c r="AB914" i="3" s="1"/>
  <c r="AA1187" i="3"/>
  <c r="AB1187" i="3" s="1"/>
  <c r="AA964" i="3"/>
  <c r="AB964" i="3" s="1"/>
  <c r="AA1149" i="3"/>
  <c r="AB1149" i="3" s="1"/>
  <c r="AA998" i="3"/>
  <c r="AB998" i="3" s="1"/>
  <c r="AA1015" i="3"/>
  <c r="AB1015" i="3" s="1"/>
  <c r="AA1275" i="3"/>
  <c r="AB1275" i="3" s="1"/>
  <c r="AC1758" i="3"/>
  <c r="AA1310" i="3"/>
  <c r="AB1310" i="3" s="1"/>
  <c r="AA975" i="3"/>
  <c r="AB975" i="3" s="1"/>
  <c r="AA1168" i="3"/>
  <c r="AB1168" i="3" s="1"/>
  <c r="AA1118" i="3"/>
  <c r="AB1118" i="3" s="1"/>
  <c r="AA926" i="3"/>
  <c r="AB926" i="3" s="1"/>
  <c r="AA1113" i="3"/>
  <c r="AB1113" i="3" s="1"/>
  <c r="AA1328" i="3"/>
  <c r="AB1328" i="3" s="1"/>
  <c r="AA1070" i="3"/>
  <c r="AB1070" i="3" s="1"/>
  <c r="AA1435" i="3"/>
  <c r="AB1435" i="3" s="1"/>
  <c r="AA1237" i="3"/>
  <c r="AB1237" i="3" s="1"/>
  <c r="AA1194" i="3"/>
  <c r="AB1194" i="3" s="1"/>
  <c r="AA1199" i="3"/>
  <c r="AB1199" i="3" s="1"/>
  <c r="AA1181" i="3"/>
  <c r="AB1181" i="3" s="1"/>
  <c r="AA1005" i="3"/>
  <c r="AB1005" i="3" s="1"/>
  <c r="AA1315" i="3"/>
  <c r="AB1315" i="3" s="1"/>
  <c r="AA983" i="3"/>
  <c r="AB983" i="3" s="1"/>
  <c r="AA1388" i="3"/>
  <c r="AB1388" i="3" s="1"/>
  <c r="AA1445" i="3"/>
  <c r="AB1445" i="3" s="1"/>
  <c r="AA1451" i="3"/>
  <c r="AB1451" i="3" s="1"/>
  <c r="AA1289" i="3"/>
  <c r="AB1289" i="3" s="1"/>
  <c r="AA1174" i="3"/>
  <c r="AB1174" i="3" s="1"/>
  <c r="AA999" i="3"/>
  <c r="AB999" i="3" s="1"/>
  <c r="AA1322" i="3"/>
  <c r="AB1322" i="3" s="1"/>
  <c r="AA1013" i="3"/>
  <c r="AB1013" i="3" s="1"/>
  <c r="AA1067" i="3"/>
  <c r="AB1067" i="3" s="1"/>
  <c r="AA1095" i="3"/>
  <c r="AB1095" i="3" s="1"/>
  <c r="AA1229" i="3"/>
  <c r="AB1229" i="3" s="1"/>
  <c r="AA1023" i="3"/>
  <c r="AB1023" i="3" s="1"/>
  <c r="AA942" i="3"/>
  <c r="AB942" i="3" s="1"/>
  <c r="AA1193" i="3"/>
  <c r="AB1193" i="3" s="1"/>
  <c r="AA1217" i="3"/>
  <c r="AB1217" i="3" s="1"/>
  <c r="AA979" i="3"/>
  <c r="AB979" i="3" s="1"/>
  <c r="AA1251" i="3"/>
  <c r="AB1251" i="3" s="1"/>
  <c r="AA1154" i="3"/>
  <c r="AB1154" i="3" s="1"/>
  <c r="AA1009" i="3"/>
  <c r="AB1009" i="3" s="1"/>
  <c r="AA1248" i="3"/>
  <c r="AB1248" i="3" s="1"/>
  <c r="AD1742" i="3"/>
  <c r="AD1741" i="3"/>
  <c r="AA1178" i="3"/>
  <c r="AB1178" i="3" s="1"/>
  <c r="AA922" i="3"/>
  <c r="AB922" i="3" s="1"/>
  <c r="AA1117" i="3"/>
  <c r="AB1117" i="3" s="1"/>
  <c r="AA2030" i="3"/>
  <c r="AB2030" i="3" s="1"/>
  <c r="AA1063" i="3"/>
  <c r="AB1063" i="3" s="1"/>
  <c r="AA1093" i="3"/>
  <c r="AB1093" i="3" s="1"/>
  <c r="AA949" i="3"/>
  <c r="AB949" i="3" s="1"/>
  <c r="AA1223" i="3"/>
  <c r="AB1223" i="3" s="1"/>
  <c r="AA972" i="3"/>
  <c r="AB972" i="3" s="1"/>
  <c r="AA1114" i="3"/>
  <c r="AB1114" i="3" s="1"/>
  <c r="AA896" i="3"/>
  <c r="AB896" i="3" s="1"/>
  <c r="AA919" i="3"/>
  <c r="AB919" i="3" s="1"/>
  <c r="AA1075" i="3"/>
  <c r="AB1075" i="3" s="1"/>
  <c r="AA992" i="3"/>
  <c r="AB992" i="3" s="1"/>
  <c r="AA1261" i="3"/>
  <c r="AB1261" i="3" s="1"/>
  <c r="AA1267" i="3"/>
  <c r="AB1267" i="3" s="1"/>
  <c r="AA1219" i="3"/>
  <c r="AB1219" i="3" s="1"/>
  <c r="AA1056" i="3"/>
  <c r="AB1056" i="3" s="1"/>
  <c r="AA897" i="3"/>
  <c r="AB897" i="3" s="1"/>
  <c r="AA1177" i="3"/>
  <c r="AB1177" i="3" s="1"/>
  <c r="AA1162" i="3"/>
  <c r="AB1162" i="3" s="1"/>
  <c r="AA924" i="3"/>
  <c r="AB924" i="3" s="1"/>
  <c r="AA1097" i="3"/>
  <c r="AB1097" i="3" s="1"/>
  <c r="AA1107" i="3"/>
  <c r="AB1107" i="3" s="1"/>
  <c r="AA1062" i="3"/>
  <c r="AB1062" i="3" s="1"/>
  <c r="AA1232" i="3"/>
  <c r="AB1232" i="3" s="1"/>
  <c r="AA1224" i="3"/>
  <c r="AB1224" i="3" s="1"/>
  <c r="AA950" i="3"/>
  <c r="AB950" i="3" s="1"/>
  <c r="AA1325" i="3"/>
  <c r="AB1325" i="3" s="1"/>
  <c r="AA1026" i="3"/>
  <c r="AB1026" i="3" s="1"/>
  <c r="AA1292" i="3"/>
  <c r="AB1292" i="3" s="1"/>
  <c r="AA1245" i="3"/>
  <c r="AB1245" i="3" s="1"/>
  <c r="AA921" i="3"/>
  <c r="AB921" i="3" s="1"/>
  <c r="AA1247" i="3"/>
  <c r="AB1247" i="3" s="1"/>
  <c r="AA1213" i="3"/>
  <c r="AB1213" i="3" s="1"/>
  <c r="AA963" i="3"/>
  <c r="AB963" i="3" s="1"/>
  <c r="AA1331" i="3"/>
  <c r="AB1331" i="3" s="1"/>
  <c r="AA1018" i="3"/>
  <c r="AB1018" i="3" s="1"/>
  <c r="AA1170" i="3"/>
  <c r="AB1170" i="3" s="1"/>
  <c r="AA2103" i="3"/>
  <c r="AB2103" i="3" s="1"/>
  <c r="AA2109" i="3"/>
  <c r="AB2109" i="3" s="1"/>
  <c r="AA2040" i="3"/>
  <c r="AB2040" i="3" s="1"/>
  <c r="AA1148" i="3"/>
  <c r="AB1148" i="3" s="1"/>
  <c r="AA1326" i="3"/>
  <c r="AB1326" i="3" s="1"/>
  <c r="AA976" i="3"/>
  <c r="AB976" i="3" s="1"/>
  <c r="AA915" i="3"/>
  <c r="AB915" i="3" s="1"/>
  <c r="AA1003" i="3"/>
  <c r="AB1003" i="3" s="1"/>
  <c r="AA1089" i="3"/>
  <c r="AB1089" i="3" s="1"/>
  <c r="AA1304" i="3"/>
  <c r="AB1304" i="3" s="1"/>
  <c r="AA1160" i="3"/>
  <c r="AB1160" i="3" s="1"/>
  <c r="AA929" i="3"/>
  <c r="AB929" i="3" s="1"/>
  <c r="AA1255" i="3"/>
  <c r="AB1255" i="3" s="1"/>
  <c r="AA1314" i="3"/>
  <c r="AB1314" i="3" s="1"/>
  <c r="AA1272" i="3"/>
  <c r="AB1272" i="3" s="1"/>
  <c r="AA1130" i="3"/>
  <c r="AB1130" i="3" s="1"/>
  <c r="AA1106" i="3"/>
  <c r="AB1106" i="3" s="1"/>
  <c r="AA1041" i="3"/>
  <c r="AB1041" i="3" s="1"/>
  <c r="AC1978" i="3"/>
  <c r="AD1979" i="3"/>
  <c r="AA944" i="3"/>
  <c r="AB944" i="3" s="1"/>
  <c r="AA1144" i="3"/>
  <c r="AB1144" i="3" s="1"/>
  <c r="AA1014" i="3"/>
  <c r="AB1014" i="3" s="1"/>
  <c r="AA985" i="3"/>
  <c r="AB985" i="3" s="1"/>
  <c r="AA1195" i="3"/>
  <c r="AB1195" i="3" s="1"/>
  <c r="AA1284" i="3"/>
  <c r="AB1284" i="3" s="1"/>
  <c r="AA1087" i="3"/>
  <c r="AB1087" i="3" s="1"/>
  <c r="AA1071" i="3"/>
  <c r="AB1071" i="3" s="1"/>
  <c r="AA965" i="3"/>
  <c r="AB965" i="3" s="1"/>
  <c r="AA984" i="3"/>
  <c r="AB984" i="3" s="1"/>
  <c r="AA908" i="3"/>
  <c r="AB908" i="3" s="1"/>
  <c r="AD908" i="3" s="1"/>
  <c r="AA995" i="3"/>
  <c r="AB995" i="3" s="1"/>
  <c r="AD995" i="3" s="1"/>
  <c r="AD970" i="3"/>
  <c r="AC970" i="3"/>
  <c r="AC1797" i="3"/>
  <c r="AA1318" i="3"/>
  <c r="AB1318" i="3" s="1"/>
  <c r="AA1100" i="3"/>
  <c r="AB1100" i="3" s="1"/>
  <c r="AA1122" i="3"/>
  <c r="AB1122" i="3" s="1"/>
  <c r="AA1215" i="3"/>
  <c r="AB1215" i="3" s="1"/>
  <c r="AA1250" i="3"/>
  <c r="AB1250" i="3" s="1"/>
  <c r="AA1156" i="3"/>
  <c r="AB1156" i="3" s="1"/>
  <c r="AA1155" i="3"/>
  <c r="AB1155" i="3" s="1"/>
  <c r="AA1030" i="3"/>
  <c r="AB1030" i="3" s="1"/>
  <c r="AC995" i="3"/>
  <c r="AA969" i="3"/>
  <c r="AB969" i="3" s="1"/>
  <c r="AC969" i="3" s="1"/>
  <c r="AA1209" i="3"/>
  <c r="AB1209" i="3" s="1"/>
  <c r="AA1048" i="3"/>
  <c r="AB1048" i="3" s="1"/>
  <c r="AA1198" i="3"/>
  <c r="AB1198" i="3" s="1"/>
  <c r="AD1198" i="3" s="1"/>
  <c r="AC897" i="3"/>
  <c r="AD897" i="3"/>
  <c r="AA1197" i="3"/>
  <c r="AB1197" i="3" s="1"/>
  <c r="AA946" i="3"/>
  <c r="AB946" i="3" s="1"/>
  <c r="AA1080" i="3"/>
  <c r="AB1080" i="3" s="1"/>
  <c r="AA1264" i="3"/>
  <c r="AB1264" i="3" s="1"/>
  <c r="AC1263" i="3"/>
  <c r="AA1305" i="3"/>
  <c r="AB1305" i="3" s="1"/>
  <c r="AD1305" i="3" s="1"/>
  <c r="AC1170" i="3"/>
  <c r="AD1170" i="3"/>
  <c r="AD1957" i="3"/>
  <c r="AC1957" i="3"/>
  <c r="AC1763" i="3"/>
  <c r="AD1763" i="3"/>
  <c r="AC1936" i="3"/>
  <c r="AD1936" i="3"/>
  <c r="AD1926" i="3"/>
  <c r="AC1926" i="3"/>
  <c r="AA1021" i="3"/>
  <c r="AB1021" i="3" s="1"/>
  <c r="AA1025" i="3"/>
  <c r="AB1025" i="3" s="1"/>
  <c r="AA1024" i="3"/>
  <c r="AB1024" i="3" s="1"/>
  <c r="AA900" i="3"/>
  <c r="AB900" i="3" s="1"/>
  <c r="AA1142" i="3"/>
  <c r="AB1142" i="3" s="1"/>
  <c r="AA1211" i="3"/>
  <c r="AB1211" i="3" s="1"/>
  <c r="AA1266" i="3"/>
  <c r="AB1266" i="3" s="1"/>
  <c r="AA1179" i="3"/>
  <c r="AB1179" i="3" s="1"/>
  <c r="AA935" i="3"/>
  <c r="AB935" i="3" s="1"/>
  <c r="AA1208" i="3"/>
  <c r="AB1208" i="3" s="1"/>
  <c r="AA1205" i="3"/>
  <c r="AB1205" i="3" s="1"/>
  <c r="AA1104" i="3"/>
  <c r="AB1104" i="3" s="1"/>
  <c r="AA1165" i="3"/>
  <c r="AB1165" i="3" s="1"/>
  <c r="AA1136" i="3"/>
  <c r="AB1136" i="3" s="1"/>
  <c r="AA1301" i="3"/>
  <c r="AB1301" i="3" s="1"/>
  <c r="AA1057" i="3"/>
  <c r="AB1057" i="3" s="1"/>
  <c r="AA909" i="3"/>
  <c r="AB909" i="3" s="1"/>
  <c r="AA1066" i="3"/>
  <c r="AB1066" i="3" s="1"/>
  <c r="AA1145" i="3"/>
  <c r="AB1145" i="3" s="1"/>
  <c r="AA1239" i="3"/>
  <c r="AB1239" i="3" s="1"/>
  <c r="AA1035" i="3"/>
  <c r="AB1035" i="3" s="1"/>
  <c r="AA1271" i="3"/>
  <c r="AB1271" i="3" s="1"/>
  <c r="AA1103" i="3"/>
  <c r="AB1103" i="3" s="1"/>
  <c r="AA959" i="3"/>
  <c r="AB959" i="3" s="1"/>
  <c r="AA996" i="3"/>
  <c r="AB996" i="3" s="1"/>
  <c r="AA1276" i="3"/>
  <c r="AB1276" i="3" s="1"/>
  <c r="AA956" i="3"/>
  <c r="AB956" i="3" s="1"/>
  <c r="AA1054" i="3"/>
  <c r="AB1054" i="3" s="1"/>
  <c r="AA1151" i="3"/>
  <c r="AB1151" i="3" s="1"/>
  <c r="AA941" i="3"/>
  <c r="AB941" i="3" s="1"/>
  <c r="AA993" i="3"/>
  <c r="AB993" i="3" s="1"/>
  <c r="AA1146" i="3"/>
  <c r="AB1146" i="3" s="1"/>
  <c r="AA1084" i="3"/>
  <c r="AB1084" i="3" s="1"/>
  <c r="AA1017" i="3"/>
  <c r="AB1017" i="3" s="1"/>
  <c r="AA1306" i="3"/>
  <c r="AB1306" i="3" s="1"/>
  <c r="AA986" i="3"/>
  <c r="AB986" i="3" s="1"/>
  <c r="AA1120" i="3"/>
  <c r="AB1120" i="3" s="1"/>
  <c r="AA1246" i="3"/>
  <c r="AB1246" i="3" s="1"/>
  <c r="AA1126" i="3"/>
  <c r="AB1126" i="3" s="1"/>
  <c r="AA1296" i="3"/>
  <c r="AB1296" i="3" s="1"/>
  <c r="AA1222" i="3"/>
  <c r="AB1222" i="3" s="1"/>
  <c r="AA1159" i="3"/>
  <c r="AB1159" i="3" s="1"/>
  <c r="AA1119" i="3"/>
  <c r="AB1119" i="3" s="1"/>
  <c r="AA955" i="3"/>
  <c r="AB955" i="3" s="1"/>
  <c r="AA952" i="3"/>
  <c r="AB952" i="3" s="1"/>
  <c r="AA1268" i="3"/>
  <c r="AB1268" i="3" s="1"/>
  <c r="AA912" i="3"/>
  <c r="AB912" i="3" s="1"/>
  <c r="AA1038" i="3"/>
  <c r="AB1038" i="3" s="1"/>
  <c r="AA1203" i="3"/>
  <c r="AB1203" i="3" s="1"/>
  <c r="AA930" i="3"/>
  <c r="AB930" i="3" s="1"/>
  <c r="AA1218" i="3"/>
  <c r="AB1218" i="3" s="1"/>
  <c r="AA1320" i="3"/>
  <c r="AB1320" i="3" s="1"/>
  <c r="AA1169" i="3"/>
  <c r="AB1169" i="3" s="1"/>
  <c r="AA1274" i="3"/>
  <c r="AB1274" i="3" s="1"/>
  <c r="AA1132" i="3"/>
  <c r="AB1132" i="3" s="1"/>
  <c r="AA1333" i="3"/>
  <c r="AB1333" i="3" s="1"/>
  <c r="AA1091" i="3"/>
  <c r="AB1091" i="3" s="1"/>
  <c r="AA925" i="3"/>
  <c r="AB925" i="3" s="1"/>
  <c r="AA1011" i="3"/>
  <c r="AB1011" i="3" s="1"/>
  <c r="AA1032" i="3"/>
  <c r="AB1032" i="3" s="1"/>
  <c r="AA1176" i="3"/>
  <c r="AB1176" i="3" s="1"/>
  <c r="AA1094" i="3"/>
  <c r="AB1094" i="3" s="1"/>
  <c r="AA1207" i="3"/>
  <c r="AB1207" i="3" s="1"/>
  <c r="AA934" i="3"/>
  <c r="AB934" i="3" s="1"/>
  <c r="AA1202" i="3"/>
  <c r="AB1202" i="3" s="1"/>
  <c r="AA1282" i="3"/>
  <c r="AB1282" i="3" s="1"/>
  <c r="AA1228" i="3"/>
  <c r="AB1228" i="3" s="1"/>
  <c r="AA1281" i="3"/>
  <c r="AB1281" i="3" s="1"/>
  <c r="AA960" i="3"/>
  <c r="AB960" i="3" s="1"/>
  <c r="AA967" i="3"/>
  <c r="AB967" i="3" s="1"/>
  <c r="AA1233" i="3"/>
  <c r="AB1233" i="3" s="1"/>
  <c r="AA1253" i="3"/>
  <c r="AB1253" i="3" s="1"/>
  <c r="AA1279" i="3"/>
  <c r="AB1279" i="3" s="1"/>
  <c r="AA1083" i="3"/>
  <c r="AB1083" i="3" s="1"/>
  <c r="AA1135" i="3"/>
  <c r="AB1135" i="3" s="1"/>
  <c r="AA1166" i="3"/>
  <c r="AB1166" i="3" s="1"/>
  <c r="AA1061" i="3"/>
  <c r="AB1061" i="3" s="1"/>
  <c r="AA1058" i="3"/>
  <c r="AB1058" i="3" s="1"/>
  <c r="AA1112" i="3"/>
  <c r="AB1112" i="3" s="1"/>
  <c r="AA1188" i="3"/>
  <c r="AB1188" i="3" s="1"/>
  <c r="AA1311" i="3"/>
  <c r="AB1311" i="3" s="1"/>
  <c r="AA1226" i="3"/>
  <c r="AB1226" i="3" s="1"/>
  <c r="AA1260" i="3"/>
  <c r="AB1260" i="3" s="1"/>
  <c r="AA1059" i="3"/>
  <c r="AB1059" i="3" s="1"/>
  <c r="AA1238" i="3"/>
  <c r="AB1238" i="3" s="1"/>
  <c r="AA966" i="3"/>
  <c r="AB966" i="3" s="1"/>
  <c r="AA1068" i="3"/>
  <c r="AB1068" i="3" s="1"/>
  <c r="AA1221" i="3"/>
  <c r="AB1221" i="3" s="1"/>
  <c r="AA1012" i="3"/>
  <c r="AB1012" i="3" s="1"/>
  <c r="AA1110" i="3"/>
  <c r="AB1110" i="3" s="1"/>
  <c r="AA1265" i="3"/>
  <c r="AB1265" i="3" s="1"/>
  <c r="AA1079" i="3"/>
  <c r="AB1079" i="3" s="1"/>
  <c r="AA945" i="3"/>
  <c r="AB945" i="3" s="1"/>
  <c r="AA1230" i="3"/>
  <c r="AB1230" i="3" s="1"/>
  <c r="AA1141" i="3"/>
  <c r="AB1141" i="3" s="1"/>
  <c r="AA1055" i="3"/>
  <c r="AB1055" i="3" s="1"/>
  <c r="AA1200" i="3"/>
  <c r="AB1200" i="3" s="1"/>
  <c r="AA1283" i="3"/>
  <c r="AB1283" i="3" s="1"/>
  <c r="AA1033" i="3"/>
  <c r="AB1033" i="3" s="1"/>
  <c r="AA928" i="3"/>
  <c r="AB928" i="3" s="1"/>
  <c r="AA1109" i="3"/>
  <c r="AB1109" i="3" s="1"/>
  <c r="AA1121" i="3"/>
  <c r="AB1121" i="3" s="1"/>
  <c r="AA1288" i="3"/>
  <c r="AB1288" i="3" s="1"/>
  <c r="AA1192" i="3"/>
  <c r="AB1192" i="3" s="1"/>
  <c r="AA1242" i="3"/>
  <c r="AB1242" i="3" s="1"/>
  <c r="AA938" i="3"/>
  <c r="AB938" i="3" s="1"/>
  <c r="AD938" i="3" s="1"/>
  <c r="AA1029" i="3"/>
  <c r="AB1029" i="3" s="1"/>
  <c r="AC1029" i="3" s="1"/>
  <c r="AA1052" i="3"/>
  <c r="AB1052" i="3" s="1"/>
  <c r="AA937" i="3"/>
  <c r="AB937" i="3" s="1"/>
  <c r="AC937" i="3" s="1"/>
  <c r="AA1180" i="3"/>
  <c r="AB1180" i="3" s="1"/>
  <c r="AA906" i="3"/>
  <c r="AB906" i="3" s="1"/>
  <c r="AD906" i="3" s="1"/>
  <c r="AA1299" i="3"/>
  <c r="AB1299" i="3" s="1"/>
  <c r="AD1299" i="3" s="1"/>
  <c r="AA936" i="3"/>
  <c r="AB936" i="3" s="1"/>
  <c r="AA1047" i="3"/>
  <c r="AB1047" i="3" s="1"/>
  <c r="AA1046" i="3"/>
  <c r="AB1046" i="3" s="1"/>
  <c r="AA1293" i="3"/>
  <c r="AB1293" i="3" s="1"/>
  <c r="AA1175" i="3"/>
  <c r="AB1175" i="3" s="1"/>
  <c r="AA902" i="3"/>
  <c r="AB902" i="3" s="1"/>
  <c r="AA939" i="3"/>
  <c r="AB939" i="3" s="1"/>
  <c r="AA1303" i="3"/>
  <c r="AB1303" i="3" s="1"/>
  <c r="AA1278" i="3"/>
  <c r="AB1278" i="3" s="1"/>
  <c r="AA1004" i="3"/>
  <c r="AB1004" i="3" s="1"/>
  <c r="AA1138" i="3"/>
  <c r="AB1138" i="3" s="1"/>
  <c r="AA1287" i="3"/>
  <c r="AB1287" i="3" s="1"/>
  <c r="AA1037" i="3"/>
  <c r="AB1037" i="3" s="1"/>
  <c r="AA940" i="3"/>
  <c r="AB940" i="3" s="1"/>
  <c r="AA1098" i="3"/>
  <c r="AB1098" i="3" s="1"/>
  <c r="AA1008" i="3"/>
  <c r="AB1008" i="3" s="1"/>
  <c r="AA1280" i="3"/>
  <c r="AB1280" i="3" s="1"/>
  <c r="AA1137" i="3"/>
  <c r="AB1137" i="3" s="1"/>
  <c r="AC1760" i="3"/>
  <c r="AD1765" i="3"/>
  <c r="AA1405" i="3"/>
  <c r="AB1405" i="3" s="1"/>
  <c r="AA2045" i="3"/>
  <c r="AB2045" i="3" s="1"/>
  <c r="AA1386" i="3"/>
  <c r="AB1386" i="3" s="1"/>
  <c r="AA1434" i="3"/>
  <c r="AB1434" i="3" s="1"/>
  <c r="AA2085" i="3"/>
  <c r="AB2085" i="3" s="1"/>
  <c r="AC1900" i="3"/>
  <c r="AD1967" i="3"/>
  <c r="AC1832" i="3"/>
  <c r="AC1792" i="3"/>
  <c r="AC1951" i="3"/>
  <c r="AD1961" i="3"/>
  <c r="AC2004" i="3"/>
  <c r="AC1813" i="3"/>
  <c r="AD1839" i="3"/>
  <c r="AC1198" i="3"/>
  <c r="AC1305" i="3"/>
  <c r="AD1885" i="3"/>
  <c r="AA2089" i="3"/>
  <c r="AB2089" i="3" s="1"/>
  <c r="AA1390" i="3"/>
  <c r="AB1390" i="3" s="1"/>
  <c r="AA1381" i="3"/>
  <c r="AB1381" i="3" s="1"/>
  <c r="AA2073" i="3"/>
  <c r="AB2073" i="3" s="1"/>
  <c r="AD2073" i="3" s="1"/>
  <c r="AA1447" i="3"/>
  <c r="AB1447" i="3" s="1"/>
  <c r="AA2021" i="3"/>
  <c r="AB2021" i="3" s="1"/>
  <c r="AA1394" i="3"/>
  <c r="AB1394" i="3" s="1"/>
  <c r="AA1397" i="3"/>
  <c r="AB1397" i="3" s="1"/>
  <c r="AC1397" i="3" s="1"/>
  <c r="AC1798" i="3"/>
  <c r="AA1382" i="3"/>
  <c r="AB1382" i="3" s="1"/>
  <c r="AA1379" i="3"/>
  <c r="AB1379" i="3" s="1"/>
  <c r="AA1409" i="3"/>
  <c r="AB1409" i="3" s="1"/>
  <c r="AD1409" i="3" s="1"/>
  <c r="AC1966" i="3"/>
  <c r="AD1865" i="3"/>
  <c r="AA1429" i="3"/>
  <c r="AB1429" i="3" s="1"/>
  <c r="AA1396" i="3"/>
  <c r="AB1396" i="3" s="1"/>
  <c r="AA1433" i="3"/>
  <c r="AB1433" i="3" s="1"/>
  <c r="AA1448" i="3"/>
  <c r="AB1448" i="3" s="1"/>
  <c r="AD1448" i="3" s="1"/>
  <c r="AA1410" i="3"/>
  <c r="AB1410" i="3" s="1"/>
  <c r="AA1395" i="3"/>
  <c r="AB1395" i="3" s="1"/>
  <c r="AA1351" i="3"/>
  <c r="AB1351" i="3" s="1"/>
  <c r="AA1401" i="3"/>
  <c r="AB1401" i="3" s="1"/>
  <c r="AC1401" i="3" s="1"/>
  <c r="AA1391" i="3"/>
  <c r="AB1391" i="3" s="1"/>
  <c r="AD1993" i="3"/>
  <c r="AC1836" i="3"/>
  <c r="AC1795" i="3"/>
  <c r="AC1895" i="3"/>
  <c r="AC938" i="3"/>
  <c r="AA1336" i="3"/>
  <c r="AB1336" i="3" s="1"/>
  <c r="AC1336" i="3" s="1"/>
  <c r="AA1432" i="3"/>
  <c r="AB1432" i="3" s="1"/>
  <c r="AC1432" i="3" s="1"/>
  <c r="AA1436" i="3"/>
  <c r="AB1436" i="3" s="1"/>
  <c r="AA1340" i="3"/>
  <c r="AB1340" i="3" s="1"/>
  <c r="AD1340" i="3" s="1"/>
  <c r="AA1347" i="3"/>
  <c r="AB1347" i="3" s="1"/>
  <c r="AC1347" i="3" s="1"/>
  <c r="AA1392" i="3"/>
  <c r="AB1392" i="3" s="1"/>
  <c r="AA1407" i="3"/>
  <c r="AB1407" i="3" s="1"/>
  <c r="AA2067" i="3"/>
  <c r="AB2067" i="3" s="1"/>
  <c r="AA2027" i="3"/>
  <c r="AB2027" i="3" s="1"/>
  <c r="AA1416" i="3"/>
  <c r="AB1416" i="3" s="1"/>
  <c r="AA1364" i="3"/>
  <c r="AB1364" i="3" s="1"/>
  <c r="AA1342" i="3"/>
  <c r="AB1342" i="3" s="1"/>
  <c r="AA1335" i="3"/>
  <c r="AB1335" i="3" s="1"/>
  <c r="AD1335" i="3" s="1"/>
  <c r="AA2099" i="3"/>
  <c r="AB2099" i="3" s="1"/>
  <c r="AD313" i="3"/>
  <c r="AA2071" i="3"/>
  <c r="AB2071" i="3" s="1"/>
  <c r="AD2071" i="3" s="1"/>
  <c r="AA2028" i="3"/>
  <c r="AB2028" i="3" s="1"/>
  <c r="AA2053" i="3"/>
  <c r="AB2053" i="3" s="1"/>
  <c r="AA2102" i="3"/>
  <c r="AB2102" i="3" s="1"/>
  <c r="AA1430" i="3"/>
  <c r="AB1430" i="3" s="1"/>
  <c r="AC1430" i="3" s="1"/>
  <c r="AA1400" i="3"/>
  <c r="AB1400" i="3" s="1"/>
  <c r="AA1406" i="3"/>
  <c r="AB1406" i="3" s="1"/>
  <c r="AA1359" i="3"/>
  <c r="AB1359" i="3" s="1"/>
  <c r="AA2097" i="3"/>
  <c r="AB2097" i="3" s="1"/>
  <c r="AA2019" i="3"/>
  <c r="AB2019" i="3" s="1"/>
  <c r="AA2107" i="3"/>
  <c r="AB2107" i="3" s="1"/>
  <c r="AA2108" i="3"/>
  <c r="AB2108" i="3" s="1"/>
  <c r="AC2108" i="3" s="1"/>
  <c r="AA1452" i="3"/>
  <c r="AB1452" i="3" s="1"/>
  <c r="AC1452" i="3" s="1"/>
  <c r="AA1352" i="3"/>
  <c r="AB1352" i="3" s="1"/>
  <c r="AA1419" i="3"/>
  <c r="AB1419" i="3" s="1"/>
  <c r="AA1368" i="3"/>
  <c r="AB1368" i="3" s="1"/>
  <c r="AA1355" i="3"/>
  <c r="AB1355" i="3" s="1"/>
  <c r="AC1355" i="3" s="1"/>
  <c r="AA1426" i="3"/>
  <c r="AB1426" i="3" s="1"/>
  <c r="AA2110" i="3"/>
  <c r="AB2110" i="3" s="1"/>
  <c r="AA2091" i="3"/>
  <c r="AB2091" i="3" s="1"/>
  <c r="AC2091" i="3" s="1"/>
  <c r="AA1733" i="3"/>
  <c r="AB1733" i="3" s="1"/>
  <c r="AD1733" i="3" s="1"/>
  <c r="AA1618" i="3"/>
  <c r="AB1618" i="3" s="1"/>
  <c r="AA1541" i="3"/>
  <c r="AB1541" i="3" s="1"/>
  <c r="AA1664" i="3"/>
  <c r="AB1664" i="3" s="1"/>
  <c r="AA1732" i="3"/>
  <c r="AB1732" i="3" s="1"/>
  <c r="AD1732" i="3" s="1"/>
  <c r="AA1580" i="3"/>
  <c r="AB1580" i="3" s="1"/>
  <c r="AA1606" i="3"/>
  <c r="AB1606" i="3" s="1"/>
  <c r="AA1607" i="3"/>
  <c r="AB1607" i="3" s="1"/>
  <c r="AD1607" i="3" s="1"/>
  <c r="AA849" i="3"/>
  <c r="AB849" i="3" s="1"/>
  <c r="AC849" i="3" s="1"/>
  <c r="AA806" i="3"/>
  <c r="AB806" i="3" s="1"/>
  <c r="AA550" i="3"/>
  <c r="AB550" i="3" s="1"/>
  <c r="AA353" i="3"/>
  <c r="AB353" i="3" s="1"/>
  <c r="AA531" i="3"/>
  <c r="AB531" i="3" s="1"/>
  <c r="AC531" i="3" s="1"/>
  <c r="AA847" i="3"/>
  <c r="AB847" i="3" s="1"/>
  <c r="AA384" i="3"/>
  <c r="AB384" i="3" s="1"/>
  <c r="AA625" i="3"/>
  <c r="AB625" i="3" s="1"/>
  <c r="AA812" i="3"/>
  <c r="AB812" i="3" s="1"/>
  <c r="AC812" i="3" s="1"/>
  <c r="AA740" i="3"/>
  <c r="AB740" i="3" s="1"/>
  <c r="AA1674" i="3"/>
  <c r="AB1674" i="3" s="1"/>
  <c r="AA1542" i="3"/>
  <c r="AB1542" i="3" s="1"/>
  <c r="AA1710" i="3"/>
  <c r="AB1710" i="3" s="1"/>
  <c r="AC1710" i="3" s="1"/>
  <c r="AA750" i="3"/>
  <c r="AB750" i="3" s="1"/>
  <c r="AA375" i="3"/>
  <c r="AB375" i="3" s="1"/>
  <c r="AA617" i="3"/>
  <c r="AB617" i="3" s="1"/>
  <c r="AA381" i="3"/>
  <c r="AB381" i="3" s="1"/>
  <c r="AC381" i="3" s="1"/>
  <c r="AA852" i="3"/>
  <c r="AB852" i="3" s="1"/>
  <c r="AA1496" i="3"/>
  <c r="AB1496" i="3" s="1"/>
  <c r="AA1676" i="3"/>
  <c r="AB1676" i="3" s="1"/>
  <c r="AA1477" i="3"/>
  <c r="AB1477" i="3" s="1"/>
  <c r="AC1477" i="3" s="1"/>
  <c r="AA1684" i="3"/>
  <c r="AB1684" i="3" s="1"/>
  <c r="AA716" i="3"/>
  <c r="AB716" i="3" s="1"/>
  <c r="AA363" i="3"/>
  <c r="AB363" i="3" s="1"/>
  <c r="AC363" i="3" s="1"/>
  <c r="AA532" i="3"/>
  <c r="AB532" i="3" s="1"/>
  <c r="AD532" i="3" s="1"/>
  <c r="AA590" i="3"/>
  <c r="AB590" i="3" s="1"/>
  <c r="AA639" i="3"/>
  <c r="AB639" i="3" s="1"/>
  <c r="AA1344" i="3"/>
  <c r="AB1344" i="3" s="1"/>
  <c r="AA1717" i="3"/>
  <c r="AB1717" i="3" s="1"/>
  <c r="AC1717" i="3" s="1"/>
  <c r="AA1488" i="3"/>
  <c r="AB1488" i="3" s="1"/>
  <c r="AA1516" i="3"/>
  <c r="AB1516" i="3" s="1"/>
  <c r="AD1516" i="3" s="1"/>
  <c r="AA1615" i="3"/>
  <c r="AB1615" i="3" s="1"/>
  <c r="AA1635" i="3"/>
  <c r="AB1635" i="3" s="1"/>
  <c r="AC1635" i="3" s="1"/>
  <c r="AA648" i="3"/>
  <c r="AB648" i="3" s="1"/>
  <c r="AA598" i="3"/>
  <c r="AB598" i="3" s="1"/>
  <c r="AA776" i="3"/>
  <c r="AB776" i="3" s="1"/>
  <c r="AD776" i="3" s="1"/>
  <c r="AA600" i="3"/>
  <c r="AB600" i="3" s="1"/>
  <c r="AD600" i="3" s="1"/>
  <c r="AA544" i="3"/>
  <c r="AB544" i="3" s="1"/>
  <c r="AA1682" i="3"/>
  <c r="AB1682" i="3" s="1"/>
  <c r="AA1458" i="3"/>
  <c r="AB1458" i="3" s="1"/>
  <c r="AA1659" i="3"/>
  <c r="AB1659" i="3" s="1"/>
  <c r="AC1659" i="3" s="1"/>
  <c r="AA1707" i="3"/>
  <c r="AB1707" i="3" s="1"/>
  <c r="AA838" i="3"/>
  <c r="AB838" i="3" s="1"/>
  <c r="AA508" i="3"/>
  <c r="AB508" i="3" s="1"/>
  <c r="AA357" i="3"/>
  <c r="AB357" i="3" s="1"/>
  <c r="AC357" i="3" s="1"/>
  <c r="AA839" i="3"/>
  <c r="AB839" i="3" s="1"/>
  <c r="AA453" i="3"/>
  <c r="AB453" i="3" s="1"/>
  <c r="AA509" i="3"/>
  <c r="AB509" i="3" s="1"/>
  <c r="AA882" i="3"/>
  <c r="AB882" i="3" s="1"/>
  <c r="AA478" i="3"/>
  <c r="AB478" i="3" s="1"/>
  <c r="AA1424" i="3"/>
  <c r="AB1424" i="3" s="1"/>
  <c r="AA1362" i="3"/>
  <c r="AB1362" i="3" s="1"/>
  <c r="AA1389" i="3"/>
  <c r="AB1389" i="3" s="1"/>
  <c r="AD1389" i="3" s="1"/>
  <c r="AA1414" i="3"/>
  <c r="AB1414" i="3" s="1"/>
  <c r="AA1363" i="3"/>
  <c r="AB1363" i="3" s="1"/>
  <c r="AA1385" i="3"/>
  <c r="AB1385" i="3" s="1"/>
  <c r="AA1431" i="3"/>
  <c r="AB1431" i="3" s="1"/>
  <c r="AD1431" i="3" s="1"/>
  <c r="AA1375" i="3"/>
  <c r="AB1375" i="3" s="1"/>
  <c r="AA1642" i="3"/>
  <c r="AB1642" i="3" s="1"/>
  <c r="AA1513" i="3"/>
  <c r="AB1513" i="3" s="1"/>
  <c r="AC1513" i="3" s="1"/>
  <c r="AA1474" i="3"/>
  <c r="AB1474" i="3" s="1"/>
  <c r="AD1474" i="3" s="1"/>
  <c r="AA1632" i="3"/>
  <c r="AB1632" i="3" s="1"/>
  <c r="AA1728" i="3"/>
  <c r="AB1728" i="3" s="1"/>
  <c r="AA1503" i="3"/>
  <c r="AB1503" i="3" s="1"/>
  <c r="AA1500" i="3"/>
  <c r="AB1500" i="3" s="1"/>
  <c r="AC1500" i="3" s="1"/>
  <c r="AA1727" i="3"/>
  <c r="AB1727" i="3" s="1"/>
  <c r="AA2037" i="3"/>
  <c r="AB2037" i="3" s="1"/>
  <c r="AA2093" i="3"/>
  <c r="AB2093" i="3" s="1"/>
  <c r="AD2093" i="3" s="1"/>
  <c r="AA2106" i="3"/>
  <c r="AB2106" i="3" s="1"/>
  <c r="AC2106" i="3" s="1"/>
  <c r="AA2047" i="3"/>
  <c r="AB2047" i="3" s="1"/>
  <c r="AA818" i="3"/>
  <c r="AB818" i="3" s="1"/>
  <c r="AA700" i="3"/>
  <c r="AB700" i="3" s="1"/>
  <c r="AC700" i="3" s="1"/>
  <c r="AA475" i="3"/>
  <c r="AB475" i="3" s="1"/>
  <c r="AD475" i="3" s="1"/>
  <c r="AA331" i="3"/>
  <c r="AB331" i="3" s="1"/>
  <c r="AA401" i="3"/>
  <c r="AB401" i="3" s="1"/>
  <c r="AA619" i="3"/>
  <c r="AB619" i="3" s="1"/>
  <c r="AD619" i="3" s="1"/>
  <c r="AA775" i="3"/>
  <c r="AB775" i="3" s="1"/>
  <c r="AC775" i="3" s="1"/>
  <c r="AA489" i="3"/>
  <c r="AB489" i="3" s="1"/>
  <c r="AA547" i="3"/>
  <c r="AB547" i="3" s="1"/>
  <c r="AA642" i="3"/>
  <c r="AB642" i="3" s="1"/>
  <c r="AA856" i="3"/>
  <c r="AB856" i="3" s="1"/>
  <c r="AD856" i="3" s="1"/>
  <c r="AA1428" i="3"/>
  <c r="AB1428" i="3" s="1"/>
  <c r="AA1350" i="3"/>
  <c r="AB1350" i="3" s="1"/>
  <c r="AA1413" i="3"/>
  <c r="AB1413" i="3" s="1"/>
  <c r="AD1413" i="3" s="1"/>
  <c r="AA1376" i="3"/>
  <c r="AB1376" i="3" s="1"/>
  <c r="AC1376" i="3" s="1"/>
  <c r="AA1446" i="3"/>
  <c r="AB1446" i="3" s="1"/>
  <c r="AA1338" i="3"/>
  <c r="AB1338" i="3" s="1"/>
  <c r="AA1441" i="3"/>
  <c r="AB1441" i="3" s="1"/>
  <c r="AD1441" i="3" s="1"/>
  <c r="AA2088" i="3"/>
  <c r="AB2088" i="3" s="1"/>
  <c r="AD2088" i="3" s="1"/>
  <c r="AA2032" i="3"/>
  <c r="AB2032" i="3" s="1"/>
  <c r="AF2114" i="3"/>
  <c r="AF13" i="3" s="1"/>
  <c r="AA1422" i="3"/>
  <c r="AB1422" i="3" s="1"/>
  <c r="AD1422" i="3" s="1"/>
  <c r="AA1486" i="3"/>
  <c r="AB1486" i="3" s="1"/>
  <c r="AD1486" i="3" s="1"/>
  <c r="AA1738" i="3"/>
  <c r="AB1738" i="3" s="1"/>
  <c r="AA1502" i="3"/>
  <c r="AB1502" i="3" s="1"/>
  <c r="AD1502" i="3" s="1"/>
  <c r="AA1653" i="3"/>
  <c r="AB1653" i="3" s="1"/>
  <c r="AA1485" i="3"/>
  <c r="AB1485" i="3" s="1"/>
  <c r="AD1485" i="3" s="1"/>
  <c r="AA1726" i="3"/>
  <c r="AB1726" i="3" s="1"/>
  <c r="AA1457" i="3"/>
  <c r="AB1457" i="3" s="1"/>
  <c r="AA1716" i="3"/>
  <c r="AB1716" i="3" s="1"/>
  <c r="AA1611" i="3"/>
  <c r="AB1611" i="3" s="1"/>
  <c r="AC1611" i="3" s="1"/>
  <c r="AA1479" i="3"/>
  <c r="AB1479" i="3" s="1"/>
  <c r="AA1501" i="3"/>
  <c r="AB1501" i="3" s="1"/>
  <c r="AC1501" i="3" s="1"/>
  <c r="AA1622" i="3"/>
  <c r="AB1622" i="3" s="1"/>
  <c r="AA1638" i="3"/>
  <c r="AB1638" i="3" s="1"/>
  <c r="AD1638" i="3" s="1"/>
  <c r="AA1571" i="3"/>
  <c r="AB1571" i="3" s="1"/>
  <c r="AA1560" i="3"/>
  <c r="AB1560" i="3" s="1"/>
  <c r="AD1560" i="3" s="1"/>
  <c r="AA1515" i="3"/>
  <c r="AB1515" i="3" s="1"/>
  <c r="AD1515" i="3" s="1"/>
  <c r="AA1734" i="3"/>
  <c r="AB1734" i="3" s="1"/>
  <c r="AC1734" i="3" s="1"/>
  <c r="AA1677" i="3"/>
  <c r="AB1677" i="3" s="1"/>
  <c r="AA1514" i="3"/>
  <c r="AB1514" i="3" s="1"/>
  <c r="AC1514" i="3" s="1"/>
  <c r="AA1592" i="3"/>
  <c r="AB1592" i="3" s="1"/>
  <c r="AC1592" i="3" s="1"/>
  <c r="AA1586" i="3"/>
  <c r="AB1586" i="3" s="1"/>
  <c r="AD1586" i="3" s="1"/>
  <c r="AA1534" i="3"/>
  <c r="AB1534" i="3" s="1"/>
  <c r="AA1625" i="3"/>
  <c r="AB1625" i="3" s="1"/>
  <c r="AD1625" i="3" s="1"/>
  <c r="AA1530" i="3"/>
  <c r="AB1530" i="3" s="1"/>
  <c r="AA1673" i="3"/>
  <c r="AB1673" i="3" s="1"/>
  <c r="AD1673" i="3" s="1"/>
  <c r="AA1568" i="3"/>
  <c r="AB1568" i="3" s="1"/>
  <c r="AA1616" i="3"/>
  <c r="AB1616" i="3" s="1"/>
  <c r="AC1616" i="3" s="1"/>
  <c r="AA1603" i="3"/>
  <c r="AB1603" i="3" s="1"/>
  <c r="AD1603" i="3" s="1"/>
  <c r="AA1492" i="3"/>
  <c r="AB1492" i="3" s="1"/>
  <c r="AC1492" i="3" s="1"/>
  <c r="AA1686" i="3"/>
  <c r="AB1686" i="3" s="1"/>
  <c r="AA1555" i="3"/>
  <c r="AB1555" i="3" s="1"/>
  <c r="AA1596" i="3"/>
  <c r="AB1596" i="3" s="1"/>
  <c r="AC1596" i="3" s="1"/>
  <c r="AA1669" i="3"/>
  <c r="AB1669" i="3" s="1"/>
  <c r="AC1669" i="3" s="1"/>
  <c r="AA1667" i="3"/>
  <c r="AB1667" i="3" s="1"/>
  <c r="AA1595" i="3"/>
  <c r="AB1595" i="3" s="1"/>
  <c r="AD1595" i="3" s="1"/>
  <c r="AA1535" i="3"/>
  <c r="AB1535" i="3" s="1"/>
  <c r="AA1556" i="3"/>
  <c r="AB1556" i="3" s="1"/>
  <c r="AD1556" i="3" s="1"/>
  <c r="AA1631" i="3"/>
  <c r="AB1631" i="3" s="1"/>
  <c r="AA1714" i="3"/>
  <c r="AB1714" i="3" s="1"/>
  <c r="AA1612" i="3"/>
  <c r="AB1612" i="3" s="1"/>
  <c r="AA1495" i="3"/>
  <c r="AB1495" i="3" s="1"/>
  <c r="AD1495" i="3" s="1"/>
  <c r="AA1594" i="3"/>
  <c r="AB1594" i="3" s="1"/>
  <c r="AA1517" i="3"/>
  <c r="AB1517" i="3" s="1"/>
  <c r="AA1577" i="3"/>
  <c r="AB1577" i="3" s="1"/>
  <c r="AA1658" i="3"/>
  <c r="AB1658" i="3" s="1"/>
  <c r="AC1658" i="3" s="1"/>
  <c r="AA1694" i="3"/>
  <c r="AB1694" i="3" s="1"/>
  <c r="AA1550" i="3"/>
  <c r="AB1550" i="3" s="1"/>
  <c r="AC1550" i="3" s="1"/>
  <c r="AA1736" i="3"/>
  <c r="AB1736" i="3" s="1"/>
  <c r="AA1552" i="3"/>
  <c r="AB1552" i="3" s="1"/>
  <c r="AD1552" i="3" s="1"/>
  <c r="AA1547" i="3"/>
  <c r="AB1547" i="3" s="1"/>
  <c r="AA1558" i="3"/>
  <c r="AB1558" i="3" s="1"/>
  <c r="AA1532" i="3"/>
  <c r="AB1532" i="3" s="1"/>
  <c r="AA1561" i="3"/>
  <c r="AB1561" i="3" s="1"/>
  <c r="AC1561" i="3" s="1"/>
  <c r="AA1678" i="3"/>
  <c r="AB1678" i="3" s="1"/>
  <c r="AA1624" i="3"/>
  <c r="AB1624" i="3" s="1"/>
  <c r="AD1624" i="3" s="1"/>
  <c r="AA1467" i="3"/>
  <c r="AB1467" i="3" s="1"/>
  <c r="AA1583" i="3"/>
  <c r="AB1583" i="3" s="1"/>
  <c r="AD1583" i="3" s="1"/>
  <c r="AA1644" i="3"/>
  <c r="AB1644" i="3" s="1"/>
  <c r="AA1696" i="3"/>
  <c r="AB1696" i="3" s="1"/>
  <c r="AA1499" i="3"/>
  <c r="AB1499" i="3" s="1"/>
  <c r="AA1481" i="3"/>
  <c r="AB1481" i="3" s="1"/>
  <c r="AD1481" i="3" s="1"/>
  <c r="AA1554" i="3"/>
  <c r="AB1554" i="3" s="1"/>
  <c r="AA1679" i="3"/>
  <c r="AB1679" i="3" s="1"/>
  <c r="AD1679" i="3" s="1"/>
  <c r="AA1602" i="3"/>
  <c r="AB1602" i="3" s="1"/>
  <c r="AD1602" i="3" s="1"/>
  <c r="AA1490" i="3"/>
  <c r="AB1490" i="3" s="1"/>
  <c r="AD1490" i="3" s="1"/>
  <c r="AA1456" i="3"/>
  <c r="AB1456" i="3" s="1"/>
  <c r="AA1468" i="3"/>
  <c r="AB1468" i="3" s="1"/>
  <c r="AC1468" i="3" s="1"/>
  <c r="AA1565" i="3"/>
  <c r="AB1565" i="3" s="1"/>
  <c r="AD1565" i="3" s="1"/>
  <c r="AA1626" i="3"/>
  <c r="AB1626" i="3" s="1"/>
  <c r="AD1626" i="3" s="1"/>
  <c r="AA1701" i="3"/>
  <c r="AB1701" i="3" s="1"/>
  <c r="AA1576" i="3"/>
  <c r="AB1576" i="3" s="1"/>
  <c r="AD1576" i="3" s="1"/>
  <c r="AA1657" i="3"/>
  <c r="AB1657" i="3" s="1"/>
  <c r="AA1489" i="3"/>
  <c r="AB1489" i="3" s="1"/>
  <c r="AC1489" i="3" s="1"/>
  <c r="AA1698" i="3"/>
  <c r="AB1698" i="3" s="1"/>
  <c r="AA1559" i="3"/>
  <c r="AB1559" i="3" s="1"/>
  <c r="AC1559" i="3" s="1"/>
  <c r="AA1480" i="3"/>
  <c r="AB1480" i="3" s="1"/>
  <c r="AA1609" i="3"/>
  <c r="AB1609" i="3" s="1"/>
  <c r="AC1609" i="3" s="1"/>
  <c r="AA1697" i="3"/>
  <c r="AB1697" i="3" s="1"/>
  <c r="AA686" i="3"/>
  <c r="AB686" i="3" s="1"/>
  <c r="AC686" i="3" s="1"/>
  <c r="AA654" i="3"/>
  <c r="AB654" i="3" s="1"/>
  <c r="AD654" i="3" s="1"/>
  <c r="AA649" i="3"/>
  <c r="AB649" i="3" s="1"/>
  <c r="AD649" i="3" s="1"/>
  <c r="AA416" i="3"/>
  <c r="AB416" i="3" s="1"/>
  <c r="AA368" i="3"/>
  <c r="AB368" i="3" s="1"/>
  <c r="AD368" i="3" s="1"/>
  <c r="AA356" i="3"/>
  <c r="AB356" i="3" s="1"/>
  <c r="AD356" i="3" s="1"/>
  <c r="AA785" i="3"/>
  <c r="AB785" i="3" s="1"/>
  <c r="AC785" i="3" s="1"/>
  <c r="AA402" i="3"/>
  <c r="AB402" i="3" s="1"/>
  <c r="AA387" i="3"/>
  <c r="AB387" i="3" s="1"/>
  <c r="AC387" i="3" s="1"/>
  <c r="AA488" i="3"/>
  <c r="AB488" i="3" s="1"/>
  <c r="AA885" i="3"/>
  <c r="AB885" i="3" s="1"/>
  <c r="AC885" i="3" s="1"/>
  <c r="AA798" i="3"/>
  <c r="AB798" i="3" s="1"/>
  <c r="AA866" i="3"/>
  <c r="AB866" i="3" s="1"/>
  <c r="AD866" i="3" s="1"/>
  <c r="AA729" i="3"/>
  <c r="AB729" i="3" s="1"/>
  <c r="AA663" i="3"/>
  <c r="AB663" i="3" s="1"/>
  <c r="AD663" i="3" s="1"/>
  <c r="AA428" i="3"/>
  <c r="AB428" i="3" s="1"/>
  <c r="AA855" i="3"/>
  <c r="AB855" i="3" s="1"/>
  <c r="AC855" i="3" s="1"/>
  <c r="AA699" i="3"/>
  <c r="AB699" i="3" s="1"/>
  <c r="AA693" i="3"/>
  <c r="AB693" i="3" s="1"/>
  <c r="AC693" i="3" s="1"/>
  <c r="AA613" i="3"/>
  <c r="AB613" i="3" s="1"/>
  <c r="AA606" i="3"/>
  <c r="AB606" i="3" s="1"/>
  <c r="AC606" i="3" s="1"/>
  <c r="AA554" i="3"/>
  <c r="AB554" i="3" s="1"/>
  <c r="AA373" i="3"/>
  <c r="AB373" i="3" s="1"/>
  <c r="AD373" i="3" s="1"/>
  <c r="AA788" i="3"/>
  <c r="AB788" i="3" s="1"/>
  <c r="AA793" i="3"/>
  <c r="AB793" i="3" s="1"/>
  <c r="AC793" i="3" s="1"/>
  <c r="AA348" i="3"/>
  <c r="AB348" i="3" s="1"/>
  <c r="AA715" i="3"/>
  <c r="AB715" i="3" s="1"/>
  <c r="AD715" i="3" s="1"/>
  <c r="AA487" i="3"/>
  <c r="AB487" i="3" s="1"/>
  <c r="AA703" i="3"/>
  <c r="AB703" i="3" s="1"/>
  <c r="AC703" i="3" s="1"/>
  <c r="AA417" i="3"/>
  <c r="AB417" i="3" s="1"/>
  <c r="AA437" i="3"/>
  <c r="AB437" i="3" s="1"/>
  <c r="AD437" i="3" s="1"/>
  <c r="AA836" i="3"/>
  <c r="AB836" i="3" s="1"/>
  <c r="AA563" i="3"/>
  <c r="AB563" i="3" s="1"/>
  <c r="AC563" i="3" s="1"/>
  <c r="AA768" i="3"/>
  <c r="AB768" i="3" s="1"/>
  <c r="AA587" i="3"/>
  <c r="AB587" i="3" s="1"/>
  <c r="AC587" i="3" s="1"/>
  <c r="AA829" i="3"/>
  <c r="AB829" i="3" s="1"/>
  <c r="AA501" i="3"/>
  <c r="AB501" i="3" s="1"/>
  <c r="AD501" i="3" s="1"/>
  <c r="AA430" i="3"/>
  <c r="AB430" i="3" s="1"/>
  <c r="AA440" i="3"/>
  <c r="AB440" i="3" s="1"/>
  <c r="AC440" i="3" s="1"/>
  <c r="AA395" i="3"/>
  <c r="AB395" i="3" s="1"/>
  <c r="AA403" i="3"/>
  <c r="AB403" i="3" s="1"/>
  <c r="AC403" i="3" s="1"/>
  <c r="AA668" i="3"/>
  <c r="AB668" i="3" s="1"/>
  <c r="AA492" i="3"/>
  <c r="AB492" i="3" s="1"/>
  <c r="AD492" i="3" s="1"/>
  <c r="AA632" i="3"/>
  <c r="AB632" i="3" s="1"/>
  <c r="AA893" i="3"/>
  <c r="AB893" i="3" s="1"/>
  <c r="AC893" i="3" s="1"/>
  <c r="AA732" i="3"/>
  <c r="AB732" i="3" s="1"/>
  <c r="AA814" i="3"/>
  <c r="AB814" i="3" s="1"/>
  <c r="AC814" i="3" s="1"/>
  <c r="AA786" i="3"/>
  <c r="AB786" i="3" s="1"/>
  <c r="AA870" i="3"/>
  <c r="AB870" i="3" s="1"/>
  <c r="AC870" i="3" s="1"/>
  <c r="AA803" i="3"/>
  <c r="AB803" i="3" s="1"/>
  <c r="AD803" i="3" s="1"/>
  <c r="AA835" i="3"/>
  <c r="AB835" i="3" s="1"/>
  <c r="AD835" i="3" s="1"/>
  <c r="AA705" i="3"/>
  <c r="AB705" i="3" s="1"/>
  <c r="AA851" i="3"/>
  <c r="AB851" i="3" s="1"/>
  <c r="AD851" i="3" s="1"/>
  <c r="AA360" i="3"/>
  <c r="AB360" i="3" s="1"/>
  <c r="AD360" i="3" s="1"/>
  <c r="AA660" i="3"/>
  <c r="AB660" i="3" s="1"/>
  <c r="AC660" i="3" s="1"/>
  <c r="AA636" i="3"/>
  <c r="AB636" i="3" s="1"/>
  <c r="AA841" i="3"/>
  <c r="AB841" i="3" s="1"/>
  <c r="AC841" i="3" s="1"/>
  <c r="AA599" i="3"/>
  <c r="AB599" i="3" s="1"/>
  <c r="AA408" i="3"/>
  <c r="AB408" i="3" s="1"/>
  <c r="AD408" i="3" s="1"/>
  <c r="AA791" i="3"/>
  <c r="AB791" i="3" s="1"/>
  <c r="AA635" i="3"/>
  <c r="AB635" i="3" s="1"/>
  <c r="AC635" i="3" s="1"/>
  <c r="AA511" i="3"/>
  <c r="AB511" i="3" s="1"/>
  <c r="AD511" i="3" s="1"/>
  <c r="AA497" i="3"/>
  <c r="AB497" i="3" s="1"/>
  <c r="AD497" i="3" s="1"/>
  <c r="AA377" i="3"/>
  <c r="AB377" i="3" s="1"/>
  <c r="AA867" i="3"/>
  <c r="AB867" i="3" s="1"/>
  <c r="AC867" i="3" s="1"/>
  <c r="AA698" i="3"/>
  <c r="AB698" i="3" s="1"/>
  <c r="AC698" i="3" s="1"/>
  <c r="AA452" i="3"/>
  <c r="AB452" i="3" s="1"/>
  <c r="AD452" i="3" s="1"/>
  <c r="AA546" i="3"/>
  <c r="AB546" i="3" s="1"/>
  <c r="AA573" i="3"/>
  <c r="AB573" i="3" s="1"/>
  <c r="AD573" i="3" s="1"/>
  <c r="AA349" i="3"/>
  <c r="AB349" i="3" s="1"/>
  <c r="AA502" i="3"/>
  <c r="AB502" i="3" s="1"/>
  <c r="AC502" i="3" s="1"/>
  <c r="AA646" i="3"/>
  <c r="AB646" i="3" s="1"/>
  <c r="AC646" i="3" s="1"/>
  <c r="AA753" i="3"/>
  <c r="AB753" i="3" s="1"/>
  <c r="AC753" i="3" s="1"/>
  <c r="AA695" i="3"/>
  <c r="AB695" i="3" s="1"/>
  <c r="AC695" i="3" s="1"/>
  <c r="AA674" i="3"/>
  <c r="AB674" i="3" s="1"/>
  <c r="AD674" i="3" s="1"/>
  <c r="AA397" i="3"/>
  <c r="AB397" i="3" s="1"/>
  <c r="AA412" i="3"/>
  <c r="AB412" i="3" s="1"/>
  <c r="AD412" i="3" s="1"/>
  <c r="AA427" i="3"/>
  <c r="AB427" i="3" s="1"/>
  <c r="AD427" i="3" s="1"/>
  <c r="AA443" i="3"/>
  <c r="AB443" i="3" s="1"/>
  <c r="AD443" i="3" s="1"/>
  <c r="AA524" i="3"/>
  <c r="AB524" i="3" s="1"/>
  <c r="AA861" i="3"/>
  <c r="AB861" i="3" s="1"/>
  <c r="AC861" i="3" s="1"/>
  <c r="AA762" i="3"/>
  <c r="AB762" i="3" s="1"/>
  <c r="AA881" i="3"/>
  <c r="AB881" i="3" s="1"/>
  <c r="AC881" i="3" s="1"/>
  <c r="AA854" i="3"/>
  <c r="AB854" i="3" s="1"/>
  <c r="AA504" i="3"/>
  <c r="AB504" i="3" s="1"/>
  <c r="AC504" i="3" s="1"/>
  <c r="AA661" i="3"/>
  <c r="AB661" i="3" s="1"/>
  <c r="AD661" i="3" s="1"/>
  <c r="AA769" i="3"/>
  <c r="AB769" i="3" s="1"/>
  <c r="AC769" i="3" s="1"/>
  <c r="AA634" i="3"/>
  <c r="AB634" i="3" s="1"/>
  <c r="AA562" i="3"/>
  <c r="AB562" i="3" s="1"/>
  <c r="AC562" i="3" s="1"/>
  <c r="AA652" i="3"/>
  <c r="AB652" i="3" s="1"/>
  <c r="AA680" i="3"/>
  <c r="AB680" i="3" s="1"/>
  <c r="AC680" i="3" s="1"/>
  <c r="AA781" i="3"/>
  <c r="AB781" i="3" s="1"/>
  <c r="AA801" i="3"/>
  <c r="AB801" i="3" s="1"/>
  <c r="AC801" i="3" s="1"/>
  <c r="AA458" i="3"/>
  <c r="AB458" i="3" s="1"/>
  <c r="AD458" i="3" s="1"/>
  <c r="AA787" i="3"/>
  <c r="AB787" i="3" s="1"/>
  <c r="AD787" i="3" s="1"/>
  <c r="AA604" i="3"/>
  <c r="AB604" i="3" s="1"/>
  <c r="AA690" i="3"/>
  <c r="AB690" i="3" s="1"/>
  <c r="AC690" i="3" s="1"/>
  <c r="AA446" i="3"/>
  <c r="AB446" i="3" s="1"/>
  <c r="AA498" i="3"/>
  <c r="AB498" i="3" s="1"/>
  <c r="AC498" i="3" s="1"/>
  <c r="AA888" i="3"/>
  <c r="AB888" i="3" s="1"/>
  <c r="AA609" i="3"/>
  <c r="AB609" i="3" s="1"/>
  <c r="AD609" i="3" s="1"/>
  <c r="AA482" i="3"/>
  <c r="AB482" i="3" s="1"/>
  <c r="AA559" i="3"/>
  <c r="AB559" i="3" s="1"/>
  <c r="AD559" i="3" s="1"/>
  <c r="AA569" i="3"/>
  <c r="AB569" i="3" s="1"/>
  <c r="AA456" i="3"/>
  <c r="AB456" i="3" s="1"/>
  <c r="AC456" i="3" s="1"/>
  <c r="AA760" i="3"/>
  <c r="AB760" i="3" s="1"/>
  <c r="AC760" i="3" s="1"/>
  <c r="AA844" i="3"/>
  <c r="AB844" i="3" s="1"/>
  <c r="AD844" i="3" s="1"/>
  <c r="AA651" i="3"/>
  <c r="AB651" i="3" s="1"/>
  <c r="AA545" i="3"/>
  <c r="AB545" i="3" s="1"/>
  <c r="AC545" i="3" s="1"/>
  <c r="AA445" i="3"/>
  <c r="AB445" i="3" s="1"/>
  <c r="AA342" i="3"/>
  <c r="AB342" i="3" s="1"/>
  <c r="AD342" i="3" s="1"/>
  <c r="AA346" i="3"/>
  <c r="AB346" i="3" s="1"/>
  <c r="AA335" i="3"/>
  <c r="AB335" i="3" s="1"/>
  <c r="AC335" i="3" s="1"/>
  <c r="AA459" i="3"/>
  <c r="AB459" i="3" s="1"/>
  <c r="AD459" i="3" s="1"/>
  <c r="AA542" i="3"/>
  <c r="AB542" i="3" s="1"/>
  <c r="AC542" i="3" s="1"/>
  <c r="AA684" i="3"/>
  <c r="AB684" i="3" s="1"/>
  <c r="AA794" i="3"/>
  <c r="AB794" i="3" s="1"/>
  <c r="AD794" i="3" s="1"/>
  <c r="AA754" i="3"/>
  <c r="AB754" i="3" s="1"/>
  <c r="AC754" i="3" s="1"/>
  <c r="AA886" i="3"/>
  <c r="AB886" i="3" s="1"/>
  <c r="AD886" i="3" s="1"/>
  <c r="AA728" i="3"/>
  <c r="AB728" i="3" s="1"/>
  <c r="AA813" i="3"/>
  <c r="AB813" i="3" s="1"/>
  <c r="AD813" i="3" s="1"/>
  <c r="AA483" i="3"/>
  <c r="AB483" i="3" s="1"/>
  <c r="AC483" i="3" s="1"/>
  <c r="AA518" i="3"/>
  <c r="AB518" i="3" s="1"/>
  <c r="AC518" i="3" s="1"/>
  <c r="AA816" i="3"/>
  <c r="AB816" i="3" s="1"/>
  <c r="AA572" i="3"/>
  <c r="AB572" i="3" s="1"/>
  <c r="AC572" i="3" s="1"/>
  <c r="AA533" i="3"/>
  <c r="AB533" i="3" s="1"/>
  <c r="AA374" i="3"/>
  <c r="AB374" i="3" s="1"/>
  <c r="AD374" i="3" s="1"/>
  <c r="AA433" i="3"/>
  <c r="AB433" i="3" s="1"/>
  <c r="AD433" i="3" s="1"/>
  <c r="AA697" i="3"/>
  <c r="AB697" i="3" s="1"/>
  <c r="AD697" i="3" s="1"/>
  <c r="AA687" i="3"/>
  <c r="AB687" i="3" s="1"/>
  <c r="AC687" i="3" s="1"/>
  <c r="AA380" i="3"/>
  <c r="AB380" i="3" s="1"/>
  <c r="AD380" i="3" s="1"/>
  <c r="AA675" i="3"/>
  <c r="AB675" i="3" s="1"/>
  <c r="AA525" i="3"/>
  <c r="AB525" i="3" s="1"/>
  <c r="AD525" i="3" s="1"/>
  <c r="AA557" i="3"/>
  <c r="AB557" i="3" s="1"/>
  <c r="AC557" i="3" s="1"/>
  <c r="AA638" i="3"/>
  <c r="AB638" i="3" s="1"/>
  <c r="AD638" i="3" s="1"/>
  <c r="AA398" i="3"/>
  <c r="AB398" i="3" s="1"/>
  <c r="AA710" i="3"/>
  <c r="AB710" i="3" s="1"/>
  <c r="AC710" i="3" s="1"/>
  <c r="AA624" i="3"/>
  <c r="AB624" i="3" s="1"/>
  <c r="AD624" i="3" s="1"/>
  <c r="AA1713" i="3"/>
  <c r="AB1713" i="3" s="1"/>
  <c r="AC1713" i="3" s="1"/>
  <c r="AA1648" i="3"/>
  <c r="AB1648" i="3" s="1"/>
  <c r="AA1605" i="3"/>
  <c r="AB1605" i="3" s="1"/>
  <c r="AD1605" i="3" s="1"/>
  <c r="AA1647" i="3"/>
  <c r="AB1647" i="3" s="1"/>
  <c r="AD1647" i="3" s="1"/>
  <c r="AA1600" i="3"/>
  <c r="AB1600" i="3" s="1"/>
  <c r="AD1600" i="3" s="1"/>
  <c r="AA568" i="3"/>
  <c r="AB568" i="3" s="1"/>
  <c r="AA461" i="3"/>
  <c r="AB461" i="3" s="1"/>
  <c r="AC461" i="3" s="1"/>
  <c r="AA610" i="3"/>
  <c r="AB610" i="3" s="1"/>
  <c r="AC610" i="3" s="1"/>
  <c r="AA1460" i="3"/>
  <c r="AB1460" i="3" s="1"/>
  <c r="AD1460" i="3" s="1"/>
  <c r="AA1508" i="3"/>
  <c r="AB1508" i="3" s="1"/>
  <c r="AA1540" i="3"/>
  <c r="AB1540" i="3" s="1"/>
  <c r="AC1540" i="3" s="1"/>
  <c r="AA327" i="3"/>
  <c r="AB327" i="3" s="1"/>
  <c r="AA807" i="3"/>
  <c r="AB807" i="3" s="1"/>
  <c r="AD807" i="3" s="1"/>
  <c r="AA2070" i="3"/>
  <c r="AB2070" i="3" s="1"/>
  <c r="AA2090" i="3"/>
  <c r="AB2090" i="3" s="1"/>
  <c r="AD2090" i="3" s="1"/>
  <c r="AA2060" i="3"/>
  <c r="AB2060" i="3" s="1"/>
  <c r="AC2060" i="3" s="1"/>
  <c r="AA2080" i="3"/>
  <c r="AB2080" i="3" s="1"/>
  <c r="AD2080" i="3" s="1"/>
  <c r="AA2059" i="3"/>
  <c r="AB2059" i="3" s="1"/>
  <c r="AA2025" i="3"/>
  <c r="AB2025" i="3" s="1"/>
  <c r="AD2025" i="3" s="1"/>
  <c r="AA2101" i="3"/>
  <c r="AB2101" i="3" s="1"/>
  <c r="AC2101" i="3" s="1"/>
  <c r="AA2096" i="3"/>
  <c r="AB2096" i="3" s="1"/>
  <c r="AD2096" i="3" s="1"/>
  <c r="AA2113" i="3"/>
  <c r="AB2113" i="3" s="1"/>
  <c r="AC2113" i="3" s="1"/>
  <c r="AA2079" i="3"/>
  <c r="AB2079" i="3" s="1"/>
  <c r="AC2079" i="3" s="1"/>
  <c r="AA2068" i="3"/>
  <c r="AB2068" i="3" s="1"/>
  <c r="AC2068" i="3" s="1"/>
  <c r="AA2094" i="3"/>
  <c r="AB2094" i="3" s="1"/>
  <c r="AD2094" i="3" s="1"/>
  <c r="AA2034" i="3"/>
  <c r="AB2034" i="3" s="1"/>
  <c r="AC2034" i="3" s="1"/>
  <c r="AA2057" i="3"/>
  <c r="AB2057" i="3" s="1"/>
  <c r="AD2057" i="3" s="1"/>
  <c r="AA2052" i="3"/>
  <c r="AB2052" i="3" s="1"/>
  <c r="AD2052" i="3" s="1"/>
  <c r="AA2022" i="3"/>
  <c r="AB2022" i="3" s="1"/>
  <c r="AD2022" i="3" s="1"/>
  <c r="AA2082" i="3"/>
  <c r="AB2082" i="3" s="1"/>
  <c r="AA2077" i="3"/>
  <c r="AB2077" i="3" s="1"/>
  <c r="AC2077" i="3" s="1"/>
  <c r="AA2023" i="3"/>
  <c r="AB2023" i="3" s="1"/>
  <c r="AD2023" i="3" s="1"/>
  <c r="AA2083" i="3"/>
  <c r="AB2083" i="3" s="1"/>
  <c r="AC2083" i="3" s="1"/>
  <c r="AA1453" i="3"/>
  <c r="AB1453" i="3" s="1"/>
  <c r="AA2084" i="3"/>
  <c r="AB2084" i="3" s="1"/>
  <c r="AD2084" i="3" s="1"/>
  <c r="AA2064" i="3"/>
  <c r="AB2064" i="3" s="1"/>
  <c r="AD2064" i="3" s="1"/>
  <c r="AA2048" i="3"/>
  <c r="AB2048" i="3" s="1"/>
  <c r="AD2048" i="3" s="1"/>
  <c r="AA2036" i="3"/>
  <c r="AB2036" i="3" s="1"/>
  <c r="AA323" i="3"/>
  <c r="AB323" i="3" s="1"/>
  <c r="AD323" i="3" s="1"/>
  <c r="AA2063" i="3"/>
  <c r="AB2063" i="3" s="1"/>
  <c r="AD2063" i="3" s="1"/>
  <c r="AA2058" i="3"/>
  <c r="AB2058" i="3" s="1"/>
  <c r="AD2058" i="3" s="1"/>
  <c r="AA2086" i="3"/>
  <c r="AB2086" i="3" s="1"/>
  <c r="AA2081" i="3"/>
  <c r="AB2081" i="3" s="1"/>
  <c r="AD2081" i="3" s="1"/>
  <c r="AA2042" i="3"/>
  <c r="AB2042" i="3" s="1"/>
  <c r="AD2042" i="3" s="1"/>
  <c r="AA1408" i="3"/>
  <c r="AB1408" i="3" s="1"/>
  <c r="AC1408" i="3" s="1"/>
  <c r="AA1415" i="3"/>
  <c r="AB1415" i="3" s="1"/>
  <c r="AA1370" i="3"/>
  <c r="AB1370" i="3" s="1"/>
  <c r="AC1370" i="3" s="1"/>
  <c r="AA1343" i="3"/>
  <c r="AB1343" i="3" s="1"/>
  <c r="AC1343" i="3" s="1"/>
  <c r="AA1437" i="3"/>
  <c r="AB1437" i="3" s="1"/>
  <c r="AD1437" i="3" s="1"/>
  <c r="AD2070" i="3"/>
  <c r="AC2070" i="3"/>
  <c r="AD1425" i="3"/>
  <c r="AC1425" i="3"/>
  <c r="AD1883" i="3"/>
  <c r="AC1883" i="3"/>
  <c r="AD1800" i="3"/>
  <c r="AC1800" i="3"/>
  <c r="AC1753" i="3"/>
  <c r="AD1753" i="3"/>
  <c r="AC1903" i="3"/>
  <c r="AD1903" i="3"/>
  <c r="AC1436" i="3"/>
  <c r="AD1436" i="3"/>
  <c r="AC1358" i="3"/>
  <c r="AD1358" i="3"/>
  <c r="AD1410" i="3"/>
  <c r="AC1410" i="3"/>
  <c r="AC1400" i="3"/>
  <c r="AD1400" i="3"/>
  <c r="AD1381" i="3"/>
  <c r="AC1381" i="3"/>
  <c r="AD1433" i="3"/>
  <c r="AC1433" i="3"/>
  <c r="AC1286" i="3"/>
  <c r="AD1286" i="3"/>
  <c r="AD990" i="3"/>
  <c r="AC990" i="3"/>
  <c r="AC1039" i="3"/>
  <c r="AD1039" i="3"/>
  <c r="AD1285" i="3"/>
  <c r="AC1285" i="3"/>
  <c r="AD1090" i="3"/>
  <c r="AC1090" i="3"/>
  <c r="AD958" i="3"/>
  <c r="AC958" i="3"/>
  <c r="AD1231" i="3"/>
  <c r="AC1231" i="3"/>
  <c r="AD256" i="3"/>
  <c r="AC256" i="3"/>
  <c r="AC247" i="3"/>
  <c r="AD247" i="3"/>
  <c r="AD1974" i="3"/>
  <c r="AC1974" i="3"/>
  <c r="AD1941" i="3"/>
  <c r="AC1941" i="3"/>
  <c r="AD1858" i="3"/>
  <c r="AC1858" i="3"/>
  <c r="AC1861" i="3"/>
  <c r="AD1861" i="3"/>
  <c r="AD1642" i="3"/>
  <c r="AC1642" i="3"/>
  <c r="AC1674" i="3"/>
  <c r="AD1674" i="3"/>
  <c r="AC1488" i="3"/>
  <c r="AD1488" i="3"/>
  <c r="AD1542" i="3"/>
  <c r="AC1542" i="3"/>
  <c r="AD1632" i="3"/>
  <c r="AC1632" i="3"/>
  <c r="AC1516" i="3"/>
  <c r="AC1728" i="3"/>
  <c r="AD1728" i="3"/>
  <c r="AD1592" i="3"/>
  <c r="AD1677" i="3"/>
  <c r="AC1677" i="3"/>
  <c r="AC1515" i="3"/>
  <c r="AD1571" i="3"/>
  <c r="AC1571" i="3"/>
  <c r="AD2082" i="3"/>
  <c r="AC2082" i="3"/>
  <c r="AC1270" i="3"/>
  <c r="AD1270" i="3"/>
  <c r="AD1190" i="3"/>
  <c r="AC1190" i="3"/>
  <c r="AC1031" i="3"/>
  <c r="AD1031" i="3"/>
  <c r="AD1277" i="3"/>
  <c r="AC1277" i="3"/>
  <c r="AD1076" i="3"/>
  <c r="AC1076" i="3"/>
  <c r="AD962" i="3"/>
  <c r="AC962" i="3"/>
  <c r="AD1235" i="3"/>
  <c r="AC1235" i="3"/>
  <c r="AC277" i="3"/>
  <c r="AD277" i="3"/>
  <c r="AC255" i="3"/>
  <c r="AD255" i="3"/>
  <c r="AD1850" i="3"/>
  <c r="AC1850" i="3"/>
  <c r="AD1924" i="3"/>
  <c r="AC1924" i="3"/>
  <c r="AC1914" i="3"/>
  <c r="AD1914" i="3"/>
  <c r="AC1849" i="3"/>
  <c r="AD1849" i="3"/>
  <c r="AD1134" i="3"/>
  <c r="AC1134" i="3"/>
  <c r="AD916" i="3"/>
  <c r="AC916" i="3"/>
  <c r="AC1316" i="3"/>
  <c r="AD1316" i="3"/>
  <c r="AD1330" i="3"/>
  <c r="AC1330" i="3"/>
  <c r="AD923" i="3"/>
  <c r="AC923" i="3"/>
  <c r="AD918" i="3"/>
  <c r="AC918" i="3"/>
  <c r="AD1191" i="3"/>
  <c r="AC1191" i="3"/>
  <c r="AD228" i="3"/>
  <c r="AC228" i="3"/>
  <c r="AD250" i="3"/>
  <c r="AC250" i="3"/>
  <c r="AD854" i="3"/>
  <c r="AC854" i="3"/>
  <c r="AD750" i="3"/>
  <c r="AC750" i="3"/>
  <c r="AD716" i="3"/>
  <c r="AC716" i="3"/>
  <c r="AC550" i="3"/>
  <c r="AD550" i="3"/>
  <c r="AC427" i="3"/>
  <c r="AD346" i="3"/>
  <c r="AC346" i="3"/>
  <c r="AC598" i="3"/>
  <c r="AD598" i="3"/>
  <c r="AC619" i="3"/>
  <c r="AD847" i="3"/>
  <c r="AC847" i="3"/>
  <c r="AD646" i="3"/>
  <c r="AD760" i="3"/>
  <c r="AC590" i="3"/>
  <c r="AD590" i="3"/>
  <c r="AC453" i="3"/>
  <c r="AD453" i="3"/>
  <c r="AD698" i="3"/>
  <c r="AD888" i="3"/>
  <c r="AC888" i="3"/>
  <c r="AC433" i="3"/>
  <c r="AC544" i="3"/>
  <c r="AD544" i="3"/>
  <c r="AC740" i="3"/>
  <c r="AD740" i="3"/>
  <c r="AD791" i="3"/>
  <c r="AC791" i="3"/>
  <c r="AD483" i="3"/>
  <c r="AD1319" i="3"/>
  <c r="AC1319" i="3"/>
  <c r="AD1040" i="3"/>
  <c r="AC1040" i="3"/>
  <c r="AC1133" i="3"/>
  <c r="AD1133" i="3"/>
  <c r="AD1002" i="3"/>
  <c r="AC1002" i="3"/>
  <c r="AD1216" i="3"/>
  <c r="AC1216" i="3"/>
  <c r="AC953" i="3"/>
  <c r="AD953" i="3"/>
  <c r="AC1111" i="3"/>
  <c r="AD1111" i="3"/>
  <c r="AD282" i="3"/>
  <c r="AC282" i="3"/>
  <c r="AD200" i="3"/>
  <c r="AC200" i="3"/>
  <c r="AC295" i="3"/>
  <c r="AD295" i="3"/>
  <c r="AC1963" i="3"/>
  <c r="AD1963" i="3"/>
  <c r="AD1875" i="3"/>
  <c r="AC1875" i="3"/>
  <c r="AD1748" i="3"/>
  <c r="AC1748" i="3"/>
  <c r="AD1911" i="3"/>
  <c r="AC1911" i="3"/>
  <c r="AD1452" i="3"/>
  <c r="AC1382" i="3"/>
  <c r="AD1382" i="3"/>
  <c r="AD1351" i="3"/>
  <c r="AC1351" i="3"/>
  <c r="AD1435" i="3"/>
  <c r="AC1435" i="3"/>
  <c r="AC1368" i="3"/>
  <c r="AD1368" i="3"/>
  <c r="AD1240" i="3"/>
  <c r="AC1240" i="3"/>
  <c r="AD1022" i="3"/>
  <c r="AC1022" i="3"/>
  <c r="AD1060" i="3"/>
  <c r="AC1060" i="3"/>
  <c r="AD988" i="3"/>
  <c r="AC988" i="3"/>
  <c r="AD1010" i="3"/>
  <c r="AC1010" i="3"/>
  <c r="AC973" i="3"/>
  <c r="AD973" i="3"/>
  <c r="AC1099" i="3"/>
  <c r="AD1099" i="3"/>
  <c r="AD222" i="3"/>
  <c r="AC222" i="3"/>
  <c r="AC321" i="3"/>
  <c r="AD321" i="3"/>
  <c r="AD1752" i="3"/>
  <c r="AC1752" i="3"/>
  <c r="AC1930" i="3"/>
  <c r="AD1930" i="3"/>
  <c r="AC1678" i="3"/>
  <c r="AD1678" i="3"/>
  <c r="AC1716" i="3"/>
  <c r="AD1716" i="3"/>
  <c r="AD1508" i="3"/>
  <c r="AC1508" i="3"/>
  <c r="AD1653" i="3"/>
  <c r="AC1653" i="3"/>
  <c r="AC1738" i="3"/>
  <c r="AD1738" i="3"/>
  <c r="AD2034" i="3"/>
  <c r="AD2113" i="3"/>
  <c r="AD1158" i="3"/>
  <c r="AC1158" i="3"/>
  <c r="AC1201" i="3"/>
  <c r="AD1201" i="3"/>
  <c r="AD1092" i="3"/>
  <c r="AC1092" i="3"/>
  <c r="AD1042" i="3"/>
  <c r="AC1042" i="3"/>
  <c r="AC913" i="3"/>
  <c r="AD913" i="3"/>
  <c r="AC1069" i="3"/>
  <c r="AD1069" i="3"/>
  <c r="AC1312" i="3"/>
  <c r="AD1312" i="3"/>
  <c r="AD240" i="3"/>
  <c r="AC240" i="3"/>
  <c r="AD257" i="3"/>
  <c r="AC257" i="3"/>
  <c r="AD1214" i="3"/>
  <c r="AC1214" i="3"/>
  <c r="AD964" i="3"/>
  <c r="AC964" i="3"/>
  <c r="AD1300" i="3"/>
  <c r="AC1300" i="3"/>
  <c r="AD903" i="3"/>
  <c r="AC903" i="3"/>
  <c r="AD971" i="3"/>
  <c r="AC971" i="3"/>
  <c r="AC1015" i="3"/>
  <c r="AD1015" i="3"/>
  <c r="AC1259" i="3"/>
  <c r="AD1259" i="3"/>
  <c r="AD218" i="3"/>
  <c r="AC218" i="3"/>
  <c r="AD254" i="3"/>
  <c r="AC254" i="3"/>
  <c r="AC781" i="3"/>
  <c r="AD781" i="3"/>
  <c r="AD798" i="3"/>
  <c r="AC798" i="3"/>
  <c r="AD728" i="3"/>
  <c r="AC728" i="3"/>
  <c r="AC568" i="3"/>
  <c r="AD568" i="3"/>
  <c r="AC488" i="3"/>
  <c r="AD488" i="3"/>
  <c r="AD402" i="3"/>
  <c r="AC402" i="3"/>
  <c r="AD398" i="3"/>
  <c r="AC398" i="3"/>
  <c r="AC356" i="3"/>
  <c r="AD634" i="3"/>
  <c r="AC634" i="3"/>
  <c r="AD705" i="3"/>
  <c r="AC705" i="3"/>
  <c r="AC624" i="3"/>
  <c r="AD416" i="3"/>
  <c r="AC416" i="3"/>
  <c r="AC478" i="3"/>
  <c r="AD478" i="3"/>
  <c r="AD557" i="3"/>
  <c r="AD610" i="3"/>
  <c r="AD212" i="3"/>
  <c r="AC212" i="3"/>
  <c r="AC215" i="3"/>
  <c r="AD215" i="3"/>
  <c r="AD1921" i="3"/>
  <c r="AC1921" i="3"/>
  <c r="AD1929" i="3"/>
  <c r="AC1929" i="3"/>
  <c r="AD1856" i="3"/>
  <c r="AC1856" i="3"/>
  <c r="AC1841" i="3"/>
  <c r="AD1841" i="3"/>
  <c r="AC1344" i="3"/>
  <c r="AD1344" i="3"/>
  <c r="AC1422" i="3"/>
  <c r="AD1415" i="3"/>
  <c r="AC1415" i="3"/>
  <c r="AD1336" i="3"/>
  <c r="AD1429" i="3"/>
  <c r="AC1429" i="3"/>
  <c r="AD1094" i="3"/>
  <c r="AC1094" i="3"/>
  <c r="AD1176" i="3"/>
  <c r="AC1176" i="3"/>
  <c r="AD1032" i="3"/>
  <c r="AC1032" i="3"/>
  <c r="AC1011" i="3"/>
  <c r="AD1011" i="3"/>
  <c r="AC925" i="3"/>
  <c r="AD925" i="3"/>
  <c r="AC1091" i="3"/>
  <c r="AD1091" i="3"/>
  <c r="AC1333" i="3"/>
  <c r="AD1333" i="3"/>
  <c r="AD208" i="3"/>
  <c r="AC208" i="3"/>
  <c r="AC285" i="3"/>
  <c r="AD285" i="3"/>
  <c r="AD1937" i="3"/>
  <c r="AC1937" i="3"/>
  <c r="AD1827" i="3"/>
  <c r="AC1827" i="3"/>
  <c r="AC1746" i="3"/>
  <c r="AD1746" i="3"/>
  <c r="AD1927" i="3"/>
  <c r="AC1927" i="3"/>
  <c r="AA1709" i="3"/>
  <c r="AB1709" i="3" s="1"/>
  <c r="AA1634" i="3"/>
  <c r="AB1634" i="3" s="1"/>
  <c r="AA1597" i="3"/>
  <c r="AB1597" i="3" s="1"/>
  <c r="AA1484" i="3"/>
  <c r="AB1484" i="3" s="1"/>
  <c r="AA1472" i="3"/>
  <c r="AB1472" i="3" s="1"/>
  <c r="AA1482" i="3"/>
  <c r="AB1482" i="3" s="1"/>
  <c r="AA1579" i="3"/>
  <c r="AB1579" i="3" s="1"/>
  <c r="AA1652" i="3"/>
  <c r="AB1652" i="3" s="1"/>
  <c r="AA1543" i="3"/>
  <c r="AB1543" i="3" s="1"/>
  <c r="AA1465" i="3"/>
  <c r="AB1465" i="3" s="1"/>
  <c r="AA1636" i="3"/>
  <c r="AB1636" i="3" s="1"/>
  <c r="AA1461" i="3"/>
  <c r="AB1461" i="3" s="1"/>
  <c r="AA1546" i="3"/>
  <c r="AB1546" i="3" s="1"/>
  <c r="AA1693" i="3"/>
  <c r="AB1693" i="3" s="1"/>
  <c r="AA1454" i="3"/>
  <c r="AB1454" i="3" s="1"/>
  <c r="AA1536" i="3"/>
  <c r="AB1536" i="3" s="1"/>
  <c r="AA1531" i="3"/>
  <c r="AB1531" i="3" s="1"/>
  <c r="AA1680" i="3"/>
  <c r="AB1680" i="3" s="1"/>
  <c r="AC2042" i="3"/>
  <c r="AD2060" i="3"/>
  <c r="AD2089" i="3"/>
  <c r="AC2089" i="3"/>
  <c r="AC1177" i="3"/>
  <c r="AD1177" i="3"/>
  <c r="AD1322" i="3"/>
  <c r="AC1322" i="3"/>
  <c r="AD1154" i="3"/>
  <c r="AC1154" i="3"/>
  <c r="AD1160" i="3"/>
  <c r="AC1160" i="3"/>
  <c r="AC1097" i="3"/>
  <c r="AD1097" i="3"/>
  <c r="AC1013" i="3"/>
  <c r="AD1013" i="3"/>
  <c r="AD1321" i="3"/>
  <c r="AC1321" i="3"/>
  <c r="AD260" i="3"/>
  <c r="AC260" i="3"/>
  <c r="AC297" i="3"/>
  <c r="AD297" i="3"/>
  <c r="AD1994" i="3"/>
  <c r="AC1994" i="3"/>
  <c r="AD1852" i="3"/>
  <c r="AC1852" i="3"/>
  <c r="AD1829" i="3"/>
  <c r="AC1829" i="3"/>
  <c r="AC1946" i="3"/>
  <c r="AD1946" i="3"/>
  <c r="AD1314" i="3"/>
  <c r="AC1314" i="3"/>
  <c r="AD1062" i="3"/>
  <c r="AC1062" i="3"/>
  <c r="AC1063" i="3"/>
  <c r="AD1063" i="3"/>
  <c r="AD1248" i="3"/>
  <c r="AC1248" i="3"/>
  <c r="AD1106" i="3"/>
  <c r="AC1106" i="3"/>
  <c r="AD950" i="3"/>
  <c r="AC950" i="3"/>
  <c r="AD1223" i="3"/>
  <c r="AC1223" i="3"/>
  <c r="AD308" i="3"/>
  <c r="AC308" i="3"/>
  <c r="AC227" i="3"/>
  <c r="AD227" i="3"/>
  <c r="AA894" i="3"/>
  <c r="AB894" i="3" s="1"/>
  <c r="AA830" i="3"/>
  <c r="AB830" i="3" s="1"/>
  <c r="AA865" i="3"/>
  <c r="AB865" i="3" s="1"/>
  <c r="AA778" i="3"/>
  <c r="AB778" i="3" s="1"/>
  <c r="AA692" i="3"/>
  <c r="AB692" i="3" s="1"/>
  <c r="AA774" i="3"/>
  <c r="AB774" i="3" s="1"/>
  <c r="AA516" i="3"/>
  <c r="AB516" i="3" s="1"/>
  <c r="AA451" i="3"/>
  <c r="AB451" i="3" s="1"/>
  <c r="AA351" i="3"/>
  <c r="AB351" i="3" s="1"/>
  <c r="AA347" i="3"/>
  <c r="AB347" i="3" s="1"/>
  <c r="AA594" i="3"/>
  <c r="AB594" i="3" s="1"/>
  <c r="AA358" i="3"/>
  <c r="AB358" i="3" s="1"/>
  <c r="AA486" i="3"/>
  <c r="AB486" i="3" s="1"/>
  <c r="AA585" i="3"/>
  <c r="AB585" i="3" s="1"/>
  <c r="AA727" i="3"/>
  <c r="AB727" i="3" s="1"/>
  <c r="AA683" i="3"/>
  <c r="AB683" i="3" s="1"/>
  <c r="AA747" i="3"/>
  <c r="AB747" i="3" s="1"/>
  <c r="AA871" i="3"/>
  <c r="AB871" i="3" s="1"/>
  <c r="AA352" i="3"/>
  <c r="AB352" i="3" s="1"/>
  <c r="AA510" i="3"/>
  <c r="AB510" i="3" s="1"/>
  <c r="AA521" i="3"/>
  <c r="AB521" i="3" s="1"/>
  <c r="AA643" i="3"/>
  <c r="AB643" i="3" s="1"/>
  <c r="AA584" i="3"/>
  <c r="AB584" i="3" s="1"/>
  <c r="AA344" i="3"/>
  <c r="AB344" i="3" s="1"/>
  <c r="AA577" i="3"/>
  <c r="AB577" i="3" s="1"/>
  <c r="AA615" i="3"/>
  <c r="AB615" i="3" s="1"/>
  <c r="AA537" i="3"/>
  <c r="AB537" i="3" s="1"/>
  <c r="AA336" i="3"/>
  <c r="AB336" i="3" s="1"/>
  <c r="AA436" i="3"/>
  <c r="AB436" i="3" s="1"/>
  <c r="AA706" i="3"/>
  <c r="AB706" i="3" s="1"/>
  <c r="AA535" i="3"/>
  <c r="AB535" i="3" s="1"/>
  <c r="AA620" i="3"/>
  <c r="AB620" i="3" s="1"/>
  <c r="AA755" i="3"/>
  <c r="AB755" i="3" s="1"/>
  <c r="AA884" i="3"/>
  <c r="AB884" i="3" s="1"/>
  <c r="AA476" i="3"/>
  <c r="AB476" i="3" s="1"/>
  <c r="AA583" i="3"/>
  <c r="AB583" i="3" s="1"/>
  <c r="AD972" i="3"/>
  <c r="AC972" i="3"/>
  <c r="AC1229" i="3"/>
  <c r="AD1229" i="3"/>
  <c r="AD1144" i="3"/>
  <c r="AC1144" i="3"/>
  <c r="AD1245" i="3"/>
  <c r="AC1245" i="3"/>
  <c r="AD919" i="3"/>
  <c r="AC919" i="3"/>
  <c r="AD922" i="3"/>
  <c r="AC922" i="3"/>
  <c r="AD1195" i="3"/>
  <c r="AC1195" i="3"/>
  <c r="AD304" i="3"/>
  <c r="AC304" i="3"/>
  <c r="AD226" i="3"/>
  <c r="AC226" i="3"/>
  <c r="AC1843" i="3"/>
  <c r="AD1843" i="3"/>
  <c r="AC1973" i="3"/>
  <c r="AD1973" i="3"/>
  <c r="AD1960" i="3"/>
  <c r="AC1960" i="3"/>
  <c r="AC1774" i="3"/>
  <c r="AD1774" i="3"/>
  <c r="AA1442" i="3"/>
  <c r="AB1442" i="3" s="1"/>
  <c r="AA1356" i="3"/>
  <c r="AB1356" i="3" s="1"/>
  <c r="AA1373" i="3"/>
  <c r="AB1373" i="3" s="1"/>
  <c r="AA1361" i="3"/>
  <c r="AB1361" i="3" s="1"/>
  <c r="AA1399" i="3"/>
  <c r="AB1399" i="3" s="1"/>
  <c r="AD1318" i="3"/>
  <c r="AC1318" i="3"/>
  <c r="AC1213" i="3"/>
  <c r="AD1213" i="3"/>
  <c r="AD1100" i="3"/>
  <c r="AC1100" i="3"/>
  <c r="AD1261" i="3"/>
  <c r="AC1261" i="3"/>
  <c r="AD1122" i="3"/>
  <c r="AC1122" i="3"/>
  <c r="AD942" i="3"/>
  <c r="AC942" i="3"/>
  <c r="AD1215" i="3"/>
  <c r="AC1215" i="3"/>
  <c r="AD286" i="3"/>
  <c r="AC286" i="3"/>
  <c r="AD209" i="3"/>
  <c r="AC209" i="3"/>
  <c r="AD1816" i="3"/>
  <c r="AC1816" i="3"/>
  <c r="AC1749" i="3"/>
  <c r="AD1749" i="3"/>
  <c r="AD2000" i="3"/>
  <c r="AC2000" i="3"/>
  <c r="AC1806" i="3"/>
  <c r="AD1806" i="3"/>
  <c r="AA1737" i="3"/>
  <c r="AB1737" i="3" s="1"/>
  <c r="AA1690" i="3"/>
  <c r="AB1690" i="3" s="1"/>
  <c r="AA1573" i="3"/>
  <c r="AB1573" i="3" s="1"/>
  <c r="AA1509" i="3"/>
  <c r="AB1509" i="3" s="1"/>
  <c r="AA1557" i="3"/>
  <c r="AB1557" i="3" s="1"/>
  <c r="AA1455" i="3"/>
  <c r="AB1455" i="3" s="1"/>
  <c r="AA1649" i="3"/>
  <c r="AB1649" i="3" s="1"/>
  <c r="AA1661" i="3"/>
  <c r="AB1661" i="3" s="1"/>
  <c r="AA1730" i="3"/>
  <c r="AB1730" i="3" s="1"/>
  <c r="AA1685" i="3"/>
  <c r="AB1685" i="3" s="1"/>
  <c r="AA1566" i="3"/>
  <c r="AB1566" i="3" s="1"/>
  <c r="AA1548" i="3"/>
  <c r="AB1548" i="3" s="1"/>
  <c r="AA1645" i="3"/>
  <c r="AB1645" i="3" s="1"/>
  <c r="AA1613" i="3"/>
  <c r="AB1613" i="3" s="1"/>
  <c r="AA1704" i="3"/>
  <c r="AB1704" i="3" s="1"/>
  <c r="AA1672" i="3"/>
  <c r="AB1672" i="3" s="1"/>
  <c r="AA1724" i="3"/>
  <c r="AB1724" i="3" s="1"/>
  <c r="AA1722" i="3"/>
  <c r="AB1722" i="3" s="1"/>
  <c r="AC2059" i="3"/>
  <c r="AD2059" i="3"/>
  <c r="AA2074" i="3"/>
  <c r="AB2074" i="3" s="1"/>
  <c r="AA2098" i="3"/>
  <c r="AB2098" i="3" s="1"/>
  <c r="AA2029" i="3"/>
  <c r="AB2029" i="3" s="1"/>
  <c r="AD1200" i="3"/>
  <c r="AC1200" i="3"/>
  <c r="AC1055" i="3"/>
  <c r="AD1055" i="3"/>
  <c r="AC1141" i="3"/>
  <c r="AD1141" i="3"/>
  <c r="AD1230" i="3"/>
  <c r="AC1230" i="3"/>
  <c r="AC945" i="3"/>
  <c r="AD945" i="3"/>
  <c r="AC1079" i="3"/>
  <c r="AD1079" i="3"/>
  <c r="AD322" i="3"/>
  <c r="AC322" i="3"/>
  <c r="AD244" i="3"/>
  <c r="AC244" i="3"/>
  <c r="AC301" i="3"/>
  <c r="AD301" i="3"/>
  <c r="AC1952" i="3"/>
  <c r="AD1952" i="3"/>
  <c r="AD1823" i="3"/>
  <c r="AC1823" i="3"/>
  <c r="AC1847" i="3"/>
  <c r="AD1847" i="3"/>
  <c r="AC1955" i="3"/>
  <c r="AD1955" i="3"/>
  <c r="AD1265" i="3"/>
  <c r="AC1265" i="3"/>
  <c r="AD1110" i="3"/>
  <c r="AC1110" i="3"/>
  <c r="AD1012" i="3"/>
  <c r="AC1012" i="3"/>
  <c r="AC1221" i="3"/>
  <c r="AD1221" i="3"/>
  <c r="AD1068" i="3"/>
  <c r="AC1068" i="3"/>
  <c r="AD966" i="3"/>
  <c r="AC966" i="3"/>
  <c r="AD1238" i="3"/>
  <c r="AC1238" i="3"/>
  <c r="AD242" i="3"/>
  <c r="AC242" i="3"/>
  <c r="AC203" i="3"/>
  <c r="AD203" i="3"/>
  <c r="AA858" i="3"/>
  <c r="AB858" i="3" s="1"/>
  <c r="AA765" i="3"/>
  <c r="AB765" i="3" s="1"/>
  <c r="AA766" i="3"/>
  <c r="AB766" i="3" s="1"/>
  <c r="AA720" i="3"/>
  <c r="AB720" i="3" s="1"/>
  <c r="AA869" i="3"/>
  <c r="AB869" i="3" s="1"/>
  <c r="AA552" i="3"/>
  <c r="AB552" i="3" s="1"/>
  <c r="AA480" i="3"/>
  <c r="AB480" i="3" s="1"/>
  <c r="AA566" i="3"/>
  <c r="AB566" i="3" s="1"/>
  <c r="AA439" i="3"/>
  <c r="AB439" i="3" s="1"/>
  <c r="AA330" i="3"/>
  <c r="AB330" i="3" s="1"/>
  <c r="AA536" i="3"/>
  <c r="AB536" i="3" s="1"/>
  <c r="AA332" i="3"/>
  <c r="AB332" i="3" s="1"/>
  <c r="AA641" i="3"/>
  <c r="AB641" i="3" s="1"/>
  <c r="AA523" i="3"/>
  <c r="AB523" i="3" s="1"/>
  <c r="AA611" i="3"/>
  <c r="AB611" i="3" s="1"/>
  <c r="AA840" i="3"/>
  <c r="AB840" i="3" s="1"/>
  <c r="AA616" i="3"/>
  <c r="AB616" i="3" s="1"/>
  <c r="AA875" i="3"/>
  <c r="AB875" i="3" s="1"/>
  <c r="AA369" i="3"/>
  <c r="AB369" i="3" s="1"/>
  <c r="AA506" i="3"/>
  <c r="AB506" i="3" s="1"/>
  <c r="AA777" i="3"/>
  <c r="AB777" i="3" s="1"/>
  <c r="AA541" i="3"/>
  <c r="AB541" i="3" s="1"/>
  <c r="AA354" i="3"/>
  <c r="AB354" i="3" s="1"/>
  <c r="AA522" i="3"/>
  <c r="AB522" i="3" s="1"/>
  <c r="AA669" i="3"/>
  <c r="AB669" i="3" s="1"/>
  <c r="AA863" i="3"/>
  <c r="AB863" i="3" s="1"/>
  <c r="AA410" i="3"/>
  <c r="AB410" i="3" s="1"/>
  <c r="AA490" i="3"/>
  <c r="AB490" i="3" s="1"/>
  <c r="AA481" i="3"/>
  <c r="AB481" i="3" s="1"/>
  <c r="AA678" i="3"/>
  <c r="AB678" i="3" s="1"/>
  <c r="AA556" i="3"/>
  <c r="AB556" i="3" s="1"/>
  <c r="AA738" i="3"/>
  <c r="AB738" i="3" s="1"/>
  <c r="AA759" i="3"/>
  <c r="AB759" i="3" s="1"/>
  <c r="AA388" i="3"/>
  <c r="AB388" i="3" s="1"/>
  <c r="AA761" i="3"/>
  <c r="AB761" i="3" s="1"/>
  <c r="AA804" i="3"/>
  <c r="AB804" i="3" s="1"/>
  <c r="AD1293" i="3"/>
  <c r="AC1293" i="3"/>
  <c r="AD1046" i="3"/>
  <c r="AC1046" i="3"/>
  <c r="AC1047" i="3"/>
  <c r="AD1047" i="3"/>
  <c r="AC293" i="3"/>
  <c r="AD293" i="3"/>
  <c r="AC1983" i="3"/>
  <c r="AD1983" i="3"/>
  <c r="AD1779" i="3"/>
  <c r="AC1779" i="3"/>
  <c r="AD1817" i="3"/>
  <c r="AC1817" i="3"/>
  <c r="AC1745" i="3"/>
  <c r="AD1745" i="3"/>
  <c r="AC1989" i="3"/>
  <c r="AD1989" i="3"/>
  <c r="AC1448" i="3"/>
  <c r="AC1340" i="3"/>
  <c r="AD1405" i="3"/>
  <c r="AC1405" i="3"/>
  <c r="AC1388" i="3"/>
  <c r="AD1388" i="3"/>
  <c r="AD1395" i="3"/>
  <c r="AC1395" i="3"/>
  <c r="AD1406" i="3"/>
  <c r="AC1406" i="3"/>
  <c r="AD1407" i="3"/>
  <c r="AC1407" i="3"/>
  <c r="AC1051" i="3"/>
  <c r="AD1051" i="3"/>
  <c r="AD1252" i="3"/>
  <c r="AC1252" i="3"/>
  <c r="AD1184" i="3"/>
  <c r="AC1184" i="3"/>
  <c r="AC1077" i="3"/>
  <c r="AD1077" i="3"/>
  <c r="AD968" i="3"/>
  <c r="AC968" i="3"/>
  <c r="AC1049" i="3"/>
  <c r="AD1049" i="3"/>
  <c r="AD1329" i="3"/>
  <c r="AC1329" i="3"/>
  <c r="AD290" i="3"/>
  <c r="AC290" i="3"/>
  <c r="AD1945" i="3"/>
  <c r="AC1945" i="3"/>
  <c r="AC1906" i="3"/>
  <c r="AD1906" i="3"/>
  <c r="AC1744" i="3"/>
  <c r="AD1744" i="3"/>
  <c r="AD1756" i="3"/>
  <c r="AC1756" i="3"/>
  <c r="AC1942" i="3"/>
  <c r="AD1942" i="3"/>
  <c r="AC1701" i="3"/>
  <c r="AD1701" i="3"/>
  <c r="AC1565" i="3"/>
  <c r="AC1456" i="3"/>
  <c r="AD1456" i="3"/>
  <c r="AD1554" i="3"/>
  <c r="AC1554" i="3"/>
  <c r="AD1477" i="3"/>
  <c r="AD1644" i="3"/>
  <c r="AC1644" i="3"/>
  <c r="AD1500" i="3"/>
  <c r="AC1607" i="3"/>
  <c r="AD1596" i="3"/>
  <c r="AC2071" i="3"/>
  <c r="AD2030" i="3"/>
  <c r="AC2030" i="3"/>
  <c r="AC2093" i="3"/>
  <c r="AD2107" i="3"/>
  <c r="AC2107" i="3"/>
  <c r="AC2073" i="3"/>
  <c r="AD2108" i="3"/>
  <c r="AC1043" i="3"/>
  <c r="AD1043" i="3"/>
  <c r="AD1244" i="3"/>
  <c r="AC1244" i="3"/>
  <c r="AD1150" i="3"/>
  <c r="AC1150" i="3"/>
  <c r="AD1074" i="3"/>
  <c r="AC1074" i="3"/>
  <c r="AC901" i="3"/>
  <c r="AD901" i="3"/>
  <c r="AC1053" i="3"/>
  <c r="AD1053" i="3"/>
  <c r="AD1297" i="3"/>
  <c r="AC1297" i="3"/>
  <c r="AD310" i="3"/>
  <c r="AC310" i="3"/>
  <c r="AC211" i="3"/>
  <c r="AD211" i="3"/>
  <c r="AD1920" i="3"/>
  <c r="AC1920" i="3"/>
  <c r="AD1828" i="3"/>
  <c r="AC1828" i="3"/>
  <c r="AD1812" i="3"/>
  <c r="AC1812" i="3"/>
  <c r="AD1915" i="3"/>
  <c r="AC1915" i="3"/>
  <c r="AC1225" i="3"/>
  <c r="AD1225" i="3"/>
  <c r="AC1007" i="3"/>
  <c r="AD1007" i="3"/>
  <c r="AD1204" i="3"/>
  <c r="AC1204" i="3"/>
  <c r="AC1157" i="3"/>
  <c r="AD1157" i="3"/>
  <c r="AD1182" i="3"/>
  <c r="AC1182" i="3"/>
  <c r="AD982" i="3"/>
  <c r="AC982" i="3"/>
  <c r="AC1302" i="3"/>
  <c r="AD1302" i="3"/>
  <c r="AD261" i="3"/>
  <c r="AC261" i="3"/>
  <c r="AD253" i="3"/>
  <c r="AC253" i="3"/>
  <c r="AD838" i="3"/>
  <c r="AC838" i="3"/>
  <c r="AD700" i="3"/>
  <c r="AD806" i="3"/>
  <c r="AC806" i="3"/>
  <c r="AC524" i="3"/>
  <c r="AD524" i="3"/>
  <c r="AC459" i="3"/>
  <c r="AC375" i="3"/>
  <c r="AD375" i="3"/>
  <c r="AD363" i="3"/>
  <c r="AC401" i="3"/>
  <c r="AD401" i="3"/>
  <c r="AD531" i="3"/>
  <c r="AC651" i="3"/>
  <c r="AD651" i="3"/>
  <c r="AD839" i="3"/>
  <c r="AC839" i="3"/>
  <c r="AD489" i="3"/>
  <c r="AC489" i="3"/>
  <c r="AD625" i="3"/>
  <c r="AC625" i="3"/>
  <c r="AC546" i="3"/>
  <c r="AD546" i="3"/>
  <c r="AC482" i="3"/>
  <c r="AD482" i="3"/>
  <c r="AD547" i="3"/>
  <c r="AC547" i="3"/>
  <c r="AC639" i="3"/>
  <c r="AD639" i="3"/>
  <c r="AC604" i="3"/>
  <c r="AD604" i="3"/>
  <c r="AD816" i="3"/>
  <c r="AC816" i="3"/>
  <c r="AD852" i="3"/>
  <c r="AC852" i="3"/>
  <c r="AD1128" i="3"/>
  <c r="AC1128" i="3"/>
  <c r="AC1129" i="3"/>
  <c r="AD1129" i="3"/>
  <c r="AD1273" i="3"/>
  <c r="AC1273" i="3"/>
  <c r="AD1327" i="3"/>
  <c r="AC1327" i="3"/>
  <c r="AD951" i="3"/>
  <c r="AC951" i="3"/>
  <c r="AC1131" i="3"/>
  <c r="AD1131" i="3"/>
  <c r="AD1163" i="3"/>
  <c r="AC1163" i="3"/>
  <c r="AD202" i="3"/>
  <c r="AC202" i="3"/>
  <c r="AD258" i="3"/>
  <c r="AC258" i="3"/>
  <c r="AD1866" i="3"/>
  <c r="AC1866" i="3"/>
  <c r="AD1844" i="3"/>
  <c r="AC1844" i="3"/>
  <c r="AD1916" i="3"/>
  <c r="AC1916" i="3"/>
  <c r="AC1773" i="3"/>
  <c r="AD1773" i="3"/>
  <c r="AD1939" i="3"/>
  <c r="AC1939" i="3"/>
  <c r="AC1428" i="3"/>
  <c r="AD1428" i="3"/>
  <c r="AC1350" i="3"/>
  <c r="AD1350" i="3"/>
  <c r="AC1413" i="3"/>
  <c r="AD1446" i="3"/>
  <c r="AC1446" i="3"/>
  <c r="AD1338" i="3"/>
  <c r="AC1338" i="3"/>
  <c r="AC1441" i="3"/>
  <c r="AC1105" i="3"/>
  <c r="AD1105" i="3"/>
  <c r="AD1000" i="3"/>
  <c r="AC1000" i="3"/>
  <c r="AD1257" i="3"/>
  <c r="AC1257" i="3"/>
  <c r="AD1295" i="3"/>
  <c r="AC1295" i="3"/>
  <c r="AD931" i="3"/>
  <c r="AC931" i="3"/>
  <c r="AD910" i="3"/>
  <c r="AC910" i="3"/>
  <c r="AD1183" i="3"/>
  <c r="AC1183" i="3"/>
  <c r="AD246" i="3"/>
  <c r="AC246" i="3"/>
  <c r="AD213" i="3"/>
  <c r="AC213" i="3"/>
  <c r="AC1740" i="3"/>
  <c r="AD1740" i="3"/>
  <c r="AA1729" i="3"/>
  <c r="AB1729" i="3" s="1"/>
  <c r="AA1666" i="3"/>
  <c r="AB1666" i="3" s="1"/>
  <c r="AA1601" i="3"/>
  <c r="AB1601" i="3" s="1"/>
  <c r="AA1549" i="3"/>
  <c r="AB1549" i="3" s="1"/>
  <c r="AA1529" i="3"/>
  <c r="AB1529" i="3" s="1"/>
  <c r="AA1463" i="3"/>
  <c r="AB1463" i="3" s="1"/>
  <c r="AA1575" i="3"/>
  <c r="AB1575" i="3" s="1"/>
  <c r="AA1689" i="3"/>
  <c r="AB1689" i="3" s="1"/>
  <c r="AA1735" i="3"/>
  <c r="AB1735" i="3" s="1"/>
  <c r="AA1675" i="3"/>
  <c r="AB1675" i="3" s="1"/>
  <c r="AA1591" i="3"/>
  <c r="AB1591" i="3" s="1"/>
  <c r="AA1544" i="3"/>
  <c r="AB1544" i="3" s="1"/>
  <c r="AA1512" i="3"/>
  <c r="AB1512" i="3" s="1"/>
  <c r="AA1623" i="3"/>
  <c r="AB1623" i="3" s="1"/>
  <c r="AA1683" i="3"/>
  <c r="AB1683" i="3" s="1"/>
  <c r="AA1604" i="3"/>
  <c r="AB1604" i="3" s="1"/>
  <c r="AA1671" i="3"/>
  <c r="AB1671" i="3" s="1"/>
  <c r="AA1692" i="3"/>
  <c r="AB1692" i="3" s="1"/>
  <c r="AC2110" i="3"/>
  <c r="AD2110" i="3"/>
  <c r="AC2063" i="3"/>
  <c r="AC2064" i="3"/>
  <c r="AD2032" i="3"/>
  <c r="AC2032" i="3"/>
  <c r="AD2091" i="3"/>
  <c r="AD1269" i="3"/>
  <c r="AC1269" i="3"/>
  <c r="AD1220" i="3"/>
  <c r="AC1220" i="3"/>
  <c r="AD1028" i="3"/>
  <c r="AC1028" i="3"/>
  <c r="AD932" i="3"/>
  <c r="AC932" i="3"/>
  <c r="AC1001" i="3"/>
  <c r="AD1001" i="3"/>
  <c r="AC977" i="3"/>
  <c r="AD977" i="3"/>
  <c r="AC1115" i="3"/>
  <c r="AD1115" i="3"/>
  <c r="AD270" i="3"/>
  <c r="AC270" i="3"/>
  <c r="AD252" i="3"/>
  <c r="AC252" i="3"/>
  <c r="AD960" i="3"/>
  <c r="AC960" i="3"/>
  <c r="AD1281" i="3"/>
  <c r="AC1281" i="3"/>
  <c r="AD1228" i="3"/>
  <c r="AC1228" i="3"/>
  <c r="AC1282" i="3"/>
  <c r="AD1282" i="3"/>
  <c r="AD1202" i="3"/>
  <c r="AC1202" i="3"/>
  <c r="AD934" i="3"/>
  <c r="AC934" i="3"/>
  <c r="AD1207" i="3"/>
  <c r="AC1207" i="3"/>
  <c r="AC271" i="3"/>
  <c r="AD271" i="3"/>
  <c r="AD288" i="3"/>
  <c r="AC288" i="3"/>
  <c r="AA850" i="3"/>
  <c r="AB850" i="3" s="1"/>
  <c r="AA749" i="3"/>
  <c r="AB749" i="3" s="1"/>
  <c r="AA822" i="3"/>
  <c r="AB822" i="3" s="1"/>
  <c r="AA712" i="3"/>
  <c r="AB712" i="3" s="1"/>
  <c r="AA853" i="3"/>
  <c r="AB853" i="3" s="1"/>
  <c r="AA538" i="3"/>
  <c r="AB538" i="3" s="1"/>
  <c r="AA471" i="3"/>
  <c r="AB471" i="3" s="1"/>
  <c r="AA435" i="3"/>
  <c r="AB435" i="3" s="1"/>
  <c r="AA415" i="3"/>
  <c r="AB415" i="3" s="1"/>
  <c r="AA379" i="3"/>
  <c r="AB379" i="3" s="1"/>
  <c r="AA470" i="3"/>
  <c r="AB470" i="3" s="1"/>
  <c r="AA602" i="3"/>
  <c r="AB602" i="3" s="1"/>
  <c r="AA517" i="3"/>
  <c r="AB517" i="3" s="1"/>
  <c r="AA491" i="3"/>
  <c r="AB491" i="3" s="1"/>
  <c r="AA595" i="3"/>
  <c r="AB595" i="3" s="1"/>
  <c r="AA815" i="3"/>
  <c r="AB815" i="3" s="1"/>
  <c r="AA576" i="3"/>
  <c r="AB576" i="3" s="1"/>
  <c r="AA843" i="3"/>
  <c r="AB843" i="3" s="1"/>
  <c r="AA540" i="3"/>
  <c r="AB540" i="3" s="1"/>
  <c r="AA429" i="3"/>
  <c r="AB429" i="3" s="1"/>
  <c r="AA719" i="3"/>
  <c r="AB719" i="3" s="1"/>
  <c r="AA503" i="3"/>
  <c r="AB503" i="3" s="1"/>
  <c r="AA784" i="3"/>
  <c r="AB784" i="3" s="1"/>
  <c r="AA422" i="3"/>
  <c r="AB422" i="3" s="1"/>
  <c r="AA499" i="3"/>
  <c r="AB499" i="3" s="1"/>
  <c r="AA820" i="3"/>
  <c r="AB820" i="3" s="1"/>
  <c r="AA378" i="3"/>
  <c r="AB378" i="3" s="1"/>
  <c r="AA413" i="3"/>
  <c r="AB413" i="3" s="1"/>
  <c r="AA449" i="3"/>
  <c r="AB449" i="3" s="1"/>
  <c r="AA647" i="3"/>
  <c r="AB647" i="3" s="1"/>
  <c r="AA709" i="3"/>
  <c r="AB709" i="3" s="1"/>
  <c r="AA718" i="3"/>
  <c r="AB718" i="3" s="1"/>
  <c r="AA880" i="3"/>
  <c r="AB880" i="3" s="1"/>
  <c r="AA514" i="3"/>
  <c r="AB514" i="3" s="1"/>
  <c r="AA694" i="3"/>
  <c r="AB694" i="3" s="1"/>
  <c r="AA783" i="3"/>
  <c r="AB783" i="3" s="1"/>
  <c r="AC305" i="3"/>
  <c r="AD305" i="3"/>
  <c r="AC239" i="3"/>
  <c r="AD239" i="3"/>
  <c r="AD1913" i="3"/>
  <c r="AC1913" i="3"/>
  <c r="AD1807" i="3"/>
  <c r="AC1807" i="3"/>
  <c r="AD1759" i="3"/>
  <c r="AC1759" i="3"/>
  <c r="AD1899" i="3"/>
  <c r="AC1899" i="3"/>
  <c r="AA1444" i="3"/>
  <c r="AB1444" i="3" s="1"/>
  <c r="AA1374" i="3"/>
  <c r="AB1374" i="3" s="1"/>
  <c r="AA1367" i="3"/>
  <c r="AB1367" i="3" s="1"/>
  <c r="AA1438" i="3"/>
  <c r="AB1438" i="3" s="1"/>
  <c r="AA1348" i="3"/>
  <c r="AB1348" i="3" s="1"/>
  <c r="AA1349" i="3"/>
  <c r="AB1349" i="3" s="1"/>
  <c r="AA1417" i="3"/>
  <c r="AB1417" i="3" s="1"/>
  <c r="AD1289" i="3"/>
  <c r="AC1289" i="3"/>
  <c r="AD1118" i="3"/>
  <c r="AC1118" i="3"/>
  <c r="AD1016" i="3"/>
  <c r="AC1016" i="3"/>
  <c r="AD976" i="3"/>
  <c r="AC976" i="3"/>
  <c r="AD979" i="3"/>
  <c r="AC979" i="3"/>
  <c r="AC999" i="3"/>
  <c r="AD999" i="3"/>
  <c r="AC1251" i="3"/>
  <c r="AD1251" i="3"/>
  <c r="AC273" i="3"/>
  <c r="AD273" i="3"/>
  <c r="AD292" i="3"/>
  <c r="AC292" i="3"/>
  <c r="AD1878" i="3"/>
  <c r="AC1878" i="3"/>
  <c r="AD1854" i="3"/>
  <c r="AC1854" i="3"/>
  <c r="AD1862" i="3"/>
  <c r="AC1862" i="3"/>
  <c r="AC1934" i="3"/>
  <c r="AD1934" i="3"/>
  <c r="AD1943" i="3"/>
  <c r="AC1943" i="3"/>
  <c r="AA1695" i="3"/>
  <c r="AB1695" i="3" s="1"/>
  <c r="AA1670" i="3"/>
  <c r="AB1670" i="3" s="1"/>
  <c r="AA1614" i="3"/>
  <c r="AB1614" i="3" s="1"/>
  <c r="AA1553" i="3"/>
  <c r="AB1553" i="3" s="1"/>
  <c r="AA1511" i="3"/>
  <c r="AB1511" i="3" s="1"/>
  <c r="AA1523" i="3"/>
  <c r="AB1523" i="3" s="1"/>
  <c r="AA1627" i="3"/>
  <c r="AB1627" i="3" s="1"/>
  <c r="AA1700" i="3"/>
  <c r="AB1700" i="3" s="1"/>
  <c r="AA1599" i="3"/>
  <c r="AB1599" i="3" s="1"/>
  <c r="AA1504" i="3"/>
  <c r="AB1504" i="3" s="1"/>
  <c r="AA1731" i="3"/>
  <c r="AB1731" i="3" s="1"/>
  <c r="AA1491" i="3"/>
  <c r="AB1491" i="3" s="1"/>
  <c r="AA1574" i="3"/>
  <c r="AB1574" i="3" s="1"/>
  <c r="AA1668" i="3"/>
  <c r="AB1668" i="3" s="1"/>
  <c r="AA1582" i="3"/>
  <c r="AB1582" i="3" s="1"/>
  <c r="AA1570" i="3"/>
  <c r="AB1570" i="3" s="1"/>
  <c r="AA1567" i="3"/>
  <c r="AB1567" i="3" s="1"/>
  <c r="AA1470" i="3"/>
  <c r="AB1470" i="3" s="1"/>
  <c r="AA2075" i="3"/>
  <c r="AB2075" i="3" s="1"/>
  <c r="AA2054" i="3"/>
  <c r="AB2054" i="3" s="1"/>
  <c r="AA2112" i="3"/>
  <c r="AB2112" i="3" s="1"/>
  <c r="AA2056" i="3"/>
  <c r="AB2056" i="3" s="1"/>
  <c r="AA2078" i="3"/>
  <c r="AB2078" i="3" s="1"/>
  <c r="AA2046" i="3"/>
  <c r="AB2046" i="3" s="1"/>
  <c r="AC1089" i="3"/>
  <c r="AD1089" i="3"/>
  <c r="AD1162" i="3"/>
  <c r="AC1162" i="3"/>
  <c r="AD1006" i="3"/>
  <c r="AC1006" i="3"/>
  <c r="AC1005" i="3"/>
  <c r="AD1005" i="3"/>
  <c r="AC929" i="3"/>
  <c r="AD929" i="3"/>
  <c r="AC1107" i="3"/>
  <c r="AD1107" i="3"/>
  <c r="AD217" i="3"/>
  <c r="AC217" i="3"/>
  <c r="AD314" i="3"/>
  <c r="AC314" i="3"/>
  <c r="AD1896" i="3"/>
  <c r="AC1896" i="3"/>
  <c r="AC1898" i="3"/>
  <c r="AD1898" i="3"/>
  <c r="AD1988" i="3"/>
  <c r="AC1988" i="3"/>
  <c r="AC1757" i="3"/>
  <c r="AD1757" i="3"/>
  <c r="AC1935" i="3"/>
  <c r="AD1935" i="3"/>
  <c r="AC1067" i="3"/>
  <c r="AD1067" i="3"/>
  <c r="AD1272" i="3"/>
  <c r="AC1272" i="3"/>
  <c r="AD1232" i="3"/>
  <c r="AC1232" i="3"/>
  <c r="AC1093" i="3"/>
  <c r="AD1093" i="3"/>
  <c r="AD911" i="3"/>
  <c r="AC911" i="3"/>
  <c r="AC1041" i="3"/>
  <c r="AD1041" i="3"/>
  <c r="AD1325" i="3"/>
  <c r="AC1325" i="3"/>
  <c r="AD278" i="3"/>
  <c r="AC278" i="3"/>
  <c r="AC223" i="3"/>
  <c r="AD223" i="3"/>
  <c r="AA878" i="3"/>
  <c r="AB878" i="3" s="1"/>
  <c r="AA802" i="3"/>
  <c r="AB802" i="3" s="1"/>
  <c r="AA833" i="3"/>
  <c r="AB833" i="3" s="1"/>
  <c r="AA746" i="3"/>
  <c r="AB746" i="3" s="1"/>
  <c r="AA676" i="3"/>
  <c r="AB676" i="3" s="1"/>
  <c r="AA664" i="3"/>
  <c r="AB664" i="3" s="1"/>
  <c r="AA500" i="3"/>
  <c r="AB500" i="3" s="1"/>
  <c r="AA644" i="3"/>
  <c r="AB644" i="3" s="1"/>
  <c r="AA431" i="3"/>
  <c r="AB431" i="3" s="1"/>
  <c r="AA423" i="3"/>
  <c r="AB423" i="3" s="1"/>
  <c r="AA382" i="3"/>
  <c r="AB382" i="3" s="1"/>
  <c r="AA420" i="3"/>
  <c r="AB420" i="3" s="1"/>
  <c r="AA477" i="3"/>
  <c r="AB477" i="3" s="1"/>
  <c r="AA723" i="3"/>
  <c r="AB723" i="3" s="1"/>
  <c r="AA565" i="3"/>
  <c r="AB565" i="3" s="1"/>
  <c r="AA739" i="3"/>
  <c r="AB739" i="3" s="1"/>
  <c r="AA876" i="3"/>
  <c r="AB876" i="3" s="1"/>
  <c r="AA763" i="3"/>
  <c r="AB763" i="3" s="1"/>
  <c r="AA409" i="3"/>
  <c r="AB409" i="3" s="1"/>
  <c r="AA392" i="3"/>
  <c r="AB392" i="3" s="1"/>
  <c r="AA665" i="3"/>
  <c r="AB665" i="3" s="1"/>
  <c r="AA737" i="3"/>
  <c r="AB737" i="3" s="1"/>
  <c r="AA671" i="3"/>
  <c r="AB671" i="3" s="1"/>
  <c r="AA442" i="3"/>
  <c r="AB442" i="3" s="1"/>
  <c r="AA645" i="3"/>
  <c r="AB645" i="3" s="1"/>
  <c r="AA800" i="3"/>
  <c r="AB800" i="3" s="1"/>
  <c r="AA860" i="3"/>
  <c r="AB860" i="3" s="1"/>
  <c r="AA454" i="3"/>
  <c r="AB454" i="3" s="1"/>
  <c r="AA548" i="3"/>
  <c r="AB548" i="3" s="1"/>
  <c r="AA581" i="3"/>
  <c r="AB581" i="3" s="1"/>
  <c r="AA670" i="3"/>
  <c r="AB670" i="3" s="1"/>
  <c r="AA673" i="3"/>
  <c r="AB673" i="3" s="1"/>
  <c r="AA819" i="3"/>
  <c r="AB819" i="3" s="1"/>
  <c r="AA337" i="3"/>
  <c r="AB337" i="3" s="1"/>
  <c r="AA567" i="3"/>
  <c r="AB567" i="3" s="1"/>
  <c r="AA667" i="3"/>
  <c r="AB667" i="3" s="1"/>
  <c r="AD1222" i="3"/>
  <c r="AC1222" i="3"/>
  <c r="AD1296" i="3"/>
  <c r="AC1296" i="3"/>
  <c r="AD1126" i="3"/>
  <c r="AC1126" i="3"/>
  <c r="AC1246" i="3"/>
  <c r="AD1246" i="3"/>
  <c r="AD1120" i="3"/>
  <c r="AC1120" i="3"/>
  <c r="AD986" i="3"/>
  <c r="AC986" i="3"/>
  <c r="AC1306" i="3"/>
  <c r="AD1306" i="3"/>
  <c r="AD236" i="3"/>
  <c r="AC236" i="3"/>
  <c r="AC191" i="3"/>
  <c r="AD191" i="3"/>
  <c r="AB6" i="3"/>
  <c r="AC1871" i="3"/>
  <c r="AD1871" i="3"/>
  <c r="AD1948" i="3"/>
  <c r="AC1948" i="3"/>
  <c r="AD1917" i="3"/>
  <c r="AC1917" i="3"/>
  <c r="AC1857" i="3"/>
  <c r="AD1857" i="3"/>
  <c r="AA1398" i="3"/>
  <c r="AB1398" i="3" s="1"/>
  <c r="AA1345" i="3"/>
  <c r="AB1345" i="3" s="1"/>
  <c r="AA1334" i="3"/>
  <c r="AB1334" i="3" s="1"/>
  <c r="AA1411" i="3"/>
  <c r="AB1411" i="3" s="1"/>
  <c r="AA1449" i="3"/>
  <c r="AB1449" i="3" s="1"/>
  <c r="AA1339" i="3"/>
  <c r="AB1339" i="3" s="1"/>
  <c r="AA1387" i="3"/>
  <c r="AB1387" i="3" s="1"/>
  <c r="AA1402" i="3"/>
  <c r="AB1402" i="3" s="1"/>
  <c r="AD1192" i="3"/>
  <c r="AC1192" i="3"/>
  <c r="AD1288" i="3"/>
  <c r="AC1288" i="3"/>
  <c r="AC1121" i="3"/>
  <c r="AD1121" i="3"/>
  <c r="AC1109" i="3"/>
  <c r="AD1109" i="3"/>
  <c r="AD928" i="3"/>
  <c r="AC928" i="3"/>
  <c r="AC1033" i="3"/>
  <c r="AD1033" i="3"/>
  <c r="AD1283" i="3"/>
  <c r="AC1283" i="3"/>
  <c r="AD312" i="3"/>
  <c r="AC312" i="3"/>
  <c r="AC195" i="3"/>
  <c r="AD195" i="3"/>
  <c r="AC1977" i="3"/>
  <c r="AD1977" i="3"/>
  <c r="AD1897" i="3"/>
  <c r="AC1897" i="3"/>
  <c r="AD1840" i="3"/>
  <c r="AC1840" i="3"/>
  <c r="AC1845" i="3"/>
  <c r="AD1845" i="3"/>
  <c r="AA1721" i="3"/>
  <c r="AB1721" i="3" s="1"/>
  <c r="AA1646" i="3"/>
  <c r="AB1646" i="3" s="1"/>
  <c r="AA1569" i="3"/>
  <c r="AB1569" i="3" s="1"/>
  <c r="AA1525" i="3"/>
  <c r="AB1525" i="3" s="1"/>
  <c r="AA1505" i="3"/>
  <c r="AB1505" i="3" s="1"/>
  <c r="AA1471" i="3"/>
  <c r="AB1471" i="3" s="1"/>
  <c r="AA1526" i="3"/>
  <c r="AB1526" i="3" s="1"/>
  <c r="AA1688" i="3"/>
  <c r="AB1688" i="3" s="1"/>
  <c r="AA1527" i="3"/>
  <c r="AB1527" i="3" s="1"/>
  <c r="AA1715" i="3"/>
  <c r="AB1715" i="3" s="1"/>
  <c r="AA1538" i="3"/>
  <c r="AB1538" i="3" s="1"/>
  <c r="AA1587" i="3"/>
  <c r="AB1587" i="3" s="1"/>
  <c r="AA1498" i="3"/>
  <c r="AB1498" i="3" s="1"/>
  <c r="AA1621" i="3"/>
  <c r="AB1621" i="3" s="1"/>
  <c r="AA1723" i="3"/>
  <c r="AB1723" i="3" s="1"/>
  <c r="AA1706" i="3"/>
  <c r="AB1706" i="3" s="1"/>
  <c r="AA1564" i="3"/>
  <c r="AB1564" i="3" s="1"/>
  <c r="AA1551" i="3"/>
  <c r="AB1551" i="3" s="1"/>
  <c r="AA2092" i="3"/>
  <c r="AB2092" i="3" s="1"/>
  <c r="AA2033" i="3"/>
  <c r="AB2033" i="3" s="1"/>
  <c r="AA2072" i="3"/>
  <c r="AB2072" i="3" s="1"/>
  <c r="AA2018" i="3"/>
  <c r="AB2018" i="3" s="1"/>
  <c r="AA2055" i="3"/>
  <c r="AB2055" i="3" s="1"/>
  <c r="AA2026" i="3"/>
  <c r="AB2026" i="3" s="1"/>
  <c r="AD1054" i="3"/>
  <c r="AC1054" i="3"/>
  <c r="AD956" i="3"/>
  <c r="AC956" i="3"/>
  <c r="AD1276" i="3"/>
  <c r="AC1276" i="3"/>
  <c r="AD996" i="3"/>
  <c r="AC996" i="3"/>
  <c r="AD959" i="3"/>
  <c r="AC959" i="3"/>
  <c r="AC1103" i="3"/>
  <c r="AD1103" i="3"/>
  <c r="AC1271" i="3"/>
  <c r="AD1271" i="3"/>
  <c r="AC267" i="3"/>
  <c r="AD267" i="3"/>
  <c r="AD272" i="3"/>
  <c r="AC272" i="3"/>
  <c r="AD1821" i="3"/>
  <c r="AC1821" i="3"/>
  <c r="AD1932" i="3"/>
  <c r="AC1932" i="3"/>
  <c r="AD1846" i="3"/>
  <c r="AC1846" i="3"/>
  <c r="AD1778" i="3"/>
  <c r="AC1778" i="3"/>
  <c r="AD1947" i="3"/>
  <c r="AC1947" i="3"/>
  <c r="AC1035" i="3"/>
  <c r="AD1035" i="3"/>
  <c r="AD1239" i="3"/>
  <c r="AC1239" i="3"/>
  <c r="AC1145" i="3"/>
  <c r="AD1145" i="3"/>
  <c r="AD1066" i="3"/>
  <c r="AC1066" i="3"/>
  <c r="AC909" i="3"/>
  <c r="AD909" i="3"/>
  <c r="AC1057" i="3"/>
  <c r="AD1057" i="3"/>
  <c r="AD1301" i="3"/>
  <c r="AC1301" i="3"/>
  <c r="AD224" i="3"/>
  <c r="AC224" i="3"/>
  <c r="AC263" i="3"/>
  <c r="AD263" i="3"/>
  <c r="AA842" i="3"/>
  <c r="AB842" i="3" s="1"/>
  <c r="AA889" i="3"/>
  <c r="AB889" i="3" s="1"/>
  <c r="AA805" i="3"/>
  <c r="AB805" i="3" s="1"/>
  <c r="AA704" i="3"/>
  <c r="AB704" i="3" s="1"/>
  <c r="AA837" i="3"/>
  <c r="AB837" i="3" s="1"/>
  <c r="AA528" i="3"/>
  <c r="AB528" i="3" s="1"/>
  <c r="AA463" i="3"/>
  <c r="AB463" i="3" s="1"/>
  <c r="AA391" i="3"/>
  <c r="AB391" i="3" s="1"/>
  <c r="AA383" i="3"/>
  <c r="AB383" i="3" s="1"/>
  <c r="AA394" i="3"/>
  <c r="AB394" i="3" s="1"/>
  <c r="AA334" i="3"/>
  <c r="AB334" i="3" s="1"/>
  <c r="AA390" i="3"/>
  <c r="AB390" i="3" s="1"/>
  <c r="AA733" i="3"/>
  <c r="AB733" i="3" s="1"/>
  <c r="AA662" i="3"/>
  <c r="AB662" i="3" s="1"/>
  <c r="AA637" i="3"/>
  <c r="AB637" i="3" s="1"/>
  <c r="AA744" i="3"/>
  <c r="AB744" i="3" s="1"/>
  <c r="AA832" i="3"/>
  <c r="AB832" i="3" s="1"/>
  <c r="AA424" i="3"/>
  <c r="AB424" i="3" s="1"/>
  <c r="AA432" i="3"/>
  <c r="AB432" i="3" s="1"/>
  <c r="AA473" i="3"/>
  <c r="AB473" i="3" s="1"/>
  <c r="AA621" i="3"/>
  <c r="AB621" i="3" s="1"/>
  <c r="AA689" i="3"/>
  <c r="AB689" i="3" s="1"/>
  <c r="AA464" i="3"/>
  <c r="AB464" i="3" s="1"/>
  <c r="AA551" i="3"/>
  <c r="AB551" i="3" s="1"/>
  <c r="AA817" i="3"/>
  <c r="AB817" i="3" s="1"/>
  <c r="AA823" i="3"/>
  <c r="AB823" i="3" s="1"/>
  <c r="AA466" i="3"/>
  <c r="AB466" i="3" s="1"/>
  <c r="AA365" i="3"/>
  <c r="AB365" i="3" s="1"/>
  <c r="AA539" i="3"/>
  <c r="AB539" i="3" s="1"/>
  <c r="AA495" i="3"/>
  <c r="AB495" i="3" s="1"/>
  <c r="AA596" i="3"/>
  <c r="AB596" i="3" s="1"/>
  <c r="AA799" i="3"/>
  <c r="AB799" i="3" s="1"/>
  <c r="AA811" i="3"/>
  <c r="AB811" i="3" s="1"/>
  <c r="AA341" i="3"/>
  <c r="AB341" i="3" s="1"/>
  <c r="AA691" i="3"/>
  <c r="AB691" i="3" s="1"/>
  <c r="AC1059" i="3"/>
  <c r="AD1059" i="3"/>
  <c r="AD1260" i="3"/>
  <c r="AC1260" i="3"/>
  <c r="AD1226" i="3"/>
  <c r="AC1226" i="3"/>
  <c r="AD318" i="3"/>
  <c r="AC318" i="3"/>
  <c r="AD230" i="3"/>
  <c r="AC230" i="3"/>
  <c r="AD1984" i="3"/>
  <c r="AC1984" i="3"/>
  <c r="AD2010" i="3"/>
  <c r="AC2010" i="3"/>
  <c r="AD1925" i="3"/>
  <c r="AC1925" i="3"/>
  <c r="AD1886" i="3"/>
  <c r="AC1886" i="3"/>
  <c r="AC1424" i="3"/>
  <c r="AD1424" i="3"/>
  <c r="AC1362" i="3"/>
  <c r="AD1362" i="3"/>
  <c r="AC1389" i="3"/>
  <c r="AD1414" i="3"/>
  <c r="AC1414" i="3"/>
  <c r="AD1363" i="3"/>
  <c r="AC1363" i="3"/>
  <c r="AD1385" i="3"/>
  <c r="AC1385" i="3"/>
  <c r="AC1431" i="3"/>
  <c r="AD1375" i="3"/>
  <c r="AC1375" i="3"/>
  <c r="AC1085" i="3"/>
  <c r="AD1085" i="3"/>
  <c r="AD1210" i="3"/>
  <c r="AC1210" i="3"/>
  <c r="AD1086" i="3"/>
  <c r="AC1086" i="3"/>
  <c r="AD1172" i="3"/>
  <c r="AC1172" i="3"/>
  <c r="AC957" i="3"/>
  <c r="AD957" i="3"/>
  <c r="AC1127" i="3"/>
  <c r="AD1127" i="3"/>
  <c r="AD306" i="3"/>
  <c r="AC306" i="3"/>
  <c r="AD229" i="3"/>
  <c r="AC229" i="3"/>
  <c r="AD1992" i="3"/>
  <c r="AC1992" i="3"/>
  <c r="AD1739" i="3"/>
  <c r="AC1739" i="3"/>
  <c r="AB11" i="3"/>
  <c r="AC1859" i="3"/>
  <c r="AD1859" i="3"/>
  <c r="AD1794" i="3"/>
  <c r="AC1794" i="3"/>
  <c r="AC1971" i="3"/>
  <c r="AD1971" i="3"/>
  <c r="AC1694" i="3"/>
  <c r="AD1694" i="3"/>
  <c r="AD1658" i="3"/>
  <c r="AC1577" i="3"/>
  <c r="AD1577" i="3"/>
  <c r="AC1517" i="3"/>
  <c r="AD1517" i="3"/>
  <c r="AD1594" i="3"/>
  <c r="AC1594" i="3"/>
  <c r="AD1612" i="3"/>
  <c r="AC1612" i="3"/>
  <c r="AC1714" i="3"/>
  <c r="AD1714" i="3"/>
  <c r="AD1631" i="3"/>
  <c r="AC1631" i="3"/>
  <c r="AC1556" i="3"/>
  <c r="AC1499" i="3"/>
  <c r="AD1499" i="3"/>
  <c r="AC1503" i="3"/>
  <c r="AD1503" i="3"/>
  <c r="AD1606" i="3"/>
  <c r="AC1606" i="3"/>
  <c r="AD1667" i="3"/>
  <c r="AC1667" i="3"/>
  <c r="AD1635" i="3"/>
  <c r="AD1684" i="3"/>
  <c r="AC1684" i="3"/>
  <c r="AC1555" i="3"/>
  <c r="AD1555" i="3"/>
  <c r="AC2067" i="3"/>
  <c r="AD2067" i="3"/>
  <c r="AC2019" i="3"/>
  <c r="AD2019" i="3"/>
  <c r="AD2028" i="3"/>
  <c r="AC2028" i="3"/>
  <c r="AD2106" i="3"/>
  <c r="AC2053" i="3"/>
  <c r="AD2053" i="3"/>
  <c r="AC2109" i="3"/>
  <c r="AD2109" i="3"/>
  <c r="AD1072" i="3"/>
  <c r="AC1072" i="3"/>
  <c r="AD1116" i="3"/>
  <c r="AC1116" i="3"/>
  <c r="AC1081" i="3"/>
  <c r="AD1081" i="3"/>
  <c r="AD1096" i="3"/>
  <c r="AC1096" i="3"/>
  <c r="AC961" i="3"/>
  <c r="AD961" i="3"/>
  <c r="AC1139" i="3"/>
  <c r="AD1139" i="3"/>
  <c r="AD284" i="3"/>
  <c r="AC284" i="3"/>
  <c r="AD204" i="3"/>
  <c r="AC204" i="3"/>
  <c r="AD1755" i="3"/>
  <c r="AC1755" i="3"/>
  <c r="AD1838" i="3"/>
  <c r="AC1838" i="3"/>
  <c r="AD1803" i="3"/>
  <c r="AC1803" i="3"/>
  <c r="AC1826" i="3"/>
  <c r="AD1826" i="3"/>
  <c r="AC2001" i="3"/>
  <c r="AD2001" i="3"/>
  <c r="AD1140" i="3"/>
  <c r="AC1140" i="3"/>
  <c r="AC1185" i="3"/>
  <c r="AD1185" i="3"/>
  <c r="AD1064" i="3"/>
  <c r="AC1064" i="3"/>
  <c r="AD1034" i="3"/>
  <c r="AC1034" i="3"/>
  <c r="AC917" i="3"/>
  <c r="AD917" i="3"/>
  <c r="AC1073" i="3"/>
  <c r="AD1073" i="3"/>
  <c r="AC1317" i="3"/>
  <c r="AD1317" i="3"/>
  <c r="AD234" i="3"/>
  <c r="AC234" i="3"/>
  <c r="AC303" i="3"/>
  <c r="AD303" i="3"/>
  <c r="AC886" i="3"/>
  <c r="AC818" i="3"/>
  <c r="AD818" i="3"/>
  <c r="AD849" i="3"/>
  <c r="AD762" i="3"/>
  <c r="AC762" i="3"/>
  <c r="AD684" i="3"/>
  <c r="AC684" i="3"/>
  <c r="AC648" i="3"/>
  <c r="AD648" i="3"/>
  <c r="AC508" i="3"/>
  <c r="AD508" i="3"/>
  <c r="AC331" i="3"/>
  <c r="AD331" i="3"/>
  <c r="AC353" i="3"/>
  <c r="AD353" i="3"/>
  <c r="AC397" i="3"/>
  <c r="AD397" i="3"/>
  <c r="AC445" i="3"/>
  <c r="AD445" i="3"/>
  <c r="AD617" i="3"/>
  <c r="AC617" i="3"/>
  <c r="AC532" i="3"/>
  <c r="AD753" i="3"/>
  <c r="AD775" i="3"/>
  <c r="AD384" i="3"/>
  <c r="AC384" i="3"/>
  <c r="AC349" i="3"/>
  <c r="AD349" i="3"/>
  <c r="AD569" i="3"/>
  <c r="AC569" i="3"/>
  <c r="AC675" i="3"/>
  <c r="AD675" i="3"/>
  <c r="AC600" i="3"/>
  <c r="AC452" i="3"/>
  <c r="AC609" i="3"/>
  <c r="AD812" i="3"/>
  <c r="AC377" i="3"/>
  <c r="AD377" i="3"/>
  <c r="AD446" i="3"/>
  <c r="AC446" i="3"/>
  <c r="AD533" i="3"/>
  <c r="AC533" i="3"/>
  <c r="AD642" i="3"/>
  <c r="AC642" i="3"/>
  <c r="AC787" i="3"/>
  <c r="AD509" i="3"/>
  <c r="AC509" i="3"/>
  <c r="AD599" i="3"/>
  <c r="AC599" i="3"/>
  <c r="AC1254" i="3"/>
  <c r="AD1254" i="3"/>
  <c r="AD1186" i="3"/>
  <c r="AC1186" i="3"/>
  <c r="AD994" i="3"/>
  <c r="AC994" i="3"/>
  <c r="AC1290" i="3"/>
  <c r="AD1290" i="3"/>
  <c r="AC1101" i="3"/>
  <c r="AD1101" i="3"/>
  <c r="AD954" i="3"/>
  <c r="AC954" i="3"/>
  <c r="AD1227" i="3"/>
  <c r="AC1227" i="3"/>
  <c r="AC317" i="3"/>
  <c r="AD317" i="3"/>
  <c r="AC259" i="3"/>
  <c r="AD259" i="3"/>
  <c r="AD1848" i="3"/>
  <c r="AC1848" i="3"/>
  <c r="AD1808" i="3"/>
  <c r="AC1808" i="3"/>
  <c r="AC1851" i="3"/>
  <c r="AD1851" i="3"/>
  <c r="AD1754" i="3"/>
  <c r="AC1754" i="3"/>
  <c r="AC2015" i="3"/>
  <c r="AD2015" i="3"/>
  <c r="AC1386" i="3"/>
  <c r="AD1386" i="3"/>
  <c r="AC1352" i="3"/>
  <c r="AD1352" i="3"/>
  <c r="AD1447" i="3"/>
  <c r="AC1447" i="3"/>
  <c r="AD1342" i="3"/>
  <c r="AC1342" i="3"/>
  <c r="AD1401" i="3"/>
  <c r="AD1355" i="3"/>
  <c r="AD1391" i="3"/>
  <c r="AC1391" i="3"/>
  <c r="AD1249" i="3"/>
  <c r="AC1249" i="3"/>
  <c r="AD1088" i="3"/>
  <c r="AC1088" i="3"/>
  <c r="AC991" i="3"/>
  <c r="AD991" i="3"/>
  <c r="AC1189" i="3"/>
  <c r="AD1189" i="3"/>
  <c r="AD1036" i="3"/>
  <c r="AC1036" i="3"/>
  <c r="AD974" i="3"/>
  <c r="AC974" i="3"/>
  <c r="AC1294" i="3"/>
  <c r="AD1294" i="3"/>
  <c r="AD196" i="3"/>
  <c r="AC196" i="3"/>
  <c r="AC231" i="3"/>
  <c r="AD231" i="3"/>
  <c r="AC1997" i="3"/>
  <c r="AD1997" i="3"/>
  <c r="AD1713" i="3"/>
  <c r="AD1609" i="3"/>
  <c r="AC1480" i="3"/>
  <c r="AD1480" i="3"/>
  <c r="AD1479" i="3"/>
  <c r="AC1479" i="3"/>
  <c r="AD1558" i="3"/>
  <c r="AC1558" i="3"/>
  <c r="AD1648" i="3"/>
  <c r="AC1648" i="3"/>
  <c r="AC1547" i="3"/>
  <c r="AD1547" i="3"/>
  <c r="AD1457" i="3"/>
  <c r="AC1457" i="3"/>
  <c r="AC1673" i="3"/>
  <c r="AA1598" i="3"/>
  <c r="AB1598" i="3" s="1"/>
  <c r="AA1617" i="3"/>
  <c r="AB1617" i="3" s="1"/>
  <c r="AA1718" i="3"/>
  <c r="AB1718" i="3" s="1"/>
  <c r="AA1655" i="3"/>
  <c r="AB1655" i="3" s="1"/>
  <c r="AA1475" i="3"/>
  <c r="AB1475" i="3" s="1"/>
  <c r="AA1462" i="3"/>
  <c r="AB1462" i="3" s="1"/>
  <c r="AC2088" i="3"/>
  <c r="AC2021" i="3"/>
  <c r="AD2021" i="3"/>
  <c r="AC2048" i="3"/>
  <c r="AD2040" i="3"/>
  <c r="AC2040" i="3"/>
  <c r="AD2085" i="3"/>
  <c r="AC2085" i="3"/>
  <c r="AD1152" i="3"/>
  <c r="AC1152" i="3"/>
  <c r="AD980" i="3"/>
  <c r="AC980" i="3"/>
  <c r="AC1324" i="3"/>
  <c r="AD1324" i="3"/>
  <c r="AD1291" i="3"/>
  <c r="AC1291" i="3"/>
  <c r="AD927" i="3"/>
  <c r="AC927" i="3"/>
  <c r="AD914" i="3"/>
  <c r="AC914" i="3"/>
  <c r="AD1187" i="3"/>
  <c r="AC1187" i="3"/>
  <c r="AD268" i="3"/>
  <c r="AC268" i="3"/>
  <c r="AD266" i="3"/>
  <c r="AC266" i="3"/>
  <c r="AC1161" i="3"/>
  <c r="AD1161" i="3"/>
  <c r="AD1308" i="3"/>
  <c r="AC1308" i="3"/>
  <c r="AC1149" i="3"/>
  <c r="AD1149" i="3"/>
  <c r="AC1153" i="3"/>
  <c r="AD1153" i="3"/>
  <c r="AD948" i="3"/>
  <c r="AC948" i="3"/>
  <c r="AC1019" i="3"/>
  <c r="AD1019" i="3"/>
  <c r="AD1275" i="3"/>
  <c r="AC1275" i="3"/>
  <c r="AD302" i="3"/>
  <c r="AC302" i="3"/>
  <c r="AC235" i="3"/>
  <c r="AD235" i="3"/>
  <c r="AA834" i="3"/>
  <c r="AB834" i="3" s="1"/>
  <c r="AA873" i="3"/>
  <c r="AB873" i="3" s="1"/>
  <c r="AA789" i="3"/>
  <c r="AB789" i="3" s="1"/>
  <c r="AA696" i="3"/>
  <c r="AB696" i="3" s="1"/>
  <c r="AA790" i="3"/>
  <c r="AB790" i="3" s="1"/>
  <c r="AA520" i="3"/>
  <c r="AB520" i="3" s="1"/>
  <c r="AA455" i="3"/>
  <c r="AB455" i="3" s="1"/>
  <c r="AA359" i="3"/>
  <c r="AB359" i="3" s="1"/>
  <c r="AA355" i="3"/>
  <c r="AB355" i="3" s="1"/>
  <c r="AA362" i="3"/>
  <c r="AB362" i="3" s="1"/>
  <c r="AA626" i="3"/>
  <c r="AB626" i="3" s="1"/>
  <c r="AA364" i="3"/>
  <c r="AB364" i="3" s="1"/>
  <c r="AA701" i="3"/>
  <c r="AB701" i="3" s="1"/>
  <c r="AA561" i="3"/>
  <c r="AB561" i="3" s="1"/>
  <c r="AA627" i="3"/>
  <c r="AB627" i="3" s="1"/>
  <c r="AA872" i="3"/>
  <c r="AB872" i="3" s="1"/>
  <c r="AA734" i="3"/>
  <c r="AB734" i="3" s="1"/>
  <c r="AA372" i="3"/>
  <c r="AB372" i="3" s="1"/>
  <c r="AA386" i="3"/>
  <c r="AB386" i="3" s="1"/>
  <c r="AA622" i="3"/>
  <c r="AB622" i="3" s="1"/>
  <c r="AA589" i="3"/>
  <c r="AB589" i="3" s="1"/>
  <c r="AA657" i="3"/>
  <c r="AB657" i="3" s="1"/>
  <c r="AA421" i="3"/>
  <c r="AB421" i="3" s="1"/>
  <c r="AA469" i="3"/>
  <c r="AB469" i="3" s="1"/>
  <c r="AA714" i="3"/>
  <c r="AB714" i="3" s="1"/>
  <c r="AA780" i="3"/>
  <c r="AB780" i="3" s="1"/>
  <c r="AA438" i="3"/>
  <c r="AB438" i="3" s="1"/>
  <c r="AA333" i="3"/>
  <c r="AB333" i="3" s="1"/>
  <c r="AA513" i="3"/>
  <c r="AB513" i="3" s="1"/>
  <c r="AA721" i="3"/>
  <c r="AB721" i="3" s="1"/>
  <c r="AA580" i="3"/>
  <c r="AB580" i="3" s="1"/>
  <c r="AA742" i="3"/>
  <c r="AB742" i="3" s="1"/>
  <c r="AA748" i="3"/>
  <c r="AB748" i="3" s="1"/>
  <c r="AA474" i="3"/>
  <c r="AB474" i="3" s="1"/>
  <c r="AA515" i="3"/>
  <c r="AB515" i="3" s="1"/>
  <c r="AA895" i="3"/>
  <c r="AB895" i="3" s="1"/>
  <c r="AD233" i="3"/>
  <c r="AC233" i="3"/>
  <c r="AD316" i="3"/>
  <c r="AC316" i="3"/>
  <c r="AD1743" i="3"/>
  <c r="AC1743" i="3"/>
  <c r="AD1870" i="3"/>
  <c r="AC1870" i="3"/>
  <c r="AD1819" i="3"/>
  <c r="AC1819" i="3"/>
  <c r="AC1818" i="3"/>
  <c r="AD1818" i="3"/>
  <c r="AC1985" i="3"/>
  <c r="AD1985" i="3"/>
  <c r="AA1420" i="3"/>
  <c r="AB1420" i="3" s="1"/>
  <c r="AA1341" i="3"/>
  <c r="AB1341" i="3" s="1"/>
  <c r="AA1439" i="3"/>
  <c r="AB1439" i="3" s="1"/>
  <c r="AA1357" i="3"/>
  <c r="AB1357" i="3" s="1"/>
  <c r="AA1346" i="3"/>
  <c r="AB1346" i="3" s="1"/>
  <c r="AA1372" i="3"/>
  <c r="AB1372" i="3" s="1"/>
  <c r="AA1380" i="3"/>
  <c r="AB1380" i="3" s="1"/>
  <c r="AD1148" i="3"/>
  <c r="AC1148" i="3"/>
  <c r="AC1237" i="3"/>
  <c r="AD1237" i="3"/>
  <c r="AC1217" i="3"/>
  <c r="AD1217" i="3"/>
  <c r="AD1243" i="3"/>
  <c r="AC1243" i="3"/>
  <c r="AD915" i="3"/>
  <c r="AC915" i="3"/>
  <c r="AD926" i="3"/>
  <c r="AC926" i="3"/>
  <c r="AD1199" i="3"/>
  <c r="AC1199" i="3"/>
  <c r="AC291" i="3"/>
  <c r="AD291" i="3"/>
  <c r="AD198" i="3"/>
  <c r="AC198" i="3"/>
  <c r="AD1864" i="3"/>
  <c r="AC1864" i="3"/>
  <c r="AC1781" i="3"/>
  <c r="AD1781" i="3"/>
  <c r="AD1788" i="3"/>
  <c r="AC1788" i="3"/>
  <c r="AD1770" i="3"/>
  <c r="AC1770" i="3"/>
  <c r="AC2013" i="3"/>
  <c r="AD2013" i="3"/>
  <c r="AA1662" i="3"/>
  <c r="AB1662" i="3" s="1"/>
  <c r="AA1589" i="3"/>
  <c r="AB1589" i="3" s="1"/>
  <c r="AA1545" i="3"/>
  <c r="AB1545" i="3" s="1"/>
  <c r="AA1497" i="3"/>
  <c r="AB1497" i="3" s="1"/>
  <c r="AA1608" i="3"/>
  <c r="AB1608" i="3" s="1"/>
  <c r="AA1633" i="3"/>
  <c r="AB1633" i="3" s="1"/>
  <c r="AA1620" i="3"/>
  <c r="AB1620" i="3" s="1"/>
  <c r="AA1719" i="3"/>
  <c r="AB1719" i="3" s="1"/>
  <c r="AA1660" i="3"/>
  <c r="AB1660" i="3" s="1"/>
  <c r="AA1637" i="3"/>
  <c r="AB1637" i="3" s="1"/>
  <c r="AA1539" i="3"/>
  <c r="AB1539" i="3" s="1"/>
  <c r="AA1629" i="3"/>
  <c r="AB1629" i="3" s="1"/>
  <c r="AA1639" i="3"/>
  <c r="AB1639" i="3" s="1"/>
  <c r="AA1702" i="3"/>
  <c r="AB1702" i="3" s="1"/>
  <c r="AA1665" i="3"/>
  <c r="AB1665" i="3" s="1"/>
  <c r="AA1711" i="3"/>
  <c r="AB1711" i="3" s="1"/>
  <c r="AA1687" i="3"/>
  <c r="AB1687" i="3" s="1"/>
  <c r="AA2105" i="3"/>
  <c r="AB2105" i="3" s="1"/>
  <c r="AA2031" i="3"/>
  <c r="AB2031" i="3" s="1"/>
  <c r="AA2050" i="3"/>
  <c r="AB2050" i="3" s="1"/>
  <c r="AA2061" i="3"/>
  <c r="AB2061" i="3" s="1"/>
  <c r="AA2041" i="3"/>
  <c r="AB2041" i="3" s="1"/>
  <c r="AA2035" i="3"/>
  <c r="AB2035" i="3" s="1"/>
  <c r="AC1181" i="3"/>
  <c r="AD1181" i="3"/>
  <c r="AC1113" i="3"/>
  <c r="AD1113" i="3"/>
  <c r="AD1304" i="3"/>
  <c r="AC1304" i="3"/>
  <c r="AD924" i="3"/>
  <c r="AC924" i="3"/>
  <c r="AD975" i="3"/>
  <c r="AC975" i="3"/>
  <c r="AC1009" i="3"/>
  <c r="AD1009" i="3"/>
  <c r="AC1255" i="3"/>
  <c r="AD1255" i="3"/>
  <c r="AD197" i="3"/>
  <c r="AC197" i="3"/>
  <c r="AD274" i="3"/>
  <c r="AC274" i="3"/>
  <c r="AD1928" i="3"/>
  <c r="AC1928" i="3"/>
  <c r="AC1867" i="3"/>
  <c r="AD1867" i="3"/>
  <c r="AD1801" i="3"/>
  <c r="AC1801" i="3"/>
  <c r="AD1766" i="3"/>
  <c r="AC1766" i="3"/>
  <c r="AC2005" i="3"/>
  <c r="AD2005" i="3"/>
  <c r="AD1168" i="3"/>
  <c r="AC1168" i="3"/>
  <c r="AD1315" i="3"/>
  <c r="AC1315" i="3"/>
  <c r="AD1130" i="3"/>
  <c r="AC1130" i="3"/>
  <c r="AD1224" i="3"/>
  <c r="AC1224" i="3"/>
  <c r="AC949" i="3"/>
  <c r="AD949" i="3"/>
  <c r="AC1095" i="3"/>
  <c r="AD1095" i="3"/>
  <c r="AD298" i="3"/>
  <c r="AC298" i="3"/>
  <c r="AD237" i="3"/>
  <c r="AC237" i="3"/>
  <c r="AA862" i="3"/>
  <c r="AB862" i="3" s="1"/>
  <c r="AA770" i="3"/>
  <c r="AB770" i="3" s="1"/>
  <c r="AA782" i="3"/>
  <c r="AB782" i="3" s="1"/>
  <c r="AA724" i="3"/>
  <c r="AB724" i="3" s="1"/>
  <c r="AA877" i="3"/>
  <c r="AB877" i="3" s="1"/>
  <c r="AA558" i="3"/>
  <c r="AB558" i="3" s="1"/>
  <c r="AA484" i="3"/>
  <c r="AB484" i="3" s="1"/>
  <c r="AA640" i="3"/>
  <c r="AB640" i="3" s="1"/>
  <c r="AA371" i="3"/>
  <c r="AB371" i="3" s="1"/>
  <c r="AA367" i="3"/>
  <c r="AB367" i="3" s="1"/>
  <c r="AA494" i="3"/>
  <c r="AB494" i="3" s="1"/>
  <c r="AA325" i="3"/>
  <c r="AB325" i="3" s="1"/>
  <c r="AA543" i="3"/>
  <c r="AB543" i="3" s="1"/>
  <c r="AA507" i="3"/>
  <c r="AB507" i="3" s="1"/>
  <c r="AA603" i="3"/>
  <c r="AB603" i="3" s="1"/>
  <c r="AA827" i="3"/>
  <c r="AB827" i="3" s="1"/>
  <c r="AA608" i="3"/>
  <c r="AB608" i="3" s="1"/>
  <c r="AA868" i="3"/>
  <c r="AB868" i="3" s="1"/>
  <c r="AA570" i="3"/>
  <c r="AB570" i="3" s="1"/>
  <c r="AA462" i="3"/>
  <c r="AB462" i="3" s="1"/>
  <c r="AA735" i="3"/>
  <c r="AB735" i="3" s="1"/>
  <c r="AA519" i="3"/>
  <c r="AB519" i="3" s="1"/>
  <c r="AA338" i="3"/>
  <c r="AB338" i="3" s="1"/>
  <c r="AA434" i="3"/>
  <c r="AB434" i="3" s="1"/>
  <c r="AA631" i="3"/>
  <c r="AB631" i="3" s="1"/>
  <c r="AA831" i="3"/>
  <c r="AB831" i="3" s="1"/>
  <c r="AA405" i="3"/>
  <c r="AB405" i="3" s="1"/>
  <c r="AA418" i="3"/>
  <c r="AB418" i="3" s="1"/>
  <c r="AA465" i="3"/>
  <c r="AB465" i="3" s="1"/>
  <c r="AA653" i="3"/>
  <c r="AB653" i="3" s="1"/>
  <c r="AA725" i="3"/>
  <c r="AB725" i="3" s="1"/>
  <c r="AA731" i="3"/>
  <c r="AB731" i="3" s="1"/>
  <c r="AA887" i="3"/>
  <c r="AB887" i="3" s="1"/>
  <c r="AA582" i="3"/>
  <c r="AB582" i="3" s="1"/>
  <c r="AA707" i="3"/>
  <c r="AB707" i="3" s="1"/>
  <c r="AA772" i="3"/>
  <c r="AB772" i="3" s="1"/>
  <c r="AD1026" i="3"/>
  <c r="AC1026" i="3"/>
  <c r="AD1114" i="3"/>
  <c r="AC1114" i="3"/>
  <c r="AD1164" i="3"/>
  <c r="AC1164" i="3"/>
  <c r="AD1014" i="3"/>
  <c r="AC1014" i="3"/>
  <c r="AC921" i="3"/>
  <c r="AD921" i="3"/>
  <c r="AC1075" i="3"/>
  <c r="AD1075" i="3"/>
  <c r="AC1328" i="3"/>
  <c r="AD1328" i="3"/>
  <c r="AD220" i="3"/>
  <c r="AC220" i="3"/>
  <c r="AC281" i="3"/>
  <c r="AD281" i="3"/>
  <c r="AD1891" i="3"/>
  <c r="AC1891" i="3"/>
  <c r="AD1764" i="3"/>
  <c r="AC1764" i="3"/>
  <c r="AC1785" i="3"/>
  <c r="AD1785" i="3"/>
  <c r="AD1931" i="3"/>
  <c r="AC1931" i="3"/>
  <c r="AA1404" i="3"/>
  <c r="AB1404" i="3" s="1"/>
  <c r="AA1366" i="3"/>
  <c r="AB1366" i="3" s="1"/>
  <c r="AA1369" i="3"/>
  <c r="AB1369" i="3" s="1"/>
  <c r="AA1427" i="3"/>
  <c r="AB1427" i="3" s="1"/>
  <c r="AA1418" i="3"/>
  <c r="AB1418" i="3" s="1"/>
  <c r="AA1360" i="3"/>
  <c r="AB1360" i="3" s="1"/>
  <c r="AA1403" i="3"/>
  <c r="AB1403" i="3" s="1"/>
  <c r="AA1393" i="3"/>
  <c r="AB1393" i="3" s="1"/>
  <c r="AC1017" i="3"/>
  <c r="AD1017" i="3"/>
  <c r="AD1084" i="3"/>
  <c r="AC1084" i="3"/>
  <c r="AD1146" i="3"/>
  <c r="AC1146" i="3"/>
  <c r="AD993" i="3"/>
  <c r="AC993" i="3"/>
  <c r="AC941" i="3"/>
  <c r="AD941" i="3"/>
  <c r="AC1151" i="3"/>
  <c r="AD1151" i="3"/>
  <c r="AC309" i="3"/>
  <c r="AD309" i="3"/>
  <c r="AD216" i="3"/>
  <c r="AC216" i="3"/>
  <c r="AC311" i="3"/>
  <c r="AD311" i="3"/>
  <c r="AC1889" i="3"/>
  <c r="AD1889" i="3"/>
  <c r="AD1799" i="3"/>
  <c r="AC1799" i="3"/>
  <c r="AD1772" i="3"/>
  <c r="AC1772" i="3"/>
  <c r="AC1910" i="3"/>
  <c r="AD1910" i="3"/>
  <c r="AA1705" i="3"/>
  <c r="AB1705" i="3" s="1"/>
  <c r="AA1630" i="3"/>
  <c r="AB1630" i="3" s="1"/>
  <c r="AA1581" i="3"/>
  <c r="AB1581" i="3" s="1"/>
  <c r="AA1476" i="3"/>
  <c r="AB1476" i="3" s="1"/>
  <c r="AA1464" i="3"/>
  <c r="AB1464" i="3" s="1"/>
  <c r="AA1487" i="3"/>
  <c r="AB1487" i="3" s="1"/>
  <c r="AA1584" i="3"/>
  <c r="AB1584" i="3" s="1"/>
  <c r="AA1663" i="3"/>
  <c r="AB1663" i="3" s="1"/>
  <c r="AA1522" i="3"/>
  <c r="AB1522" i="3" s="1"/>
  <c r="AA1473" i="3"/>
  <c r="AB1473" i="3" s="1"/>
  <c r="AA1699" i="3"/>
  <c r="AB1699" i="3" s="1"/>
  <c r="AA1469" i="3"/>
  <c r="AB1469" i="3" s="1"/>
  <c r="AA1562" i="3"/>
  <c r="AB1562" i="3" s="1"/>
  <c r="AA1628" i="3"/>
  <c r="AB1628" i="3" s="1"/>
  <c r="AA1524" i="3"/>
  <c r="AB1524" i="3" s="1"/>
  <c r="AA1641" i="3"/>
  <c r="AB1641" i="3" s="1"/>
  <c r="AA1519" i="3"/>
  <c r="AB1519" i="3" s="1"/>
  <c r="AA1588" i="3"/>
  <c r="AB1588" i="3" s="1"/>
  <c r="AA2087" i="3"/>
  <c r="AB2087" i="3" s="1"/>
  <c r="AA2020" i="3"/>
  <c r="AB2020" i="3" s="1"/>
  <c r="AA2104" i="3"/>
  <c r="AB2104" i="3" s="1"/>
  <c r="AA2049" i="3"/>
  <c r="AB2049" i="3" s="1"/>
  <c r="AA2069" i="3"/>
  <c r="AB2069" i="3" s="1"/>
  <c r="AA2111" i="3"/>
  <c r="AB2111" i="3" s="1"/>
  <c r="AD1331" i="3"/>
  <c r="AC1331" i="3"/>
  <c r="AC1197" i="3"/>
  <c r="AD1197" i="3"/>
  <c r="AC1071" i="3"/>
  <c r="AD1071" i="3"/>
  <c r="AC1250" i="3"/>
  <c r="AD1250" i="3"/>
  <c r="AC1117" i="3"/>
  <c r="AD1117" i="3"/>
  <c r="AD946" i="3"/>
  <c r="AC946" i="3"/>
  <c r="AD1219" i="3"/>
  <c r="AC1219" i="3"/>
  <c r="AD221" i="3"/>
  <c r="AC221" i="3"/>
  <c r="AC307" i="3"/>
  <c r="AD307" i="3"/>
  <c r="AC1761" i="3"/>
  <c r="AD1761" i="3"/>
  <c r="AD1809" i="3"/>
  <c r="AC1809" i="3"/>
  <c r="AC1835" i="3"/>
  <c r="AD1835" i="3"/>
  <c r="AD1786" i="3"/>
  <c r="AC1786" i="3"/>
  <c r="AC2017" i="3"/>
  <c r="AD2017" i="3"/>
  <c r="AD1056" i="3"/>
  <c r="AC1056" i="3"/>
  <c r="AD1156" i="3"/>
  <c r="AC1156" i="3"/>
  <c r="AD1018" i="3"/>
  <c r="AC1018" i="3"/>
  <c r="AD1080" i="3"/>
  <c r="AC1080" i="3"/>
  <c r="AC965" i="3"/>
  <c r="AD965" i="3"/>
  <c r="AC1155" i="3"/>
  <c r="AD1155" i="3"/>
  <c r="AD238" i="3"/>
  <c r="AC238" i="3"/>
  <c r="AD265" i="3"/>
  <c r="AC265" i="3"/>
  <c r="V2121" i="3"/>
  <c r="X2121" i="3" s="1"/>
  <c r="Y2121" i="3" s="1"/>
  <c r="V5" i="3"/>
  <c r="X20" i="3"/>
  <c r="Y20" i="3" s="1"/>
  <c r="AA890" i="3"/>
  <c r="AB890" i="3" s="1"/>
  <c r="AA825" i="3"/>
  <c r="AB825" i="3" s="1"/>
  <c r="AA857" i="3"/>
  <c r="AB857" i="3" s="1"/>
  <c r="AA773" i="3"/>
  <c r="AB773" i="3" s="1"/>
  <c r="AA688" i="3"/>
  <c r="AB688" i="3" s="1"/>
  <c r="AA758" i="3"/>
  <c r="AB758" i="3" s="1"/>
  <c r="AA512" i="3"/>
  <c r="AB512" i="3" s="1"/>
  <c r="AA447" i="3"/>
  <c r="AB447" i="3" s="1"/>
  <c r="AA343" i="3"/>
  <c r="AB343" i="3" s="1"/>
  <c r="AA339" i="3"/>
  <c r="AB339" i="3" s="1"/>
  <c r="AA328" i="3"/>
  <c r="AB328" i="3" s="1"/>
  <c r="AA366" i="3"/>
  <c r="AB366" i="3" s="1"/>
  <c r="AA526" i="3"/>
  <c r="AB526" i="3" s="1"/>
  <c r="AA601" i="3"/>
  <c r="AB601" i="3" s="1"/>
  <c r="AA821" i="3"/>
  <c r="AB821" i="3" s="1"/>
  <c r="AA713" i="3"/>
  <c r="AB713" i="3" s="1"/>
  <c r="AA764" i="3"/>
  <c r="AB764" i="3" s="1"/>
  <c r="AA743" i="3"/>
  <c r="AB743" i="3" s="1"/>
  <c r="AA370" i="3"/>
  <c r="AB370" i="3" s="1"/>
  <c r="AA324" i="3"/>
  <c r="AB324" i="3" s="1"/>
  <c r="AA553" i="3"/>
  <c r="AB553" i="3" s="1"/>
  <c r="AA650" i="3"/>
  <c r="AB650" i="3" s="1"/>
  <c r="AA592" i="3"/>
  <c r="AB592" i="3" s="1"/>
  <c r="AA400" i="3"/>
  <c r="AB400" i="3" s="1"/>
  <c r="AA593" i="3"/>
  <c r="AB593" i="3" s="1"/>
  <c r="AA623" i="3"/>
  <c r="AB623" i="3" s="1"/>
  <c r="AA779" i="3"/>
  <c r="AB779" i="3" s="1"/>
  <c r="AA361" i="3"/>
  <c r="AB361" i="3" s="1"/>
  <c r="AA441" i="3"/>
  <c r="AB441" i="3" s="1"/>
  <c r="AA722" i="3"/>
  <c r="AB722" i="3" s="1"/>
  <c r="AA633" i="3"/>
  <c r="AB633" i="3" s="1"/>
  <c r="AA628" i="3"/>
  <c r="AB628" i="3" s="1"/>
  <c r="AA771" i="3"/>
  <c r="AB771" i="3" s="1"/>
  <c r="AA891" i="3"/>
  <c r="AB891" i="3" s="1"/>
  <c r="AA530" i="3"/>
  <c r="AB530" i="3" s="1"/>
  <c r="AA591" i="3"/>
  <c r="AB591" i="3" s="1"/>
  <c r="AD1136" i="3"/>
  <c r="AC1136" i="3"/>
  <c r="AC1165" i="3"/>
  <c r="AD1165" i="3"/>
  <c r="AD1104" i="3"/>
  <c r="AC1104" i="3"/>
  <c r="AD206" i="3"/>
  <c r="AC206" i="3"/>
  <c r="AD210" i="3"/>
  <c r="AC210" i="3"/>
  <c r="AD1998" i="3"/>
  <c r="AC1998" i="3"/>
  <c r="AD1874" i="3"/>
  <c r="AC1874" i="3"/>
  <c r="AD1768" i="3"/>
  <c r="AC1768" i="3"/>
  <c r="AC1873" i="3"/>
  <c r="AD1873" i="3"/>
  <c r="AC1394" i="3"/>
  <c r="AD1394" i="3"/>
  <c r="AC1390" i="3"/>
  <c r="AD1390" i="3"/>
  <c r="AC1396" i="3"/>
  <c r="AD1396" i="3"/>
  <c r="AD1430" i="3"/>
  <c r="AD1397" i="3"/>
  <c r="AC1392" i="3"/>
  <c r="AD1392" i="3"/>
  <c r="AD1445" i="3"/>
  <c r="AC1445" i="3"/>
  <c r="AD1359" i="3"/>
  <c r="AC1359" i="3"/>
  <c r="AD920" i="3"/>
  <c r="AC920" i="3"/>
  <c r="AD1256" i="3"/>
  <c r="AC1256" i="3"/>
  <c r="AD1323" i="3"/>
  <c r="AC1323" i="3"/>
  <c r="AD947" i="3"/>
  <c r="AC947" i="3"/>
  <c r="AC1147" i="3"/>
  <c r="AD1147" i="3"/>
  <c r="AD1167" i="3"/>
  <c r="AC1167" i="3"/>
  <c r="AD248" i="3"/>
  <c r="AC248" i="3"/>
  <c r="AC199" i="3"/>
  <c r="AD199" i="3"/>
  <c r="AD2012" i="3"/>
  <c r="AC2012" i="3"/>
  <c r="AD1986" i="3"/>
  <c r="AC1986" i="3"/>
  <c r="AD2008" i="3"/>
  <c r="AC2008" i="3"/>
  <c r="AC1790" i="3"/>
  <c r="AD1790" i="3"/>
  <c r="AC1733" i="3"/>
  <c r="AC1682" i="3"/>
  <c r="AD1682" i="3"/>
  <c r="AD1618" i="3"/>
  <c r="AC1618" i="3"/>
  <c r="AD1496" i="3"/>
  <c r="AC1496" i="3"/>
  <c r="AC1541" i="3"/>
  <c r="AD1541" i="3"/>
  <c r="AD1458" i="3"/>
  <c r="AC1458" i="3"/>
  <c r="AD1664" i="3"/>
  <c r="AC1664" i="3"/>
  <c r="AD1676" i="3"/>
  <c r="AC1676" i="3"/>
  <c r="AC1732" i="3"/>
  <c r="AD1659" i="3"/>
  <c r="AD1580" i="3"/>
  <c r="AC1580" i="3"/>
  <c r="AC1535" i="3"/>
  <c r="AD1535" i="3"/>
  <c r="AC1696" i="3"/>
  <c r="AD1696" i="3"/>
  <c r="AD1615" i="3"/>
  <c r="AC1615" i="3"/>
  <c r="AD1707" i="3"/>
  <c r="AC1707" i="3"/>
  <c r="AD1669" i="3"/>
  <c r="AD1467" i="3"/>
  <c r="AC1467" i="3"/>
  <c r="AD1727" i="3"/>
  <c r="AC1727" i="3"/>
  <c r="AC2097" i="3"/>
  <c r="AD2097" i="3"/>
  <c r="AC2037" i="3"/>
  <c r="AD2037" i="3"/>
  <c r="AD2103" i="3"/>
  <c r="AC2103" i="3"/>
  <c r="AC2045" i="3"/>
  <c r="AD2045" i="3"/>
  <c r="AC2027" i="3"/>
  <c r="AD2027" i="3"/>
  <c r="AC2047" i="3"/>
  <c r="AD2047" i="3"/>
  <c r="AD1206" i="3"/>
  <c r="AC1206" i="3"/>
  <c r="AD1044" i="3"/>
  <c r="AC1044" i="3"/>
  <c r="AC1241" i="3"/>
  <c r="AD1241" i="3"/>
  <c r="AD1307" i="3"/>
  <c r="AC1307" i="3"/>
  <c r="AD943" i="3"/>
  <c r="AC943" i="3"/>
  <c r="AD898" i="3"/>
  <c r="AC898" i="3"/>
  <c r="AD1171" i="3"/>
  <c r="AC1171" i="3"/>
  <c r="AD262" i="3"/>
  <c r="AC262" i="3"/>
  <c r="AD194" i="3"/>
  <c r="AC194" i="3"/>
  <c r="AD1901" i="3"/>
  <c r="AC1901" i="3"/>
  <c r="AD2006" i="3"/>
  <c r="AC2006" i="3"/>
  <c r="AD1996" i="3"/>
  <c r="AC1996" i="3"/>
  <c r="AC1810" i="3"/>
  <c r="AD1810" i="3"/>
  <c r="AC1258" i="3"/>
  <c r="AD1258" i="3"/>
  <c r="AD1212" i="3"/>
  <c r="AC1212" i="3"/>
  <c r="AD1234" i="3"/>
  <c r="AC1234" i="3"/>
  <c r="AD907" i="3"/>
  <c r="AC907" i="3"/>
  <c r="AC987" i="3"/>
  <c r="AD987" i="3"/>
  <c r="AC981" i="3"/>
  <c r="AD981" i="3"/>
  <c r="AC1143" i="3"/>
  <c r="AD1143" i="3"/>
  <c r="AD214" i="3"/>
  <c r="AC214" i="3"/>
  <c r="AD296" i="3"/>
  <c r="AC296" i="3"/>
  <c r="AD870" i="3"/>
  <c r="AC786" i="3"/>
  <c r="AD786" i="3"/>
  <c r="AD814" i="3"/>
  <c r="AD732" i="3"/>
  <c r="AC732" i="3"/>
  <c r="AD893" i="3"/>
  <c r="AC632" i="3"/>
  <c r="AD632" i="3"/>
  <c r="AC492" i="3"/>
  <c r="AC668" i="3"/>
  <c r="AD668" i="3"/>
  <c r="AC395" i="3"/>
  <c r="AD395" i="3"/>
  <c r="AD430" i="3"/>
  <c r="AC430" i="3"/>
  <c r="AC829" i="3"/>
  <c r="AD829" i="3"/>
  <c r="AD587" i="3"/>
  <c r="AD768" i="3"/>
  <c r="AC768" i="3"/>
  <c r="AD563" i="3"/>
  <c r="AD836" i="3"/>
  <c r="AC836" i="3"/>
  <c r="AC437" i="3"/>
  <c r="AC417" i="3"/>
  <c r="AD417" i="3"/>
  <c r="AD703" i="3"/>
  <c r="AD487" i="3"/>
  <c r="AC487" i="3"/>
  <c r="AC715" i="3"/>
  <c r="AD348" i="3"/>
  <c r="AC348" i="3"/>
  <c r="AD788" i="3"/>
  <c r="AC788" i="3"/>
  <c r="AC554" i="3"/>
  <c r="AD554" i="3"/>
  <c r="AD613" i="3"/>
  <c r="AC613" i="3"/>
  <c r="AD693" i="3"/>
  <c r="AC699" i="3"/>
  <c r="AD699" i="3"/>
  <c r="AD855" i="3"/>
  <c r="AD428" i="3"/>
  <c r="AC428" i="3"/>
  <c r="AC663" i="3"/>
  <c r="AD729" i="3"/>
  <c r="AC729" i="3"/>
  <c r="AC1027" i="3"/>
  <c r="AD1027" i="3"/>
  <c r="AC1262" i="3"/>
  <c r="AD1262" i="3"/>
  <c r="AD1124" i="3"/>
  <c r="AC1124" i="3"/>
  <c r="AD1082" i="3"/>
  <c r="AC1082" i="3"/>
  <c r="AD904" i="3"/>
  <c r="AC904" i="3"/>
  <c r="AC1045" i="3"/>
  <c r="AD1045" i="3"/>
  <c r="AD1313" i="3"/>
  <c r="AC1313" i="3"/>
  <c r="AD320" i="3"/>
  <c r="AC320" i="3"/>
  <c r="AC319" i="3"/>
  <c r="AD319" i="3"/>
  <c r="AD1791" i="3"/>
  <c r="AC1791" i="3"/>
  <c r="AD1956" i="3"/>
  <c r="AC1956" i="3"/>
  <c r="AD1892" i="3"/>
  <c r="AC1892" i="3"/>
  <c r="AD1907" i="3"/>
  <c r="AC1907" i="3"/>
  <c r="AC1416" i="3"/>
  <c r="AD1416" i="3"/>
  <c r="AC1354" i="3"/>
  <c r="AD1354" i="3"/>
  <c r="AC1364" i="3"/>
  <c r="AD1364" i="3"/>
  <c r="AD1419" i="3"/>
  <c r="AC1419" i="3"/>
  <c r="AD1379" i="3"/>
  <c r="AC1379" i="3"/>
  <c r="AD1451" i="3"/>
  <c r="AC1451" i="3"/>
  <c r="AD1434" i="3"/>
  <c r="AC1434" i="3"/>
  <c r="AD1426" i="3"/>
  <c r="AC1426" i="3"/>
  <c r="AD997" i="3"/>
  <c r="AC997" i="3"/>
  <c r="AD1236" i="3"/>
  <c r="AC1236" i="3"/>
  <c r="AD1108" i="3"/>
  <c r="AC1108" i="3"/>
  <c r="AD1050" i="3"/>
  <c r="AC1050" i="3"/>
  <c r="AC905" i="3"/>
  <c r="AD905" i="3"/>
  <c r="AC1065" i="3"/>
  <c r="AD1065" i="3"/>
  <c r="AD1309" i="3"/>
  <c r="AC1309" i="3"/>
  <c r="AC283" i="3"/>
  <c r="AD283" i="3"/>
  <c r="AC287" i="3"/>
  <c r="AD287" i="3"/>
  <c r="AD1954" i="3"/>
  <c r="AC1954" i="3"/>
  <c r="AC1697" i="3"/>
  <c r="AD1697" i="3"/>
  <c r="AC1686" i="3"/>
  <c r="AD1686" i="3"/>
  <c r="AD1622" i="3"/>
  <c r="AC1622" i="3"/>
  <c r="AD1532" i="3"/>
  <c r="AC1532" i="3"/>
  <c r="AD1493" i="3"/>
  <c r="AC1493" i="3"/>
  <c r="AD1611" i="3"/>
  <c r="AC1698" i="3"/>
  <c r="AD1698" i="3"/>
  <c r="AD1568" i="3"/>
  <c r="AC1568" i="3"/>
  <c r="AC1726" i="3"/>
  <c r="AD1726" i="3"/>
  <c r="AD1453" i="3"/>
  <c r="AC1453" i="3"/>
  <c r="AD1530" i="3"/>
  <c r="AC1530" i="3"/>
  <c r="AD1657" i="3"/>
  <c r="AC1657" i="3"/>
  <c r="AC1736" i="3"/>
  <c r="AD1736" i="3"/>
  <c r="AD1540" i="3"/>
  <c r="AD1534" i="3"/>
  <c r="AC1534" i="3"/>
  <c r="AD2099" i="3"/>
  <c r="AC2099" i="3"/>
  <c r="AD2102" i="3"/>
  <c r="AC2102" i="3"/>
  <c r="AD2086" i="3"/>
  <c r="AC2086" i="3"/>
  <c r="AD2036" i="3"/>
  <c r="AC2036" i="3"/>
  <c r="AD2038" i="3"/>
  <c r="AC2038" i="3"/>
  <c r="AC1332" i="3"/>
  <c r="AD1332" i="3"/>
  <c r="AD899" i="3"/>
  <c r="AC899" i="3"/>
  <c r="AD989" i="3"/>
  <c r="AC989" i="3"/>
  <c r="AC1173" i="3"/>
  <c r="AD1173" i="3"/>
  <c r="AD1020" i="3"/>
  <c r="AC1020" i="3"/>
  <c r="AD978" i="3"/>
  <c r="AC978" i="3"/>
  <c r="AC1298" i="3"/>
  <c r="AD1298" i="3"/>
  <c r="AD245" i="3"/>
  <c r="AC245" i="3"/>
  <c r="AD269" i="3"/>
  <c r="AC269" i="3"/>
  <c r="AD1078" i="3"/>
  <c r="AC1078" i="3"/>
  <c r="AC1125" i="3"/>
  <c r="AD1125" i="3"/>
  <c r="AD1196" i="3"/>
  <c r="AC1196" i="3"/>
  <c r="AD998" i="3"/>
  <c r="AC998" i="3"/>
  <c r="AC933" i="3"/>
  <c r="AD933" i="3"/>
  <c r="AC1123" i="3"/>
  <c r="AD1123" i="3"/>
  <c r="AD276" i="3"/>
  <c r="AC276" i="3"/>
  <c r="AD241" i="3"/>
  <c r="AC241" i="3"/>
  <c r="AC279" i="3"/>
  <c r="AD279" i="3"/>
  <c r="AD882" i="3"/>
  <c r="AC882" i="3"/>
  <c r="AC813" i="3"/>
  <c r="AC757" i="3"/>
  <c r="AD757" i="3"/>
  <c r="AD680" i="3"/>
  <c r="AC636" i="3"/>
  <c r="AD636" i="3"/>
  <c r="AC652" i="3"/>
  <c r="AD652" i="3"/>
  <c r="AC327" i="3"/>
  <c r="AD327" i="3"/>
  <c r="AA560" i="3"/>
  <c r="AB560" i="3" s="1"/>
  <c r="AA350" i="3"/>
  <c r="AB350" i="3" s="1"/>
  <c r="AA460" i="3"/>
  <c r="AB460" i="3" s="1"/>
  <c r="AA555" i="3"/>
  <c r="AB555" i="3" s="1"/>
  <c r="AA711" i="3"/>
  <c r="AB711" i="3" s="1"/>
  <c r="AA659" i="3"/>
  <c r="AB659" i="3" s="1"/>
  <c r="AA808" i="3"/>
  <c r="AB808" i="3" s="1"/>
  <c r="AA864" i="3"/>
  <c r="AB864" i="3" s="1"/>
  <c r="AA345" i="3"/>
  <c r="AB345" i="3" s="1"/>
  <c r="AA472" i="3"/>
  <c r="AB472" i="3" s="1"/>
  <c r="AA505" i="3"/>
  <c r="AB505" i="3" s="1"/>
  <c r="AA629" i="3"/>
  <c r="AB629" i="3" s="1"/>
  <c r="AA549" i="3"/>
  <c r="AB549" i="3" s="1"/>
  <c r="AA578" i="3"/>
  <c r="AB578" i="3" s="1"/>
  <c r="AA571" i="3"/>
  <c r="AB571" i="3" s="1"/>
  <c r="AA607" i="3"/>
  <c r="AB607" i="3" s="1"/>
  <c r="AA614" i="3"/>
  <c r="AB614" i="3" s="1"/>
  <c r="AA329" i="3"/>
  <c r="AB329" i="3" s="1"/>
  <c r="AA385" i="3"/>
  <c r="AB385" i="3" s="1"/>
  <c r="AA658" i="3"/>
  <c r="AB658" i="3" s="1"/>
  <c r="AA527" i="3"/>
  <c r="AB527" i="3" s="1"/>
  <c r="AA612" i="3"/>
  <c r="AB612" i="3" s="1"/>
  <c r="AA828" i="3"/>
  <c r="AB828" i="3" s="1"/>
  <c r="AA859" i="3"/>
  <c r="AB859" i="3" s="1"/>
  <c r="AA444" i="3"/>
  <c r="AB444" i="3" s="1"/>
  <c r="AA575" i="3"/>
  <c r="AB575" i="3" s="1"/>
  <c r="AD249" i="3"/>
  <c r="AC249" i="3"/>
  <c r="AD225" i="3"/>
  <c r="AC225" i="3"/>
  <c r="AC1777" i="3"/>
  <c r="AD1777" i="3"/>
  <c r="AD1787" i="3"/>
  <c r="AC1787" i="3"/>
  <c r="AD1976" i="3"/>
  <c r="AC1976" i="3"/>
  <c r="AC1802" i="3"/>
  <c r="AD1802" i="3"/>
  <c r="AA1440" i="3"/>
  <c r="AB1440" i="3" s="1"/>
  <c r="AA1378" i="3"/>
  <c r="AB1378" i="3" s="1"/>
  <c r="AA1384" i="3"/>
  <c r="AB1384" i="3" s="1"/>
  <c r="AA1450" i="3"/>
  <c r="AB1450" i="3" s="1"/>
  <c r="AA1377" i="3"/>
  <c r="AB1377" i="3" s="1"/>
  <c r="AA1421" i="3"/>
  <c r="AB1421" i="3" s="1"/>
  <c r="AA1371" i="3"/>
  <c r="AB1371" i="3" s="1"/>
  <c r="AA1423" i="3"/>
  <c r="AB1423" i="3" s="1"/>
  <c r="AC1193" i="3"/>
  <c r="AD1193" i="3"/>
  <c r="AD1326" i="3"/>
  <c r="AC1326" i="3"/>
  <c r="AD1174" i="3"/>
  <c r="AC1174" i="3"/>
  <c r="AD1194" i="3"/>
  <c r="AC1194" i="3"/>
  <c r="AD1102" i="3"/>
  <c r="AC1102" i="3"/>
  <c r="AC1003" i="3"/>
  <c r="AD1003" i="3"/>
  <c r="AD1310" i="3"/>
  <c r="AC1310" i="3"/>
  <c r="AD201" i="3"/>
  <c r="AC201" i="3"/>
  <c r="AC207" i="3"/>
  <c r="AD207" i="3"/>
  <c r="AD1933" i="3"/>
  <c r="AC1933" i="3"/>
  <c r="AC2009" i="3"/>
  <c r="AD2009" i="3"/>
  <c r="AD1888" i="3"/>
  <c r="AC1888" i="3"/>
  <c r="AD1923" i="3"/>
  <c r="AC1923" i="3"/>
  <c r="AA1725" i="3"/>
  <c r="AB1725" i="3" s="1"/>
  <c r="AA1650" i="3"/>
  <c r="AB1650" i="3" s="1"/>
  <c r="AA1585" i="3"/>
  <c r="AB1585" i="3" s="1"/>
  <c r="AA1533" i="3"/>
  <c r="AB1533" i="3" s="1"/>
  <c r="AA1521" i="3"/>
  <c r="AB1521" i="3" s="1"/>
  <c r="AA1466" i="3"/>
  <c r="AB1466" i="3" s="1"/>
  <c r="AA1510" i="3"/>
  <c r="AB1510" i="3" s="1"/>
  <c r="AA1656" i="3"/>
  <c r="AB1656" i="3" s="1"/>
  <c r="AA1494" i="3"/>
  <c r="AB1494" i="3" s="1"/>
  <c r="AA1712" i="3"/>
  <c r="AB1712" i="3" s="1"/>
  <c r="AA1506" i="3"/>
  <c r="AB1506" i="3" s="1"/>
  <c r="AA1578" i="3"/>
  <c r="AB1578" i="3" s="1"/>
  <c r="AA1681" i="3"/>
  <c r="AB1681" i="3" s="1"/>
  <c r="AA1619" i="3"/>
  <c r="AB1619" i="3" s="1"/>
  <c r="AA1720" i="3"/>
  <c r="AB1720" i="3" s="1"/>
  <c r="AA1708" i="3"/>
  <c r="AB1708" i="3" s="1"/>
  <c r="AA1483" i="3"/>
  <c r="AB1483" i="3" s="1"/>
  <c r="AA1478" i="3"/>
  <c r="AB1478" i="3" s="1"/>
  <c r="AA2076" i="3"/>
  <c r="AB2076" i="3" s="1"/>
  <c r="AA2039" i="3"/>
  <c r="AB2039" i="3" s="1"/>
  <c r="AA2062" i="3"/>
  <c r="AB2062" i="3" s="1"/>
  <c r="AA2066" i="3"/>
  <c r="AB2066" i="3" s="1"/>
  <c r="AA2044" i="3"/>
  <c r="AB2044" i="3" s="1"/>
  <c r="AA2100" i="3"/>
  <c r="AB2100" i="3" s="1"/>
  <c r="AD1132" i="3"/>
  <c r="AC1132" i="3"/>
  <c r="AC1274" i="3"/>
  <c r="AD1274" i="3"/>
  <c r="AC1169" i="3"/>
  <c r="AD1169" i="3"/>
  <c r="AC1320" i="3"/>
  <c r="AD1320" i="3"/>
  <c r="AD1218" i="3"/>
  <c r="AC1218" i="3"/>
  <c r="AD930" i="3"/>
  <c r="AC930" i="3"/>
  <c r="AD1203" i="3"/>
  <c r="AC1203" i="3"/>
  <c r="AC289" i="3"/>
  <c r="AD289" i="3"/>
  <c r="AC243" i="3"/>
  <c r="AD243" i="3"/>
  <c r="AD1880" i="3"/>
  <c r="AC1880" i="3"/>
  <c r="AC1959" i="3"/>
  <c r="AD1959" i="3"/>
  <c r="AD1949" i="3"/>
  <c r="AC1949" i="3"/>
  <c r="AD1890" i="3"/>
  <c r="AC1890" i="3"/>
  <c r="AD1038" i="3"/>
  <c r="AC1038" i="3"/>
  <c r="AD912" i="3"/>
  <c r="AC912" i="3"/>
  <c r="AD1268" i="3"/>
  <c r="AC1268" i="3"/>
  <c r="AD952" i="3"/>
  <c r="AC952" i="3"/>
  <c r="AD955" i="3"/>
  <c r="AC955" i="3"/>
  <c r="AC1119" i="3"/>
  <c r="AD1119" i="3"/>
  <c r="AD1159" i="3"/>
  <c r="AC1159" i="3"/>
  <c r="AD232" i="3"/>
  <c r="AC232" i="3"/>
  <c r="AC299" i="3"/>
  <c r="AD299" i="3"/>
  <c r="AA846" i="3"/>
  <c r="AB846" i="3" s="1"/>
  <c r="AA741" i="3"/>
  <c r="AB741" i="3" s="1"/>
  <c r="AA810" i="3"/>
  <c r="AB810" i="3" s="1"/>
  <c r="AA708" i="3"/>
  <c r="AB708" i="3" s="1"/>
  <c r="AA845" i="3"/>
  <c r="AB845" i="3" s="1"/>
  <c r="AA534" i="3"/>
  <c r="AB534" i="3" s="1"/>
  <c r="AA467" i="3"/>
  <c r="AB467" i="3" s="1"/>
  <c r="AA407" i="3"/>
  <c r="AB407" i="3" s="1"/>
  <c r="AA399" i="3"/>
  <c r="AB399" i="3" s="1"/>
  <c r="AA389" i="3"/>
  <c r="AB389" i="3" s="1"/>
  <c r="AA326" i="3"/>
  <c r="AB326" i="3" s="1"/>
  <c r="AA376" i="3"/>
  <c r="AB376" i="3" s="1"/>
  <c r="AA717" i="3"/>
  <c r="AB717" i="3" s="1"/>
  <c r="AA655" i="3"/>
  <c r="AB655" i="3" s="1"/>
  <c r="AA630" i="3"/>
  <c r="AB630" i="3" s="1"/>
  <c r="AA879" i="3"/>
  <c r="AB879" i="3" s="1"/>
  <c r="AA767" i="3"/>
  <c r="AB767" i="3" s="1"/>
  <c r="AA396" i="3"/>
  <c r="AB396" i="3" s="1"/>
  <c r="AA404" i="3"/>
  <c r="AB404" i="3" s="1"/>
  <c r="AA457" i="3"/>
  <c r="AB457" i="3" s="1"/>
  <c r="AA605" i="3"/>
  <c r="AB605" i="3" s="1"/>
  <c r="AA682" i="3"/>
  <c r="AB682" i="3" s="1"/>
  <c r="AA448" i="3"/>
  <c r="AB448" i="3" s="1"/>
  <c r="AA493" i="3"/>
  <c r="AB493" i="3" s="1"/>
  <c r="AA730" i="3"/>
  <c r="AB730" i="3" s="1"/>
  <c r="AA796" i="3"/>
  <c r="AB796" i="3" s="1"/>
  <c r="AA450" i="3"/>
  <c r="AB450" i="3" s="1"/>
  <c r="AA340" i="3"/>
  <c r="AB340" i="3" s="1"/>
  <c r="AA529" i="3"/>
  <c r="AB529" i="3" s="1"/>
  <c r="AA745" i="3"/>
  <c r="AB745" i="3" s="1"/>
  <c r="AA588" i="3"/>
  <c r="AB588" i="3" s="1"/>
  <c r="AA752" i="3"/>
  <c r="AB752" i="3" s="1"/>
  <c r="AA795" i="3"/>
  <c r="AB795" i="3" s="1"/>
  <c r="AA618" i="3"/>
  <c r="AB618" i="3" s="1"/>
  <c r="AA677" i="3"/>
  <c r="AB677" i="3" s="1"/>
  <c r="AA792" i="3"/>
  <c r="AB792" i="3" s="1"/>
  <c r="AD1178" i="3"/>
  <c r="AC1178" i="3"/>
  <c r="AD944" i="3"/>
  <c r="AC944" i="3"/>
  <c r="AD1292" i="3"/>
  <c r="AC1292" i="3"/>
  <c r="AD896" i="3"/>
  <c r="AC896" i="3"/>
  <c r="AB8" i="3"/>
  <c r="AD983" i="3"/>
  <c r="AC983" i="3"/>
  <c r="AC985" i="3"/>
  <c r="AD985" i="3"/>
  <c r="AD1247" i="3"/>
  <c r="AC1247" i="3"/>
  <c r="AC315" i="3"/>
  <c r="AD315" i="3"/>
  <c r="AD280" i="3"/>
  <c r="AC280" i="3"/>
  <c r="AD1805" i="3"/>
  <c r="AC1805" i="3"/>
  <c r="AD1751" i="3"/>
  <c r="AC1751" i="3"/>
  <c r="AD1767" i="3"/>
  <c r="AC1767" i="3"/>
  <c r="AC1834" i="3"/>
  <c r="AD1834" i="3"/>
  <c r="AC1965" i="3"/>
  <c r="AD1965" i="3"/>
  <c r="AA1412" i="3"/>
  <c r="AB1412" i="3" s="1"/>
  <c r="AA1337" i="3"/>
  <c r="AB1337" i="3" s="1"/>
  <c r="AA1383" i="3"/>
  <c r="AB1383" i="3" s="1"/>
  <c r="AA1443" i="3"/>
  <c r="AB1443" i="3" s="1"/>
  <c r="AA1353" i="3"/>
  <c r="AB1353" i="3" s="1"/>
  <c r="AA1365" i="3"/>
  <c r="AB1365" i="3" s="1"/>
  <c r="AD1070" i="3"/>
  <c r="AC1070" i="3"/>
  <c r="AD992" i="3"/>
  <c r="AC992" i="3"/>
  <c r="AD1284" i="3"/>
  <c r="AC1284" i="3"/>
  <c r="AC1023" i="3"/>
  <c r="AD1023" i="3"/>
  <c r="AD963" i="3"/>
  <c r="AC963" i="3"/>
  <c r="AC1087" i="3"/>
  <c r="AD1087" i="3"/>
  <c r="AC1267" i="3"/>
  <c r="AD1267" i="3"/>
  <c r="AD192" i="3"/>
  <c r="AC192" i="3"/>
  <c r="AD205" i="3"/>
  <c r="AC205" i="3"/>
  <c r="AD2016" i="3"/>
  <c r="AC2016" i="3"/>
  <c r="AC1863" i="3"/>
  <c r="AD1863" i="3"/>
  <c r="AD1811" i="3"/>
  <c r="AC1811" i="3"/>
  <c r="AC1822" i="3"/>
  <c r="AD1822" i="3"/>
  <c r="AC1991" i="3"/>
  <c r="AD1991" i="3"/>
  <c r="AA1691" i="3"/>
  <c r="AB1691" i="3" s="1"/>
  <c r="AA1654" i="3"/>
  <c r="AB1654" i="3" s="1"/>
  <c r="AA1593" i="3"/>
  <c r="AB1593" i="3" s="1"/>
  <c r="AA1537" i="3"/>
  <c r="AB1537" i="3" s="1"/>
  <c r="AA1520" i="3"/>
  <c r="AB1520" i="3" s="1"/>
  <c r="AA1563" i="3"/>
  <c r="AB1563" i="3" s="1"/>
  <c r="AA1643" i="3"/>
  <c r="AB1643" i="3" s="1"/>
  <c r="AA1703" i="3"/>
  <c r="AB1703" i="3" s="1"/>
  <c r="AA1610" i="3"/>
  <c r="AB1610" i="3" s="1"/>
  <c r="AA1507" i="3"/>
  <c r="AB1507" i="3" s="1"/>
  <c r="AA1459" i="3"/>
  <c r="AB1459" i="3" s="1"/>
  <c r="AA1528" i="3"/>
  <c r="AB1528" i="3" s="1"/>
  <c r="AA1590" i="3"/>
  <c r="AB1590" i="3" s="1"/>
  <c r="AA1651" i="3"/>
  <c r="AB1651" i="3" s="1"/>
  <c r="AA1518" i="3"/>
  <c r="AB1518" i="3" s="1"/>
  <c r="AA1572" i="3"/>
  <c r="AB1572" i="3" s="1"/>
  <c r="AA1640" i="3"/>
  <c r="AB1640" i="3" s="1"/>
  <c r="AA2051" i="3"/>
  <c r="AB2051" i="3" s="1"/>
  <c r="AA2065" i="3"/>
  <c r="AB2065" i="3" s="1"/>
  <c r="AA2043" i="3"/>
  <c r="AB2043" i="3" s="1"/>
  <c r="AA2024" i="3"/>
  <c r="AB2024" i="3" s="1"/>
  <c r="AA2095" i="3"/>
  <c r="AB2095" i="3" s="1"/>
  <c r="AC1137" i="3"/>
  <c r="AD1137" i="3"/>
  <c r="AD1280" i="3"/>
  <c r="AC1280" i="3"/>
  <c r="AD1008" i="3"/>
  <c r="AC1008" i="3"/>
  <c r="AD1098" i="3"/>
  <c r="AC1098" i="3"/>
  <c r="AD940" i="3"/>
  <c r="AC940" i="3"/>
  <c r="AC1037" i="3"/>
  <c r="AD1037" i="3"/>
  <c r="AD1287" i="3"/>
  <c r="AC1287" i="3"/>
  <c r="AD193" i="3"/>
  <c r="AC193" i="3"/>
  <c r="AC219" i="3"/>
  <c r="AD219" i="3"/>
  <c r="AD1968" i="3"/>
  <c r="AC1968" i="3"/>
  <c r="AC1969" i="3"/>
  <c r="AD1969" i="3"/>
  <c r="AD1884" i="3"/>
  <c r="AC1884" i="3"/>
  <c r="AC1938" i="3"/>
  <c r="AD1938" i="3"/>
  <c r="AD1138" i="3"/>
  <c r="AC1138" i="3"/>
  <c r="AD1004" i="3"/>
  <c r="AC1004" i="3"/>
  <c r="AC1278" i="3"/>
  <c r="AD1278" i="3"/>
  <c r="AD1303" i="3"/>
  <c r="AC1303" i="3"/>
  <c r="AD939" i="3"/>
  <c r="AC939" i="3"/>
  <c r="AD902" i="3"/>
  <c r="AC902" i="3"/>
  <c r="AD1175" i="3"/>
  <c r="AC1175" i="3"/>
  <c r="AC251" i="3"/>
  <c r="AD251" i="3"/>
  <c r="AD264" i="3"/>
  <c r="AC264" i="3"/>
  <c r="AA874" i="3"/>
  <c r="AB874" i="3" s="1"/>
  <c r="AA797" i="3"/>
  <c r="AB797" i="3" s="1"/>
  <c r="AA826" i="3"/>
  <c r="AB826" i="3" s="1"/>
  <c r="AA736" i="3"/>
  <c r="AB736" i="3" s="1"/>
  <c r="AA672" i="3"/>
  <c r="AB672" i="3" s="1"/>
  <c r="AA656" i="3"/>
  <c r="AB656" i="3" s="1"/>
  <c r="AA496" i="3"/>
  <c r="AB496" i="3" s="1"/>
  <c r="AA564" i="3"/>
  <c r="AB564" i="3" s="1"/>
  <c r="AA419" i="3"/>
  <c r="AB419" i="3" s="1"/>
  <c r="AA411" i="3"/>
  <c r="AB411" i="3" s="1"/>
  <c r="AA393" i="3"/>
  <c r="AB393" i="3" s="1"/>
  <c r="AA425" i="3"/>
  <c r="AB425" i="3" s="1"/>
  <c r="AA485" i="3"/>
  <c r="AB485" i="3" s="1"/>
  <c r="AA809" i="3"/>
  <c r="AB809" i="3" s="1"/>
  <c r="AA579" i="3"/>
  <c r="AB579" i="3" s="1"/>
  <c r="AA751" i="3"/>
  <c r="AB751" i="3" s="1"/>
  <c r="AA883" i="3"/>
  <c r="AB883" i="3" s="1"/>
  <c r="AA824" i="3"/>
  <c r="AB824" i="3" s="1"/>
  <c r="AA426" i="3"/>
  <c r="AB426" i="3" s="1"/>
  <c r="AA406" i="3"/>
  <c r="AB406" i="3" s="1"/>
  <c r="AA685" i="3"/>
  <c r="AB685" i="3" s="1"/>
  <c r="AA479" i="3"/>
  <c r="AB479" i="3" s="1"/>
  <c r="AA702" i="3"/>
  <c r="AB702" i="3" s="1"/>
  <c r="AA586" i="3"/>
  <c r="AB586" i="3" s="1"/>
  <c r="AA726" i="3"/>
  <c r="AB726" i="3" s="1"/>
  <c r="AA756" i="3"/>
  <c r="AB756" i="3" s="1"/>
  <c r="AA892" i="3"/>
  <c r="AB892" i="3" s="1"/>
  <c r="AA468" i="3"/>
  <c r="AB468" i="3" s="1"/>
  <c r="AA574" i="3"/>
  <c r="AB574" i="3" s="1"/>
  <c r="AA597" i="3"/>
  <c r="AB597" i="3" s="1"/>
  <c r="AA679" i="3"/>
  <c r="AB679" i="3" s="1"/>
  <c r="AA681" i="3"/>
  <c r="AB681" i="3" s="1"/>
  <c r="AA848" i="3"/>
  <c r="AB848" i="3" s="1"/>
  <c r="AA414" i="3"/>
  <c r="AB414" i="3" s="1"/>
  <c r="AA666" i="3"/>
  <c r="AB666" i="3" s="1"/>
  <c r="AD1030" i="3"/>
  <c r="AC1030" i="3"/>
  <c r="AD984" i="3"/>
  <c r="AC984" i="3"/>
  <c r="AD1264" i="3"/>
  <c r="AC1264" i="3"/>
  <c r="AD300" i="3"/>
  <c r="AC300" i="3"/>
  <c r="AC275" i="3"/>
  <c r="AD275" i="3"/>
  <c r="AC661" i="3" l="1"/>
  <c r="AC360" i="3"/>
  <c r="AD2068" i="3"/>
  <c r="AC908" i="3"/>
  <c r="AD937" i="3"/>
  <c r="AC906" i="3"/>
  <c r="AC1299" i="3"/>
  <c r="AD969" i="3"/>
  <c r="AD1029" i="3"/>
  <c r="AC1180" i="3"/>
  <c r="AD1180" i="3"/>
  <c r="AD1058" i="3"/>
  <c r="AC1058" i="3"/>
  <c r="AD1083" i="3"/>
  <c r="AC1083" i="3"/>
  <c r="AD967" i="3"/>
  <c r="AC967" i="3"/>
  <c r="AC1208" i="3"/>
  <c r="AD1208" i="3"/>
  <c r="AD1211" i="3"/>
  <c r="AC1211" i="3"/>
  <c r="AC1025" i="3"/>
  <c r="AD1025" i="3"/>
  <c r="AC936" i="3"/>
  <c r="AD936" i="3"/>
  <c r="AC1242" i="3"/>
  <c r="AD1242" i="3"/>
  <c r="AC1311" i="3"/>
  <c r="AD1311" i="3"/>
  <c r="AD1061" i="3"/>
  <c r="AC1061" i="3"/>
  <c r="AC1279" i="3"/>
  <c r="AD1279" i="3"/>
  <c r="AC935" i="3"/>
  <c r="AD935" i="3"/>
  <c r="AD1142" i="3"/>
  <c r="AC1142" i="3"/>
  <c r="AC1021" i="3"/>
  <c r="AD1021" i="3"/>
  <c r="AC1048" i="3"/>
  <c r="AD1048" i="3"/>
  <c r="AC1052" i="3"/>
  <c r="AD1052" i="3"/>
  <c r="AC1188" i="3"/>
  <c r="AD1188" i="3"/>
  <c r="AD1166" i="3"/>
  <c r="AC1166" i="3"/>
  <c r="AD1253" i="3"/>
  <c r="AC1253" i="3"/>
  <c r="AD1179" i="3"/>
  <c r="AC1179" i="3"/>
  <c r="AC900" i="3"/>
  <c r="AD900" i="3"/>
  <c r="AD1209" i="3"/>
  <c r="AC1209" i="3"/>
  <c r="AD1112" i="3"/>
  <c r="AC1112" i="3"/>
  <c r="AC1135" i="3"/>
  <c r="AD1135" i="3"/>
  <c r="AD1233" i="3"/>
  <c r="AC1233" i="3"/>
  <c r="AC1205" i="3"/>
  <c r="AD1205" i="3"/>
  <c r="AC1266" i="3"/>
  <c r="AD1266" i="3"/>
  <c r="AD1024" i="3"/>
  <c r="AC1024" i="3"/>
  <c r="AD785" i="3"/>
  <c r="AD660" i="3"/>
  <c r="AD1347" i="3"/>
  <c r="AD542" i="3"/>
  <c r="AD498" i="3"/>
  <c r="AC1409" i="3"/>
  <c r="AC1460" i="3"/>
  <c r="AD440" i="3"/>
  <c r="AC2058" i="3"/>
  <c r="AD1492" i="3"/>
  <c r="AC844" i="3"/>
  <c r="AD1376" i="3"/>
  <c r="AD1710" i="3"/>
  <c r="AD1432" i="3"/>
  <c r="AC1552" i="3"/>
  <c r="AD381" i="3"/>
  <c r="AD357" i="3"/>
  <c r="AC1474" i="3"/>
  <c r="AD1717" i="3"/>
  <c r="AD769" i="3"/>
  <c r="AC1485" i="3"/>
  <c r="AC1335" i="3"/>
  <c r="AC856" i="3"/>
  <c r="AC559" i="3"/>
  <c r="AC475" i="3"/>
  <c r="AD1489" i="3"/>
  <c r="AC373" i="3"/>
  <c r="AC1638" i="3"/>
  <c r="AD518" i="3"/>
  <c r="AC443" i="3"/>
  <c r="AC1583" i="3"/>
  <c r="AC1495" i="3"/>
  <c r="AC342" i="3"/>
  <c r="AC649" i="3"/>
  <c r="AC807" i="3"/>
  <c r="AC1486" i="3"/>
  <c r="AC2023" i="3"/>
  <c r="AD841" i="3"/>
  <c r="AC2084" i="3"/>
  <c r="AC1576" i="3"/>
  <c r="AD793" i="3"/>
  <c r="AD403" i="3"/>
  <c r="AC511" i="3"/>
  <c r="AD687" i="3"/>
  <c r="AC776" i="3"/>
  <c r="AD695" i="3"/>
  <c r="AC1602" i="3"/>
  <c r="AD1468" i="3"/>
  <c r="AD2101" i="3"/>
  <c r="AC654" i="3"/>
  <c r="AC803" i="3"/>
  <c r="AC368" i="3"/>
  <c r="AC1647" i="3"/>
  <c r="AC1603" i="3"/>
  <c r="AC458" i="3"/>
  <c r="AC2052" i="3"/>
  <c r="AD1513" i="3"/>
  <c r="AD504" i="3"/>
  <c r="AD606" i="3"/>
  <c r="AC501" i="3"/>
  <c r="AD635" i="3"/>
  <c r="AC697" i="3"/>
  <c r="AD335" i="3"/>
  <c r="AD801" i="3"/>
  <c r="AD867" i="3"/>
  <c r="AC1595" i="3"/>
  <c r="AD1343" i="3"/>
  <c r="AD754" i="3"/>
  <c r="AD690" i="3"/>
  <c r="AC2081" i="3"/>
  <c r="AD456" i="3"/>
  <c r="AD387" i="3"/>
  <c r="AC2057" i="3"/>
  <c r="AC1625" i="3"/>
  <c r="AC412" i="3"/>
  <c r="AC1624" i="3"/>
  <c r="AC1679" i="3"/>
  <c r="AD1370" i="3"/>
  <c r="AC525" i="3"/>
  <c r="AD562" i="3"/>
  <c r="AC794" i="3"/>
  <c r="AD461" i="3"/>
  <c r="AD1550" i="3"/>
  <c r="AD1616" i="3"/>
  <c r="AC573" i="3"/>
  <c r="AD2077" i="3"/>
  <c r="AC1605" i="3"/>
  <c r="AD1514" i="3"/>
  <c r="AC2025" i="3"/>
  <c r="AD710" i="3"/>
  <c r="AC323" i="3"/>
  <c r="AD545" i="3"/>
  <c r="AD686" i="3"/>
  <c r="AC2090" i="3"/>
  <c r="AC851" i="3"/>
  <c r="AC866" i="3"/>
  <c r="AD2079" i="3"/>
  <c r="AC1502" i="3"/>
  <c r="AD1559" i="3"/>
  <c r="AD1501" i="3"/>
  <c r="AD572" i="3"/>
  <c r="AD861" i="3"/>
  <c r="AC1560" i="3"/>
  <c r="AB7" i="3"/>
  <c r="AC408" i="3"/>
  <c r="AC374" i="3"/>
  <c r="AD502" i="3"/>
  <c r="AD881" i="3"/>
  <c r="AC1481" i="3"/>
  <c r="AC1490" i="3"/>
  <c r="AC1626" i="3"/>
  <c r="AC2096" i="3"/>
  <c r="AC2080" i="3"/>
  <c r="AC1437" i="3"/>
  <c r="AD1408" i="3"/>
  <c r="AC835" i="3"/>
  <c r="AC638" i="3"/>
  <c r="AD885" i="3"/>
  <c r="AC2094" i="3"/>
  <c r="AC1600" i="3"/>
  <c r="AD1561" i="3"/>
  <c r="AC497" i="3"/>
  <c r="AC380" i="3"/>
  <c r="AC674" i="3"/>
  <c r="AC2022" i="3"/>
  <c r="AD2083" i="3"/>
  <c r="AD1734" i="3"/>
  <c r="AC1586" i="3"/>
  <c r="AD666" i="3"/>
  <c r="AC666" i="3"/>
  <c r="AC679" i="3"/>
  <c r="AD679" i="3"/>
  <c r="AD892" i="3"/>
  <c r="AC892" i="3"/>
  <c r="AD702" i="3"/>
  <c r="AC702" i="3"/>
  <c r="AD426" i="3"/>
  <c r="AC426" i="3"/>
  <c r="AD579" i="3"/>
  <c r="AC579" i="3"/>
  <c r="AC393" i="3"/>
  <c r="AD393" i="3"/>
  <c r="AC496" i="3"/>
  <c r="AD496" i="3"/>
  <c r="AD826" i="3"/>
  <c r="AC826" i="3"/>
  <c r="AD2065" i="3"/>
  <c r="AC2065" i="3"/>
  <c r="AD1518" i="3"/>
  <c r="AC1518" i="3"/>
  <c r="AD1459" i="3"/>
  <c r="AC1459" i="3"/>
  <c r="AD1643" i="3"/>
  <c r="AC1643" i="3"/>
  <c r="AC1593" i="3"/>
  <c r="AD1593" i="3"/>
  <c r="AD1383" i="3"/>
  <c r="AC1383" i="3"/>
  <c r="AC618" i="3"/>
  <c r="AD618" i="3"/>
  <c r="AC745" i="3"/>
  <c r="AD745" i="3"/>
  <c r="AD796" i="3"/>
  <c r="AC796" i="3"/>
  <c r="AD682" i="3"/>
  <c r="AC682" i="3"/>
  <c r="AD396" i="3"/>
  <c r="AC396" i="3"/>
  <c r="AC655" i="3"/>
  <c r="AD655" i="3"/>
  <c r="AC389" i="3"/>
  <c r="AD389" i="3"/>
  <c r="AC534" i="3"/>
  <c r="AD534" i="3"/>
  <c r="AD741" i="3"/>
  <c r="AC741" i="3"/>
  <c r="AD2100" i="3"/>
  <c r="AC2100" i="3"/>
  <c r="AC2039" i="3"/>
  <c r="AD2039" i="3"/>
  <c r="AC1708" i="3"/>
  <c r="AD1708" i="3"/>
  <c r="AD1578" i="3"/>
  <c r="AC1578" i="3"/>
  <c r="AD1656" i="3"/>
  <c r="AC1656" i="3"/>
  <c r="AC1533" i="3"/>
  <c r="AD1533" i="3"/>
  <c r="AD1371" i="3"/>
  <c r="AC1371" i="3"/>
  <c r="AC1384" i="3"/>
  <c r="AD1384" i="3"/>
  <c r="AD828" i="3"/>
  <c r="AC828" i="3"/>
  <c r="AC385" i="3"/>
  <c r="AD385" i="3"/>
  <c r="AD571" i="3"/>
  <c r="AC571" i="3"/>
  <c r="AD505" i="3"/>
  <c r="AC505" i="3"/>
  <c r="AD808" i="3"/>
  <c r="AC808" i="3"/>
  <c r="AD460" i="3"/>
  <c r="AC460" i="3"/>
  <c r="AB10" i="3"/>
  <c r="AC530" i="3"/>
  <c r="AD530" i="3"/>
  <c r="AD633" i="3"/>
  <c r="AC633" i="3"/>
  <c r="AD779" i="3"/>
  <c r="AC779" i="3"/>
  <c r="AC592" i="3"/>
  <c r="AD592" i="3"/>
  <c r="AD370" i="3"/>
  <c r="AC370" i="3"/>
  <c r="AC821" i="3"/>
  <c r="AD821" i="3"/>
  <c r="AD328" i="3"/>
  <c r="AC328" i="3"/>
  <c r="AC512" i="3"/>
  <c r="AD512" i="3"/>
  <c r="AC857" i="3"/>
  <c r="AD857" i="3"/>
  <c r="X5" i="3"/>
  <c r="Y5" i="3" s="1"/>
  <c r="Z5" i="3" s="1"/>
  <c r="AA5" i="3" s="1"/>
  <c r="V15" i="3"/>
  <c r="X15" i="3" s="1"/>
  <c r="Y15" i="3" s="1"/>
  <c r="AD2111" i="3"/>
  <c r="AC2111" i="3"/>
  <c r="AD2020" i="3"/>
  <c r="AC2020" i="3"/>
  <c r="AC1641" i="3"/>
  <c r="AD1641" i="3"/>
  <c r="AD1469" i="3"/>
  <c r="AC1469" i="3"/>
  <c r="AD1663" i="3"/>
  <c r="AC1663" i="3"/>
  <c r="AC1476" i="3"/>
  <c r="AD1476" i="3"/>
  <c r="AD1403" i="3"/>
  <c r="AC1403" i="3"/>
  <c r="AD1369" i="3"/>
  <c r="AC1369" i="3"/>
  <c r="AC582" i="3"/>
  <c r="AD582" i="3"/>
  <c r="AD653" i="3"/>
  <c r="AC653" i="3"/>
  <c r="AD831" i="3"/>
  <c r="AC831" i="3"/>
  <c r="AD519" i="3"/>
  <c r="AC519" i="3"/>
  <c r="AD868" i="3"/>
  <c r="AC868" i="3"/>
  <c r="AD507" i="3"/>
  <c r="AC507" i="3"/>
  <c r="AC367" i="3"/>
  <c r="AD367" i="3"/>
  <c r="AC558" i="3"/>
  <c r="AD558" i="3"/>
  <c r="AC770" i="3"/>
  <c r="AD770" i="3"/>
  <c r="AC2035" i="3"/>
  <c r="AD2035" i="3"/>
  <c r="AC2031" i="3"/>
  <c r="AD2031" i="3"/>
  <c r="AD1665" i="3"/>
  <c r="AC1665" i="3"/>
  <c r="AC1539" i="3"/>
  <c r="AD1539" i="3"/>
  <c r="AD1620" i="3"/>
  <c r="AC1620" i="3"/>
  <c r="AC1545" i="3"/>
  <c r="AD1545" i="3"/>
  <c r="AD1357" i="3"/>
  <c r="AC1357" i="3"/>
  <c r="AD748" i="3"/>
  <c r="AC748" i="3"/>
  <c r="AD513" i="3"/>
  <c r="AC513" i="3"/>
  <c r="AD714" i="3"/>
  <c r="AC714" i="3"/>
  <c r="AD589" i="3"/>
  <c r="AC589" i="3"/>
  <c r="AD734" i="3"/>
  <c r="AC734" i="3"/>
  <c r="AD701" i="3"/>
  <c r="AC701" i="3"/>
  <c r="AC355" i="3"/>
  <c r="AD355" i="3"/>
  <c r="AD790" i="3"/>
  <c r="AC790" i="3"/>
  <c r="AD834" i="3"/>
  <c r="AC834" i="3"/>
  <c r="AC1718" i="3"/>
  <c r="AD1718" i="3"/>
  <c r="AD811" i="3"/>
  <c r="AC811" i="3"/>
  <c r="AD539" i="3"/>
  <c r="AC539" i="3"/>
  <c r="AC817" i="3"/>
  <c r="AD817" i="3"/>
  <c r="AD621" i="3"/>
  <c r="AC621" i="3"/>
  <c r="AD832" i="3"/>
  <c r="AC832" i="3"/>
  <c r="AD733" i="3"/>
  <c r="AC733" i="3"/>
  <c r="AC383" i="3"/>
  <c r="AD383" i="3"/>
  <c r="AC837" i="3"/>
  <c r="AD837" i="3"/>
  <c r="AD842" i="3"/>
  <c r="AC842" i="3"/>
  <c r="AD2018" i="3"/>
  <c r="AC2018" i="3"/>
  <c r="AB12" i="3"/>
  <c r="AC1551" i="3"/>
  <c r="AD1551" i="3"/>
  <c r="AC1621" i="3"/>
  <c r="AD1621" i="3"/>
  <c r="AD1715" i="3"/>
  <c r="AC1715" i="3"/>
  <c r="AD1471" i="3"/>
  <c r="AC1471" i="3"/>
  <c r="AD1646" i="3"/>
  <c r="AC1646" i="3"/>
  <c r="AD1449" i="3"/>
  <c r="AC1449" i="3"/>
  <c r="AC1398" i="3"/>
  <c r="AD1398" i="3"/>
  <c r="AC6" i="3"/>
  <c r="AD819" i="3"/>
  <c r="AC819" i="3"/>
  <c r="AC548" i="3"/>
  <c r="AD548" i="3"/>
  <c r="AD645" i="3"/>
  <c r="AC645" i="3"/>
  <c r="AD665" i="3"/>
  <c r="AC665" i="3"/>
  <c r="AD876" i="3"/>
  <c r="AC876" i="3"/>
  <c r="AC477" i="3"/>
  <c r="AD477" i="3"/>
  <c r="AC431" i="3"/>
  <c r="AD431" i="3"/>
  <c r="AD676" i="3"/>
  <c r="AC676" i="3"/>
  <c r="AD878" i="3"/>
  <c r="AC878" i="3"/>
  <c r="AD2078" i="3"/>
  <c r="AC2078" i="3"/>
  <c r="AC2075" i="3"/>
  <c r="AD2075" i="3"/>
  <c r="AD1582" i="3"/>
  <c r="AC1582" i="3"/>
  <c r="AD1731" i="3"/>
  <c r="AC1731" i="3"/>
  <c r="AD1627" i="3"/>
  <c r="AC1627" i="3"/>
  <c r="AD1614" i="3"/>
  <c r="AC1614" i="3"/>
  <c r="AD1438" i="3"/>
  <c r="AC1438" i="3"/>
  <c r="AC514" i="3"/>
  <c r="AD514" i="3"/>
  <c r="AC647" i="3"/>
  <c r="AD647" i="3"/>
  <c r="AD820" i="3"/>
  <c r="AC820" i="3"/>
  <c r="AD503" i="3"/>
  <c r="AC503" i="3"/>
  <c r="AD843" i="3"/>
  <c r="AC843" i="3"/>
  <c r="AD491" i="3"/>
  <c r="AC491" i="3"/>
  <c r="AC379" i="3"/>
  <c r="AD379" i="3"/>
  <c r="AC538" i="3"/>
  <c r="AD538" i="3"/>
  <c r="AC749" i="3"/>
  <c r="AD749" i="3"/>
  <c r="AD1604" i="3"/>
  <c r="AC1604" i="3"/>
  <c r="AD1544" i="3"/>
  <c r="AC1544" i="3"/>
  <c r="AD1689" i="3"/>
  <c r="AC1689" i="3"/>
  <c r="AC1549" i="3"/>
  <c r="AD1549" i="3"/>
  <c r="AC761" i="3"/>
  <c r="AD761" i="3"/>
  <c r="AC556" i="3"/>
  <c r="AD556" i="3"/>
  <c r="AD410" i="3"/>
  <c r="AC410" i="3"/>
  <c r="AD354" i="3"/>
  <c r="AC354" i="3"/>
  <c r="AC369" i="3"/>
  <c r="AD369" i="3"/>
  <c r="AD611" i="3"/>
  <c r="AC611" i="3"/>
  <c r="AC536" i="3"/>
  <c r="AD536" i="3"/>
  <c r="AC480" i="3"/>
  <c r="AD480" i="3"/>
  <c r="AD766" i="3"/>
  <c r="AC766" i="3"/>
  <c r="AC1704" i="3"/>
  <c r="AD1704" i="3"/>
  <c r="AD1566" i="3"/>
  <c r="AC1566" i="3"/>
  <c r="AC1649" i="3"/>
  <c r="AD1649" i="3"/>
  <c r="AC1573" i="3"/>
  <c r="AD1573" i="3"/>
  <c r="AD1373" i="3"/>
  <c r="AC1373" i="3"/>
  <c r="AD583" i="3"/>
  <c r="AC583" i="3"/>
  <c r="AC620" i="3"/>
  <c r="AD620" i="3"/>
  <c r="AD336" i="3"/>
  <c r="AC336" i="3"/>
  <c r="AD344" i="3"/>
  <c r="AC344" i="3"/>
  <c r="AC510" i="3"/>
  <c r="AD510" i="3"/>
  <c r="AC683" i="3"/>
  <c r="AD683" i="3"/>
  <c r="AD358" i="3"/>
  <c r="AC358" i="3"/>
  <c r="AD451" i="3"/>
  <c r="AC451" i="3"/>
  <c r="AD778" i="3"/>
  <c r="AC778" i="3"/>
  <c r="AD1680" i="3"/>
  <c r="AC1680" i="3"/>
  <c r="AD1693" i="3"/>
  <c r="AC1693" i="3"/>
  <c r="AD1465" i="3"/>
  <c r="AC1465" i="3"/>
  <c r="AD1482" i="3"/>
  <c r="AC1482" i="3"/>
  <c r="AD1634" i="3"/>
  <c r="AC1634" i="3"/>
  <c r="AD414" i="3"/>
  <c r="AC414" i="3"/>
  <c r="AD597" i="3"/>
  <c r="AC597" i="3"/>
  <c r="AD756" i="3"/>
  <c r="AC756" i="3"/>
  <c r="AD479" i="3"/>
  <c r="AC479" i="3"/>
  <c r="AD824" i="3"/>
  <c r="AC824" i="3"/>
  <c r="AC809" i="3"/>
  <c r="AD809" i="3"/>
  <c r="AC411" i="3"/>
  <c r="AD411" i="3"/>
  <c r="AC656" i="3"/>
  <c r="AD656" i="3"/>
  <c r="AC797" i="3"/>
  <c r="AD797" i="3"/>
  <c r="AD2095" i="3"/>
  <c r="AC2095" i="3"/>
  <c r="AC2051" i="3"/>
  <c r="AD2051" i="3"/>
  <c r="AD1651" i="3"/>
  <c r="AC1651" i="3"/>
  <c r="AC1507" i="3"/>
  <c r="AD1507" i="3"/>
  <c r="AC1563" i="3"/>
  <c r="AD1563" i="3"/>
  <c r="AC1654" i="3"/>
  <c r="AD1654" i="3"/>
  <c r="AD1365" i="3"/>
  <c r="AC1365" i="3"/>
  <c r="AD1337" i="3"/>
  <c r="AC1337" i="3"/>
  <c r="AD795" i="3"/>
  <c r="AC795" i="3"/>
  <c r="AD529" i="3"/>
  <c r="AC529" i="3"/>
  <c r="AD730" i="3"/>
  <c r="AC730" i="3"/>
  <c r="AD605" i="3"/>
  <c r="AC605" i="3"/>
  <c r="AD767" i="3"/>
  <c r="AC767" i="3"/>
  <c r="AD717" i="3"/>
  <c r="AC717" i="3"/>
  <c r="AC399" i="3"/>
  <c r="AD399" i="3"/>
  <c r="AC845" i="3"/>
  <c r="AD845" i="3"/>
  <c r="AD846" i="3"/>
  <c r="AC846" i="3"/>
  <c r="AD2044" i="3"/>
  <c r="AC2044" i="3"/>
  <c r="AC2076" i="3"/>
  <c r="AD2076" i="3"/>
  <c r="AC1720" i="3"/>
  <c r="AD1720" i="3"/>
  <c r="AD1506" i="3"/>
  <c r="AC1506" i="3"/>
  <c r="AD1510" i="3"/>
  <c r="AC1510" i="3"/>
  <c r="AC1585" i="3"/>
  <c r="AD1585" i="3"/>
  <c r="AD1421" i="3"/>
  <c r="AC1421" i="3"/>
  <c r="AC1378" i="3"/>
  <c r="AD1378" i="3"/>
  <c r="AD575" i="3"/>
  <c r="AC575" i="3"/>
  <c r="AC612" i="3"/>
  <c r="AD612" i="3"/>
  <c r="AC329" i="3"/>
  <c r="AD329" i="3"/>
  <c r="AC578" i="3"/>
  <c r="AD578" i="3"/>
  <c r="AD472" i="3"/>
  <c r="AC472" i="3"/>
  <c r="AC659" i="3"/>
  <c r="AD659" i="3"/>
  <c r="AD350" i="3"/>
  <c r="AC350" i="3"/>
  <c r="AD891" i="3"/>
  <c r="AC891" i="3"/>
  <c r="AD722" i="3"/>
  <c r="AC722" i="3"/>
  <c r="AD623" i="3"/>
  <c r="AC623" i="3"/>
  <c r="AD650" i="3"/>
  <c r="AC650" i="3"/>
  <c r="AD743" i="3"/>
  <c r="AC743" i="3"/>
  <c r="AD601" i="3"/>
  <c r="AC601" i="3"/>
  <c r="AC339" i="3"/>
  <c r="AD339" i="3"/>
  <c r="AD758" i="3"/>
  <c r="AC758" i="3"/>
  <c r="AC825" i="3"/>
  <c r="AD825" i="3"/>
  <c r="AD2069" i="3"/>
  <c r="AC2069" i="3"/>
  <c r="AC2087" i="3"/>
  <c r="AD2087" i="3"/>
  <c r="AD1524" i="3"/>
  <c r="AC1524" i="3"/>
  <c r="AD1699" i="3"/>
  <c r="AC1699" i="3"/>
  <c r="AD1584" i="3"/>
  <c r="AC1584" i="3"/>
  <c r="AC1581" i="3"/>
  <c r="AD1581" i="3"/>
  <c r="AC1360" i="3"/>
  <c r="AD1360" i="3"/>
  <c r="AC1366" i="3"/>
  <c r="AD1366" i="3"/>
  <c r="AD887" i="3"/>
  <c r="AC887" i="3"/>
  <c r="AC465" i="3"/>
  <c r="AD465" i="3"/>
  <c r="AC631" i="3"/>
  <c r="AD631" i="3"/>
  <c r="AC735" i="3"/>
  <c r="AD735" i="3"/>
  <c r="AC608" i="3"/>
  <c r="AD608" i="3"/>
  <c r="AD543" i="3"/>
  <c r="AC543" i="3"/>
  <c r="AC371" i="3"/>
  <c r="AD371" i="3"/>
  <c r="AC877" i="3"/>
  <c r="AD877" i="3"/>
  <c r="AD862" i="3"/>
  <c r="AC862" i="3"/>
  <c r="AC2041" i="3"/>
  <c r="AD2041" i="3"/>
  <c r="AC2105" i="3"/>
  <c r="AD2105" i="3"/>
  <c r="AC1702" i="3"/>
  <c r="AD1702" i="3"/>
  <c r="AC1637" i="3"/>
  <c r="AD1637" i="3"/>
  <c r="AC1633" i="3"/>
  <c r="AD1633" i="3"/>
  <c r="AC1589" i="3"/>
  <c r="AD1589" i="3"/>
  <c r="AC1380" i="3"/>
  <c r="AD1380" i="3"/>
  <c r="AD1439" i="3"/>
  <c r="AC1439" i="3"/>
  <c r="AD895" i="3"/>
  <c r="AC895" i="3"/>
  <c r="AD742" i="3"/>
  <c r="AC742" i="3"/>
  <c r="AC333" i="3"/>
  <c r="AD333" i="3"/>
  <c r="AC469" i="3"/>
  <c r="AD469" i="3"/>
  <c r="AC622" i="3"/>
  <c r="AD622" i="3"/>
  <c r="AD872" i="3"/>
  <c r="AC872" i="3"/>
  <c r="AD364" i="3"/>
  <c r="AC364" i="3"/>
  <c r="AC359" i="3"/>
  <c r="AD359" i="3"/>
  <c r="AD696" i="3"/>
  <c r="AC696" i="3"/>
  <c r="AD1462" i="3"/>
  <c r="AC1462" i="3"/>
  <c r="AC1617" i="3"/>
  <c r="AD1617" i="3"/>
  <c r="AD799" i="3"/>
  <c r="AC799" i="3"/>
  <c r="AC365" i="3"/>
  <c r="AD365" i="3"/>
  <c r="AD551" i="3"/>
  <c r="AC551" i="3"/>
  <c r="AC473" i="3"/>
  <c r="AD473" i="3"/>
  <c r="AD744" i="3"/>
  <c r="AC744" i="3"/>
  <c r="AD390" i="3"/>
  <c r="AC390" i="3"/>
  <c r="AC391" i="3"/>
  <c r="AD391" i="3"/>
  <c r="AD704" i="3"/>
  <c r="AC704" i="3"/>
  <c r="AD2072" i="3"/>
  <c r="AC2072" i="3"/>
  <c r="AD1564" i="3"/>
  <c r="AC1564" i="3"/>
  <c r="AD1498" i="3"/>
  <c r="AC1498" i="3"/>
  <c r="AC1527" i="3"/>
  <c r="AD1527" i="3"/>
  <c r="AC1505" i="3"/>
  <c r="AD1505" i="3"/>
  <c r="AC1721" i="3"/>
  <c r="AD1721" i="3"/>
  <c r="AD1402" i="3"/>
  <c r="AC1402" i="3"/>
  <c r="AD1411" i="3"/>
  <c r="AC1411" i="3"/>
  <c r="AC667" i="3"/>
  <c r="AD667" i="3"/>
  <c r="AD673" i="3"/>
  <c r="AC673" i="3"/>
  <c r="AD454" i="3"/>
  <c r="AC454" i="3"/>
  <c r="AD442" i="3"/>
  <c r="AC442" i="3"/>
  <c r="AD392" i="3"/>
  <c r="AC392" i="3"/>
  <c r="AD739" i="3"/>
  <c r="AC739" i="3"/>
  <c r="AD420" i="3"/>
  <c r="AC420" i="3"/>
  <c r="AC644" i="3"/>
  <c r="AD644" i="3"/>
  <c r="AD746" i="3"/>
  <c r="AC746" i="3"/>
  <c r="AD2056" i="3"/>
  <c r="AC2056" i="3"/>
  <c r="AD1470" i="3"/>
  <c r="AC1470" i="3"/>
  <c r="AD1668" i="3"/>
  <c r="AC1668" i="3"/>
  <c r="AD1504" i="3"/>
  <c r="AC1504" i="3"/>
  <c r="AC1523" i="3"/>
  <c r="AD1523" i="3"/>
  <c r="AC1670" i="3"/>
  <c r="AD1670" i="3"/>
  <c r="AD1417" i="3"/>
  <c r="AC1417" i="3"/>
  <c r="AD1367" i="3"/>
  <c r="AC1367" i="3"/>
  <c r="AD880" i="3"/>
  <c r="AC880" i="3"/>
  <c r="AC449" i="3"/>
  <c r="AD449" i="3"/>
  <c r="AD499" i="3"/>
  <c r="AC499" i="3"/>
  <c r="AC719" i="3"/>
  <c r="AD719" i="3"/>
  <c r="AC576" i="3"/>
  <c r="AD576" i="3"/>
  <c r="AD517" i="3"/>
  <c r="AC517" i="3"/>
  <c r="AC415" i="3"/>
  <c r="AD415" i="3"/>
  <c r="AC853" i="3"/>
  <c r="AD853" i="3"/>
  <c r="AD850" i="3"/>
  <c r="AC850" i="3"/>
  <c r="AD1683" i="3"/>
  <c r="AC1683" i="3"/>
  <c r="AD1591" i="3"/>
  <c r="AC1591" i="3"/>
  <c r="AD1575" i="3"/>
  <c r="AC1575" i="3"/>
  <c r="AC1601" i="3"/>
  <c r="AD1601" i="3"/>
  <c r="AD388" i="3"/>
  <c r="AC388" i="3"/>
  <c r="AD678" i="3"/>
  <c r="AC678" i="3"/>
  <c r="AD863" i="3"/>
  <c r="AC863" i="3"/>
  <c r="AD541" i="3"/>
  <c r="AC541" i="3"/>
  <c r="AD875" i="3"/>
  <c r="AC875" i="3"/>
  <c r="AD523" i="3"/>
  <c r="AC523" i="3"/>
  <c r="AD330" i="3"/>
  <c r="AC330" i="3"/>
  <c r="AC552" i="3"/>
  <c r="AD552" i="3"/>
  <c r="AC765" i="3"/>
  <c r="AD765" i="3"/>
  <c r="AC2029" i="3"/>
  <c r="AD2029" i="3"/>
  <c r="AC1722" i="3"/>
  <c r="AD1722" i="3"/>
  <c r="AC1613" i="3"/>
  <c r="AD1613" i="3"/>
  <c r="AD1685" i="3"/>
  <c r="AC1685" i="3"/>
  <c r="AD1455" i="3"/>
  <c r="AC1455" i="3"/>
  <c r="AC1690" i="3"/>
  <c r="AD1690" i="3"/>
  <c r="AC1356" i="3"/>
  <c r="AD1356" i="3"/>
  <c r="AD476" i="3"/>
  <c r="AC476" i="3"/>
  <c r="AD535" i="3"/>
  <c r="AC535" i="3"/>
  <c r="AD537" i="3"/>
  <c r="AC537" i="3"/>
  <c r="AC584" i="3"/>
  <c r="AD584" i="3"/>
  <c r="AD352" i="3"/>
  <c r="AC352" i="3"/>
  <c r="AC727" i="3"/>
  <c r="AD727" i="3"/>
  <c r="AC594" i="3"/>
  <c r="AD594" i="3"/>
  <c r="AC516" i="3"/>
  <c r="AD516" i="3"/>
  <c r="AC865" i="3"/>
  <c r="AD865" i="3"/>
  <c r="AC1531" i="3"/>
  <c r="AD1531" i="3"/>
  <c r="AD1546" i="3"/>
  <c r="AC1546" i="3"/>
  <c r="AC1543" i="3"/>
  <c r="AD1543" i="3"/>
  <c r="AC1472" i="3"/>
  <c r="AD1472" i="3"/>
  <c r="AC1709" i="3"/>
  <c r="AD1709" i="3"/>
  <c r="AD848" i="3"/>
  <c r="AC848" i="3"/>
  <c r="AC574" i="3"/>
  <c r="AD574" i="3"/>
  <c r="AD726" i="3"/>
  <c r="AC726" i="3"/>
  <c r="AD685" i="3"/>
  <c r="AC685" i="3"/>
  <c r="AD883" i="3"/>
  <c r="AC883" i="3"/>
  <c r="AD485" i="3"/>
  <c r="AC485" i="3"/>
  <c r="AC419" i="3"/>
  <c r="AD419" i="3"/>
  <c r="AD672" i="3"/>
  <c r="AC672" i="3"/>
  <c r="AD874" i="3"/>
  <c r="AC874" i="3"/>
  <c r="AD2024" i="3"/>
  <c r="AC2024" i="3"/>
  <c r="AD1640" i="3"/>
  <c r="AC1640" i="3"/>
  <c r="AD1590" i="3"/>
  <c r="AC1590" i="3"/>
  <c r="AD1610" i="3"/>
  <c r="AC1610" i="3"/>
  <c r="AD1520" i="3"/>
  <c r="AC1520" i="3"/>
  <c r="AD1691" i="3"/>
  <c r="AC1691" i="3"/>
  <c r="AD1353" i="3"/>
  <c r="AC1353" i="3"/>
  <c r="AC1412" i="3"/>
  <c r="AD1412" i="3"/>
  <c r="AD792" i="3"/>
  <c r="AC792" i="3"/>
  <c r="AD752" i="3"/>
  <c r="AC752" i="3"/>
  <c r="AD340" i="3"/>
  <c r="AC340" i="3"/>
  <c r="AD493" i="3"/>
  <c r="AC493" i="3"/>
  <c r="AC457" i="3"/>
  <c r="AD457" i="3"/>
  <c r="AD879" i="3"/>
  <c r="AC879" i="3"/>
  <c r="AD376" i="3"/>
  <c r="AC376" i="3"/>
  <c r="AC407" i="3"/>
  <c r="AD407" i="3"/>
  <c r="AD708" i="3"/>
  <c r="AC708" i="3"/>
  <c r="AD2066" i="3"/>
  <c r="AC2066" i="3"/>
  <c r="AD1478" i="3"/>
  <c r="AC1478" i="3"/>
  <c r="AD1619" i="3"/>
  <c r="AC1619" i="3"/>
  <c r="AC1712" i="3"/>
  <c r="AD1712" i="3"/>
  <c r="AD1466" i="3"/>
  <c r="AC1466" i="3"/>
  <c r="AC1650" i="3"/>
  <c r="AD1650" i="3"/>
  <c r="AD1377" i="3"/>
  <c r="AC1377" i="3"/>
  <c r="AC1440" i="3"/>
  <c r="AD1440" i="3"/>
  <c r="AD444" i="3"/>
  <c r="AC444" i="3"/>
  <c r="AD527" i="3"/>
  <c r="AC527" i="3"/>
  <c r="AC614" i="3"/>
  <c r="AD614" i="3"/>
  <c r="AD549" i="3"/>
  <c r="AC549" i="3"/>
  <c r="AC345" i="3"/>
  <c r="AD345" i="3"/>
  <c r="AC711" i="3"/>
  <c r="AD711" i="3"/>
  <c r="AC560" i="3"/>
  <c r="AD560" i="3"/>
  <c r="AD771" i="3"/>
  <c r="AC771" i="3"/>
  <c r="AC441" i="3"/>
  <c r="AD441" i="3"/>
  <c r="AD593" i="3"/>
  <c r="AC593" i="3"/>
  <c r="AD553" i="3"/>
  <c r="AC553" i="3"/>
  <c r="AD764" i="3"/>
  <c r="AC764" i="3"/>
  <c r="AC526" i="3"/>
  <c r="AD526" i="3"/>
  <c r="AC343" i="3"/>
  <c r="AD343" i="3"/>
  <c r="AD688" i="3"/>
  <c r="AC688" i="3"/>
  <c r="AD890" i="3"/>
  <c r="AC890" i="3"/>
  <c r="AC2049" i="3"/>
  <c r="AD2049" i="3"/>
  <c r="AD1588" i="3"/>
  <c r="AC1588" i="3"/>
  <c r="AD1628" i="3"/>
  <c r="AC1628" i="3"/>
  <c r="AD1473" i="3"/>
  <c r="AC1473" i="3"/>
  <c r="AD1487" i="3"/>
  <c r="AC1487" i="3"/>
  <c r="AD1630" i="3"/>
  <c r="AC1630" i="3"/>
  <c r="AD1418" i="3"/>
  <c r="AC1418" i="3"/>
  <c r="AC1404" i="3"/>
  <c r="AD1404" i="3"/>
  <c r="AD772" i="3"/>
  <c r="AC772" i="3"/>
  <c r="AC731" i="3"/>
  <c r="AD731" i="3"/>
  <c r="AD418" i="3"/>
  <c r="AC418" i="3"/>
  <c r="AD434" i="3"/>
  <c r="AC434" i="3"/>
  <c r="AD462" i="3"/>
  <c r="AC462" i="3"/>
  <c r="AD827" i="3"/>
  <c r="AC827" i="3"/>
  <c r="AC325" i="3"/>
  <c r="AD325" i="3"/>
  <c r="AC640" i="3"/>
  <c r="AD640" i="3"/>
  <c r="AD724" i="3"/>
  <c r="AC724" i="3"/>
  <c r="AD2061" i="3"/>
  <c r="AC2061" i="3"/>
  <c r="AD1687" i="3"/>
  <c r="AC1687" i="3"/>
  <c r="AD1639" i="3"/>
  <c r="AC1639" i="3"/>
  <c r="AD1660" i="3"/>
  <c r="AC1660" i="3"/>
  <c r="AD1608" i="3"/>
  <c r="AC1608" i="3"/>
  <c r="AC1662" i="3"/>
  <c r="AD1662" i="3"/>
  <c r="AC1372" i="3"/>
  <c r="AD1372" i="3"/>
  <c r="AD1341" i="3"/>
  <c r="AC1341" i="3"/>
  <c r="AD515" i="3"/>
  <c r="AC515" i="3"/>
  <c r="AC580" i="3"/>
  <c r="AD580" i="3"/>
  <c r="AD438" i="3"/>
  <c r="AC438" i="3"/>
  <c r="AC421" i="3"/>
  <c r="AD421" i="3"/>
  <c r="AD386" i="3"/>
  <c r="AC386" i="3"/>
  <c r="AD627" i="3"/>
  <c r="AC627" i="3"/>
  <c r="AC626" i="3"/>
  <c r="AD626" i="3"/>
  <c r="AD455" i="3"/>
  <c r="AC455" i="3"/>
  <c r="AC789" i="3"/>
  <c r="AD789" i="3"/>
  <c r="AD1475" i="3"/>
  <c r="AC1475" i="3"/>
  <c r="AD1598" i="3"/>
  <c r="AC1598" i="3"/>
  <c r="AC11" i="3"/>
  <c r="AC691" i="3"/>
  <c r="AD691" i="3"/>
  <c r="AC596" i="3"/>
  <c r="AD596" i="3"/>
  <c r="AD466" i="3"/>
  <c r="AC466" i="3"/>
  <c r="AD464" i="3"/>
  <c r="AC464" i="3"/>
  <c r="AD432" i="3"/>
  <c r="AC432" i="3"/>
  <c r="AD637" i="3"/>
  <c r="AC637" i="3"/>
  <c r="AD334" i="3"/>
  <c r="AC334" i="3"/>
  <c r="AD463" i="3"/>
  <c r="AC463" i="3"/>
  <c r="AC805" i="3"/>
  <c r="AD805" i="3"/>
  <c r="AD2026" i="3"/>
  <c r="AC2026" i="3"/>
  <c r="AC2033" i="3"/>
  <c r="AD2033" i="3"/>
  <c r="AC1706" i="3"/>
  <c r="AD1706" i="3"/>
  <c r="AD1587" i="3"/>
  <c r="AC1587" i="3"/>
  <c r="AD1688" i="3"/>
  <c r="AC1688" i="3"/>
  <c r="AC1525" i="3"/>
  <c r="AD1525" i="3"/>
  <c r="AD1387" i="3"/>
  <c r="AC1387" i="3"/>
  <c r="AD1334" i="3"/>
  <c r="AC1334" i="3"/>
  <c r="AB9" i="3"/>
  <c r="AD6" i="3"/>
  <c r="AD567" i="3"/>
  <c r="AC567" i="3"/>
  <c r="AD670" i="3"/>
  <c r="AC670" i="3"/>
  <c r="AD860" i="3"/>
  <c r="AC860" i="3"/>
  <c r="AC671" i="3"/>
  <c r="AD671" i="3"/>
  <c r="AC409" i="3"/>
  <c r="AD409" i="3"/>
  <c r="AD565" i="3"/>
  <c r="AC565" i="3"/>
  <c r="AD382" i="3"/>
  <c r="AC382" i="3"/>
  <c r="AC500" i="3"/>
  <c r="AD500" i="3"/>
  <c r="AC833" i="3"/>
  <c r="AD833" i="3"/>
  <c r="AD2112" i="3"/>
  <c r="AC2112" i="3"/>
  <c r="AD1567" i="3"/>
  <c r="AC1567" i="3"/>
  <c r="AD1574" i="3"/>
  <c r="AC1574" i="3"/>
  <c r="AD1599" i="3"/>
  <c r="AC1599" i="3"/>
  <c r="AC1511" i="3"/>
  <c r="AD1511" i="3"/>
  <c r="AD1695" i="3"/>
  <c r="AC1695" i="3"/>
  <c r="AD1349" i="3"/>
  <c r="AC1349" i="3"/>
  <c r="AC1374" i="3"/>
  <c r="AD1374" i="3"/>
  <c r="AD783" i="3"/>
  <c r="AC783" i="3"/>
  <c r="AD718" i="3"/>
  <c r="AC718" i="3"/>
  <c r="AC413" i="3"/>
  <c r="AD413" i="3"/>
  <c r="AD422" i="3"/>
  <c r="AC422" i="3"/>
  <c r="AC429" i="3"/>
  <c r="AD429" i="3"/>
  <c r="AD815" i="3"/>
  <c r="AC815" i="3"/>
  <c r="AC602" i="3"/>
  <c r="AD602" i="3"/>
  <c r="AC435" i="3"/>
  <c r="AD435" i="3"/>
  <c r="AD712" i="3"/>
  <c r="AC712" i="3"/>
  <c r="AD1692" i="3"/>
  <c r="AC1692" i="3"/>
  <c r="AD1623" i="3"/>
  <c r="AC1623" i="3"/>
  <c r="AD1675" i="3"/>
  <c r="AC1675" i="3"/>
  <c r="AD1463" i="3"/>
  <c r="AC1463" i="3"/>
  <c r="AC1666" i="3"/>
  <c r="AD1666" i="3"/>
  <c r="AD759" i="3"/>
  <c r="AC759" i="3"/>
  <c r="AD481" i="3"/>
  <c r="AC481" i="3"/>
  <c r="AD669" i="3"/>
  <c r="AC669" i="3"/>
  <c r="AC777" i="3"/>
  <c r="AD777" i="3"/>
  <c r="AC616" i="3"/>
  <c r="AD616" i="3"/>
  <c r="AD641" i="3"/>
  <c r="AC641" i="3"/>
  <c r="AC439" i="3"/>
  <c r="AD439" i="3"/>
  <c r="AC869" i="3"/>
  <c r="AD869" i="3"/>
  <c r="AD858" i="3"/>
  <c r="AC858" i="3"/>
  <c r="AD2098" i="3"/>
  <c r="AC2098" i="3"/>
  <c r="AC1724" i="3"/>
  <c r="AD1724" i="3"/>
  <c r="AC1645" i="3"/>
  <c r="AD1645" i="3"/>
  <c r="AC1730" i="3"/>
  <c r="AD1730" i="3"/>
  <c r="AC1557" i="3"/>
  <c r="AD1557" i="3"/>
  <c r="AC1737" i="3"/>
  <c r="AD1737" i="3"/>
  <c r="AD1399" i="3"/>
  <c r="AC1399" i="3"/>
  <c r="AD1442" i="3"/>
  <c r="AC1442" i="3"/>
  <c r="AD884" i="3"/>
  <c r="AC884" i="3"/>
  <c r="AD706" i="3"/>
  <c r="AC706" i="3"/>
  <c r="AD615" i="3"/>
  <c r="AC615" i="3"/>
  <c r="AC643" i="3"/>
  <c r="AD643" i="3"/>
  <c r="AD871" i="3"/>
  <c r="AC871" i="3"/>
  <c r="AD585" i="3"/>
  <c r="AC585" i="3"/>
  <c r="AC347" i="3"/>
  <c r="AD347" i="3"/>
  <c r="AD774" i="3"/>
  <c r="AC774" i="3"/>
  <c r="AC830" i="3"/>
  <c r="AD830" i="3"/>
  <c r="AD1536" i="3"/>
  <c r="AC1536" i="3"/>
  <c r="AD1461" i="3"/>
  <c r="AC1461" i="3"/>
  <c r="AD1652" i="3"/>
  <c r="AC1652" i="3"/>
  <c r="AC1484" i="3"/>
  <c r="AD1484" i="3"/>
  <c r="AD681" i="3"/>
  <c r="AC681" i="3"/>
  <c r="AD468" i="3"/>
  <c r="AC468" i="3"/>
  <c r="AC586" i="3"/>
  <c r="AD586" i="3"/>
  <c r="AD406" i="3"/>
  <c r="AC406" i="3"/>
  <c r="AD751" i="3"/>
  <c r="AC751" i="3"/>
  <c r="AC425" i="3"/>
  <c r="AD425" i="3"/>
  <c r="AC564" i="3"/>
  <c r="AD564" i="3"/>
  <c r="AD736" i="3"/>
  <c r="AC736" i="3"/>
  <c r="AC2043" i="3"/>
  <c r="AD2043" i="3"/>
  <c r="AD1572" i="3"/>
  <c r="AC1572" i="3"/>
  <c r="AD1528" i="3"/>
  <c r="AC1528" i="3"/>
  <c r="AD1703" i="3"/>
  <c r="AC1703" i="3"/>
  <c r="AC1537" i="3"/>
  <c r="AD1537" i="3"/>
  <c r="AD1443" i="3"/>
  <c r="AC1443" i="3"/>
  <c r="AC8" i="3"/>
  <c r="AD677" i="3"/>
  <c r="AC677" i="3"/>
  <c r="AC588" i="3"/>
  <c r="AD588" i="3"/>
  <c r="AD450" i="3"/>
  <c r="AC450" i="3"/>
  <c r="AD448" i="3"/>
  <c r="AC448" i="3"/>
  <c r="AD404" i="3"/>
  <c r="AC404" i="3"/>
  <c r="AD630" i="3"/>
  <c r="AC630" i="3"/>
  <c r="AD326" i="3"/>
  <c r="AC326" i="3"/>
  <c r="AD467" i="3"/>
  <c r="AC467" i="3"/>
  <c r="AD810" i="3"/>
  <c r="AC810" i="3"/>
  <c r="AD2062" i="3"/>
  <c r="AC2062" i="3"/>
  <c r="AD1483" i="3"/>
  <c r="AC1483" i="3"/>
  <c r="AD1681" i="3"/>
  <c r="AC1681" i="3"/>
  <c r="AD1494" i="3"/>
  <c r="AC1494" i="3"/>
  <c r="AC1521" i="3"/>
  <c r="AD1521" i="3"/>
  <c r="AC1725" i="3"/>
  <c r="AD1725" i="3"/>
  <c r="AD1423" i="3"/>
  <c r="AC1423" i="3"/>
  <c r="AD1450" i="3"/>
  <c r="AC1450" i="3"/>
  <c r="AD859" i="3"/>
  <c r="AC859" i="3"/>
  <c r="AD658" i="3"/>
  <c r="AC658" i="3"/>
  <c r="AD607" i="3"/>
  <c r="AC607" i="3"/>
  <c r="AD629" i="3"/>
  <c r="AC629" i="3"/>
  <c r="AD864" i="3"/>
  <c r="AC864" i="3"/>
  <c r="AD555" i="3"/>
  <c r="AC555" i="3"/>
  <c r="AD591" i="3"/>
  <c r="AC591" i="3"/>
  <c r="AC628" i="3"/>
  <c r="AD628" i="3"/>
  <c r="AC361" i="3"/>
  <c r="AD361" i="3"/>
  <c r="AD400" i="3"/>
  <c r="AC400" i="3"/>
  <c r="AD324" i="3"/>
  <c r="AC324" i="3"/>
  <c r="AD713" i="3"/>
  <c r="AC713" i="3"/>
  <c r="AD366" i="3"/>
  <c r="AC366" i="3"/>
  <c r="AD447" i="3"/>
  <c r="AC447" i="3"/>
  <c r="AC773" i="3"/>
  <c r="AD773" i="3"/>
  <c r="AA20" i="3"/>
  <c r="AB20" i="3" s="1"/>
  <c r="AD2104" i="3"/>
  <c r="AC2104" i="3"/>
  <c r="AC1519" i="3"/>
  <c r="AD1519" i="3"/>
  <c r="AD1562" i="3"/>
  <c r="AC1562" i="3"/>
  <c r="AD1522" i="3"/>
  <c r="AC1522" i="3"/>
  <c r="AC1464" i="3"/>
  <c r="AD1464" i="3"/>
  <c r="AC1705" i="3"/>
  <c r="AD1705" i="3"/>
  <c r="AD1393" i="3"/>
  <c r="AC1393" i="3"/>
  <c r="AD1427" i="3"/>
  <c r="AC1427" i="3"/>
  <c r="AC707" i="3"/>
  <c r="AD707" i="3"/>
  <c r="AD725" i="3"/>
  <c r="AC725" i="3"/>
  <c r="AC405" i="3"/>
  <c r="AD405" i="3"/>
  <c r="AD338" i="3"/>
  <c r="AC338" i="3"/>
  <c r="AC570" i="3"/>
  <c r="AD570" i="3"/>
  <c r="AD603" i="3"/>
  <c r="AC603" i="3"/>
  <c r="AC494" i="3"/>
  <c r="AD494" i="3"/>
  <c r="AC484" i="3"/>
  <c r="AD484" i="3"/>
  <c r="AD782" i="3"/>
  <c r="AC782" i="3"/>
  <c r="AD2050" i="3"/>
  <c r="AC2050" i="3"/>
  <c r="AD1711" i="3"/>
  <c r="AC1711" i="3"/>
  <c r="AC1629" i="3"/>
  <c r="AD1629" i="3"/>
  <c r="AD1719" i="3"/>
  <c r="AC1719" i="3"/>
  <c r="AC1497" i="3"/>
  <c r="AD1497" i="3"/>
  <c r="AD1346" i="3"/>
  <c r="AC1346" i="3"/>
  <c r="AC1420" i="3"/>
  <c r="AD1420" i="3"/>
  <c r="AD474" i="3"/>
  <c r="AC474" i="3"/>
  <c r="AD721" i="3"/>
  <c r="AC721" i="3"/>
  <c r="AD780" i="3"/>
  <c r="AC780" i="3"/>
  <c r="AD657" i="3"/>
  <c r="AC657" i="3"/>
  <c r="AD372" i="3"/>
  <c r="AC372" i="3"/>
  <c r="AD561" i="3"/>
  <c r="AC561" i="3"/>
  <c r="AD362" i="3"/>
  <c r="AC362" i="3"/>
  <c r="AC520" i="3"/>
  <c r="AD520" i="3"/>
  <c r="AC873" i="3"/>
  <c r="AD873" i="3"/>
  <c r="AD1655" i="3"/>
  <c r="AC1655" i="3"/>
  <c r="AD11" i="3"/>
  <c r="AC341" i="3"/>
  <c r="AD341" i="3"/>
  <c r="AD495" i="3"/>
  <c r="AC495" i="3"/>
  <c r="AD823" i="3"/>
  <c r="AC823" i="3"/>
  <c r="AD689" i="3"/>
  <c r="AC689" i="3"/>
  <c r="AD424" i="3"/>
  <c r="AC424" i="3"/>
  <c r="AD662" i="3"/>
  <c r="AC662" i="3"/>
  <c r="AD394" i="3"/>
  <c r="AC394" i="3"/>
  <c r="AC528" i="3"/>
  <c r="AD528" i="3"/>
  <c r="AC889" i="3"/>
  <c r="AD889" i="3"/>
  <c r="AC2055" i="3"/>
  <c r="AD2055" i="3"/>
  <c r="AD2092" i="3"/>
  <c r="AC2092" i="3"/>
  <c r="AD1723" i="3"/>
  <c r="AC1723" i="3"/>
  <c r="AD1538" i="3"/>
  <c r="AC1538" i="3"/>
  <c r="AD1526" i="3"/>
  <c r="AC1526" i="3"/>
  <c r="AC1569" i="3"/>
  <c r="AD1569" i="3"/>
  <c r="AD1339" i="3"/>
  <c r="AC1339" i="3"/>
  <c r="AD1345" i="3"/>
  <c r="AC1345" i="3"/>
  <c r="AC337" i="3"/>
  <c r="AD337" i="3"/>
  <c r="AD581" i="3"/>
  <c r="AC581" i="3"/>
  <c r="AD800" i="3"/>
  <c r="AC800" i="3"/>
  <c r="AD737" i="3"/>
  <c r="AC737" i="3"/>
  <c r="AD763" i="3"/>
  <c r="AC763" i="3"/>
  <c r="AC723" i="3"/>
  <c r="AD723" i="3"/>
  <c r="AC423" i="3"/>
  <c r="AD423" i="3"/>
  <c r="AC664" i="3"/>
  <c r="AD664" i="3"/>
  <c r="AC802" i="3"/>
  <c r="AD802" i="3"/>
  <c r="AD2046" i="3"/>
  <c r="AC2046" i="3"/>
  <c r="AD2054" i="3"/>
  <c r="AC2054" i="3"/>
  <c r="AD1570" i="3"/>
  <c r="AC1570" i="3"/>
  <c r="AD1491" i="3"/>
  <c r="AC1491" i="3"/>
  <c r="AC1700" i="3"/>
  <c r="AD1700" i="3"/>
  <c r="AC1553" i="3"/>
  <c r="AD1553" i="3"/>
  <c r="AC1348" i="3"/>
  <c r="AD1348" i="3"/>
  <c r="AC1444" i="3"/>
  <c r="AD1444" i="3"/>
  <c r="AD694" i="3"/>
  <c r="AC694" i="3"/>
  <c r="AD709" i="3"/>
  <c r="AC709" i="3"/>
  <c r="AD378" i="3"/>
  <c r="AC378" i="3"/>
  <c r="AD784" i="3"/>
  <c r="AC784" i="3"/>
  <c r="AC540" i="3"/>
  <c r="AD540" i="3"/>
  <c r="AD595" i="3"/>
  <c r="AC595" i="3"/>
  <c r="AD470" i="3"/>
  <c r="AC470" i="3"/>
  <c r="AD471" i="3"/>
  <c r="AC471" i="3"/>
  <c r="AD822" i="3"/>
  <c r="AC822" i="3"/>
  <c r="AD1671" i="3"/>
  <c r="AC1671" i="3"/>
  <c r="AD1512" i="3"/>
  <c r="AC1512" i="3"/>
  <c r="AD1735" i="3"/>
  <c r="AC1735" i="3"/>
  <c r="AC1529" i="3"/>
  <c r="AD1529" i="3"/>
  <c r="AC1729" i="3"/>
  <c r="AD1729" i="3"/>
  <c r="AD804" i="3"/>
  <c r="AC804" i="3"/>
  <c r="AD738" i="3"/>
  <c r="AC738" i="3"/>
  <c r="AC490" i="3"/>
  <c r="AD490" i="3"/>
  <c r="AC522" i="3"/>
  <c r="AD522" i="3"/>
  <c r="AC506" i="3"/>
  <c r="AD506" i="3"/>
  <c r="AD840" i="3"/>
  <c r="AC840" i="3"/>
  <c r="AD332" i="3"/>
  <c r="AC332" i="3"/>
  <c r="AC566" i="3"/>
  <c r="AD566" i="3"/>
  <c r="AD720" i="3"/>
  <c r="AC720" i="3"/>
  <c r="AD2074" i="3"/>
  <c r="AC2074" i="3"/>
  <c r="AD1672" i="3"/>
  <c r="AC1672" i="3"/>
  <c r="AD1548" i="3"/>
  <c r="AC1548" i="3"/>
  <c r="AD1661" i="3"/>
  <c r="AC1661" i="3"/>
  <c r="AC1509" i="3"/>
  <c r="AD1509" i="3"/>
  <c r="AD1361" i="3"/>
  <c r="AC1361" i="3"/>
  <c r="AD755" i="3"/>
  <c r="AC755" i="3"/>
  <c r="AD436" i="3"/>
  <c r="AC436" i="3"/>
  <c r="AD577" i="3"/>
  <c r="AC577" i="3"/>
  <c r="AD521" i="3"/>
  <c r="AC521" i="3"/>
  <c r="AD747" i="3"/>
  <c r="AC747" i="3"/>
  <c r="AC486" i="3"/>
  <c r="AD486" i="3"/>
  <c r="AC351" i="3"/>
  <c r="AD351" i="3"/>
  <c r="AD692" i="3"/>
  <c r="AC692" i="3"/>
  <c r="AD894" i="3"/>
  <c r="AC894" i="3"/>
  <c r="AD1454" i="3"/>
  <c r="AC1454" i="3"/>
  <c r="AD1636" i="3"/>
  <c r="AC1636" i="3"/>
  <c r="AD1579" i="3"/>
  <c r="AC1579" i="3"/>
  <c r="AC1597" i="3"/>
  <c r="AD1597" i="3"/>
  <c r="AD8" i="3" l="1"/>
  <c r="AD10" i="3"/>
  <c r="AD7" i="3"/>
  <c r="AC10" i="3"/>
  <c r="AE1695" i="3" s="1"/>
  <c r="AF1695" i="3" s="1"/>
  <c r="AC7" i="3"/>
  <c r="AD20" i="3"/>
  <c r="AC20" i="3"/>
  <c r="AD9" i="3"/>
  <c r="AE320" i="3"/>
  <c r="AF320" i="3" s="1"/>
  <c r="AE314" i="3"/>
  <c r="AF314" i="3" s="1"/>
  <c r="AE304" i="3"/>
  <c r="AF304" i="3" s="1"/>
  <c r="AE298" i="3"/>
  <c r="AF298" i="3" s="1"/>
  <c r="AE288" i="3"/>
  <c r="AF288" i="3" s="1"/>
  <c r="AE282" i="3"/>
  <c r="AF282" i="3" s="1"/>
  <c r="AE272" i="3"/>
  <c r="AF272" i="3" s="1"/>
  <c r="AE268" i="3"/>
  <c r="AF268" i="3" s="1"/>
  <c r="AE264" i="3"/>
  <c r="AF264" i="3" s="1"/>
  <c r="AE260" i="3"/>
  <c r="AF260" i="3" s="1"/>
  <c r="AE256" i="3"/>
  <c r="AF256" i="3" s="1"/>
  <c r="AE252" i="3"/>
  <c r="AF252" i="3" s="1"/>
  <c r="AE322" i="3"/>
  <c r="AF322" i="3" s="1"/>
  <c r="AE316" i="3"/>
  <c r="AF316" i="3" s="1"/>
  <c r="AE310" i="3"/>
  <c r="AF310" i="3" s="1"/>
  <c r="AE300" i="3"/>
  <c r="AF300" i="3" s="1"/>
  <c r="AE294" i="3"/>
  <c r="AF294" i="3" s="1"/>
  <c r="AE284" i="3"/>
  <c r="AF284" i="3" s="1"/>
  <c r="AE278" i="3"/>
  <c r="AF278" i="3" s="1"/>
  <c r="AE248" i="3"/>
  <c r="AF248" i="3" s="1"/>
  <c r="AE244" i="3"/>
  <c r="AF244" i="3" s="1"/>
  <c r="AE240" i="3"/>
  <c r="AF240" i="3" s="1"/>
  <c r="AE236" i="3"/>
  <c r="AF236" i="3" s="1"/>
  <c r="AE232" i="3"/>
  <c r="AF232" i="3" s="1"/>
  <c r="AE228" i="3"/>
  <c r="AF228" i="3" s="1"/>
  <c r="AE224" i="3"/>
  <c r="AF224" i="3" s="1"/>
  <c r="AE220" i="3"/>
  <c r="AF220" i="3" s="1"/>
  <c r="AE216" i="3"/>
  <c r="AF216" i="3" s="1"/>
  <c r="AE212" i="3"/>
  <c r="AF212" i="3" s="1"/>
  <c r="AE208" i="3"/>
  <c r="AF208" i="3" s="1"/>
  <c r="AE204" i="3"/>
  <c r="AF204" i="3" s="1"/>
  <c r="AE200" i="3"/>
  <c r="AF200" i="3" s="1"/>
  <c r="AE196" i="3"/>
  <c r="AF196" i="3" s="1"/>
  <c r="AE192" i="3"/>
  <c r="AF192" i="3" s="1"/>
  <c r="AE312" i="3"/>
  <c r="AF312" i="3" s="1"/>
  <c r="AE306" i="3"/>
  <c r="AF306" i="3" s="1"/>
  <c r="AE296" i="3"/>
  <c r="AF296" i="3" s="1"/>
  <c r="AE290" i="3"/>
  <c r="AF290" i="3" s="1"/>
  <c r="AE280" i="3"/>
  <c r="AF280" i="3" s="1"/>
  <c r="AE274" i="3"/>
  <c r="AF274" i="3" s="1"/>
  <c r="AE234" i="3"/>
  <c r="AF234" i="3" s="1"/>
  <c r="AE218" i="3"/>
  <c r="AF218" i="3" s="1"/>
  <c r="AE206" i="3"/>
  <c r="AF206" i="3" s="1"/>
  <c r="AE242" i="3"/>
  <c r="AF242" i="3" s="1"/>
  <c r="AE230" i="3"/>
  <c r="AF230" i="3" s="1"/>
  <c r="AE214" i="3"/>
  <c r="AF214" i="3" s="1"/>
  <c r="AE202" i="3"/>
  <c r="AF202" i="3" s="1"/>
  <c r="AE246" i="3"/>
  <c r="AF246" i="3" s="1"/>
  <c r="AE238" i="3"/>
  <c r="AF238" i="3" s="1"/>
  <c r="AE222" i="3"/>
  <c r="AF222" i="3" s="1"/>
  <c r="AE210" i="3"/>
  <c r="AF210" i="3" s="1"/>
  <c r="AE302" i="3"/>
  <c r="AF302" i="3" s="1"/>
  <c r="AE286" i="3"/>
  <c r="AF286" i="3" s="1"/>
  <c r="AE226" i="3"/>
  <c r="AF226" i="3" s="1"/>
  <c r="AE198" i="3"/>
  <c r="AF198" i="3" s="1"/>
  <c r="AE318" i="3"/>
  <c r="AF318" i="3" s="1"/>
  <c r="AE308" i="3"/>
  <c r="AF308" i="3" s="1"/>
  <c r="AE292" i="3"/>
  <c r="AF292" i="3" s="1"/>
  <c r="AE276" i="3"/>
  <c r="AF276" i="3" s="1"/>
  <c r="AE194" i="3"/>
  <c r="AF194" i="3" s="1"/>
  <c r="AE221" i="3"/>
  <c r="AF221" i="3" s="1"/>
  <c r="AE250" i="3"/>
  <c r="AF250" i="3" s="1"/>
  <c r="AE197" i="3"/>
  <c r="AF197" i="3" s="1"/>
  <c r="AE249" i="3"/>
  <c r="AF249" i="3" s="1"/>
  <c r="AE263" i="3"/>
  <c r="AF263" i="3" s="1"/>
  <c r="AE193" i="3"/>
  <c r="AF193" i="3" s="1"/>
  <c r="AE265" i="3"/>
  <c r="AF265" i="3" s="1"/>
  <c r="AE266" i="3"/>
  <c r="AF266" i="3" s="1"/>
  <c r="AE201" i="3"/>
  <c r="AF201" i="3" s="1"/>
  <c r="AE257" i="3"/>
  <c r="AF257" i="3" s="1"/>
  <c r="AE258" i="3"/>
  <c r="AF258" i="3" s="1"/>
  <c r="AE289" i="3"/>
  <c r="AF289" i="3" s="1"/>
  <c r="AE215" i="3"/>
  <c r="AF215" i="3" s="1"/>
  <c r="AE231" i="3"/>
  <c r="AF231" i="3" s="1"/>
  <c r="AE245" i="3"/>
  <c r="AF245" i="3" s="1"/>
  <c r="AE253" i="3"/>
  <c r="AF253" i="3" s="1"/>
  <c r="AE254" i="3"/>
  <c r="AF254" i="3" s="1"/>
  <c r="AE271" i="3"/>
  <c r="AF271" i="3" s="1"/>
  <c r="AE287" i="3"/>
  <c r="AF287" i="3" s="1"/>
  <c r="AE285" i="3"/>
  <c r="AF285" i="3" s="1"/>
  <c r="AE311" i="3"/>
  <c r="AF311" i="3" s="1"/>
  <c r="AE267" i="3"/>
  <c r="AF267" i="3" s="1"/>
  <c r="AE211" i="3"/>
  <c r="AF211" i="3" s="1"/>
  <c r="AE223" i="3"/>
  <c r="AF223" i="3" s="1"/>
  <c r="AE251" i="3"/>
  <c r="AF251" i="3" s="1"/>
  <c r="AE227" i="3"/>
  <c r="AF227" i="3" s="1"/>
  <c r="AE259" i="3"/>
  <c r="AF259" i="3" s="1"/>
  <c r="AE273" i="3"/>
  <c r="AF273" i="3" s="1"/>
  <c r="AE315" i="3"/>
  <c r="AF315" i="3" s="1"/>
  <c r="AE203" i="3"/>
  <c r="AF203" i="3" s="1"/>
  <c r="AE217" i="3"/>
  <c r="AF217" i="3" s="1"/>
  <c r="AE233" i="3"/>
  <c r="AF233" i="3" s="1"/>
  <c r="AE255" i="3"/>
  <c r="AF255" i="3" s="1"/>
  <c r="AE293" i="3"/>
  <c r="AF293" i="3" s="1"/>
  <c r="AE275" i="3"/>
  <c r="AF275" i="3" s="1"/>
  <c r="AE281" i="3"/>
  <c r="AF281" i="3" s="1"/>
  <c r="AE291" i="3"/>
  <c r="AF291" i="3" s="1"/>
  <c r="AE297" i="3"/>
  <c r="AF297" i="3" s="1"/>
  <c r="AE307" i="3"/>
  <c r="AF307" i="3" s="1"/>
  <c r="AE317" i="3"/>
  <c r="AF317" i="3" s="1"/>
  <c r="AE229" i="3"/>
  <c r="AF229" i="3" s="1"/>
  <c r="AE299" i="3"/>
  <c r="AF299" i="3" s="1"/>
  <c r="AE205" i="3"/>
  <c r="AF205" i="3" s="1"/>
  <c r="AE321" i="3"/>
  <c r="AF321" i="3" s="1"/>
  <c r="AE209" i="3"/>
  <c r="AF209" i="3" s="1"/>
  <c r="AE213" i="3"/>
  <c r="AF213" i="3" s="1"/>
  <c r="AE225" i="3"/>
  <c r="AF225" i="3" s="1"/>
  <c r="AE239" i="3"/>
  <c r="AF239" i="3" s="1"/>
  <c r="AE235" i="3"/>
  <c r="AF235" i="3" s="1"/>
  <c r="AE219" i="3"/>
  <c r="AF219" i="3" s="1"/>
  <c r="AE237" i="3"/>
  <c r="AF237" i="3" s="1"/>
  <c r="AE195" i="3"/>
  <c r="AF195" i="3" s="1"/>
  <c r="AE241" i="3"/>
  <c r="AF241" i="3" s="1"/>
  <c r="AE247" i="3"/>
  <c r="AF247" i="3" s="1"/>
  <c r="AE261" i="3"/>
  <c r="AF261" i="3" s="1"/>
  <c r="AE262" i="3"/>
  <c r="AF262" i="3" s="1"/>
  <c r="AE191" i="3"/>
  <c r="AE207" i="3"/>
  <c r="AF207" i="3" s="1"/>
  <c r="AE199" i="3"/>
  <c r="AF199" i="3" s="1"/>
  <c r="AE283" i="3"/>
  <c r="AF283" i="3" s="1"/>
  <c r="AE305" i="3"/>
  <c r="AF305" i="3" s="1"/>
  <c r="AE243" i="3"/>
  <c r="AF243" i="3" s="1"/>
  <c r="AE269" i="3"/>
  <c r="AF269" i="3" s="1"/>
  <c r="AE270" i="3"/>
  <c r="AF270" i="3" s="1"/>
  <c r="AE277" i="3"/>
  <c r="AF277" i="3" s="1"/>
  <c r="AE309" i="3"/>
  <c r="AF309" i="3" s="1"/>
  <c r="AE319" i="3"/>
  <c r="AF319" i="3" s="1"/>
  <c r="AE279" i="3"/>
  <c r="AF279" i="3" s="1"/>
  <c r="AE301" i="3"/>
  <c r="AF301" i="3" s="1"/>
  <c r="AE303" i="3"/>
  <c r="AF303" i="3" s="1"/>
  <c r="AE313" i="3"/>
  <c r="AF313" i="3" s="1"/>
  <c r="AE295" i="3"/>
  <c r="AF295" i="3" s="1"/>
  <c r="AA85" i="3"/>
  <c r="AB85" i="3" s="1"/>
  <c r="AA161" i="3"/>
  <c r="AB161" i="3" s="1"/>
  <c r="AA140" i="3"/>
  <c r="AB140" i="3" s="1"/>
  <c r="AA190" i="3"/>
  <c r="AB190" i="3" s="1"/>
  <c r="AA48" i="3"/>
  <c r="AB48" i="3" s="1"/>
  <c r="AA57" i="3"/>
  <c r="AB57" i="3" s="1"/>
  <c r="AA178" i="3"/>
  <c r="AB178" i="3" s="1"/>
  <c r="AA47" i="3"/>
  <c r="AB47" i="3" s="1"/>
  <c r="AA111" i="3"/>
  <c r="AB111" i="3" s="1"/>
  <c r="AA125" i="3"/>
  <c r="AB125" i="3" s="1"/>
  <c r="AA114" i="3"/>
  <c r="AB114" i="3" s="1"/>
  <c r="AA162" i="3"/>
  <c r="AB162" i="3" s="1"/>
  <c r="AA123" i="3"/>
  <c r="AB123" i="3" s="1"/>
  <c r="AA136" i="3"/>
  <c r="AB136" i="3" s="1"/>
  <c r="AA104" i="3"/>
  <c r="AB104" i="3" s="1"/>
  <c r="AA148" i="3"/>
  <c r="AB148" i="3" s="1"/>
  <c r="AA62" i="3"/>
  <c r="AB62" i="3" s="1"/>
  <c r="AA76" i="3"/>
  <c r="AB76" i="3" s="1"/>
  <c r="AA35" i="3"/>
  <c r="AB35" i="3" s="1"/>
  <c r="AA99" i="3"/>
  <c r="AB99" i="3" s="1"/>
  <c r="AA183" i="3"/>
  <c r="AB183" i="3" s="1"/>
  <c r="AA69" i="3"/>
  <c r="AB69" i="3" s="1"/>
  <c r="AA78" i="3"/>
  <c r="AB78" i="3" s="1"/>
  <c r="AA185" i="3"/>
  <c r="AB185" i="3" s="1"/>
  <c r="AA186" i="3"/>
  <c r="AB186" i="3" s="1"/>
  <c r="AA32" i="3"/>
  <c r="AB32" i="3" s="1"/>
  <c r="AA41" i="3"/>
  <c r="AB41" i="3" s="1"/>
  <c r="AA119" i="3"/>
  <c r="AB119" i="3" s="1"/>
  <c r="AA166" i="3"/>
  <c r="AB166" i="3" s="1"/>
  <c r="AA79" i="3"/>
  <c r="AB79" i="3" s="1"/>
  <c r="AA71" i="3"/>
  <c r="AB71" i="3" s="1"/>
  <c r="AA93" i="3"/>
  <c r="AB93" i="3" s="1"/>
  <c r="AA42" i="3"/>
  <c r="AB42" i="3" s="1"/>
  <c r="AA152" i="3"/>
  <c r="AB152" i="3" s="1"/>
  <c r="AA113" i="3"/>
  <c r="AB113" i="3" s="1"/>
  <c r="AA56" i="3"/>
  <c r="AB56" i="3" s="1"/>
  <c r="AA65" i="3"/>
  <c r="AB65" i="3" s="1"/>
  <c r="AA30" i="3"/>
  <c r="AB30" i="3" s="1"/>
  <c r="AA28" i="3"/>
  <c r="AB28" i="3" s="1"/>
  <c r="AA59" i="3"/>
  <c r="AB59" i="3" s="1"/>
  <c r="AA23" i="3"/>
  <c r="AB23" i="3" s="1"/>
  <c r="AA159" i="3"/>
  <c r="AB159" i="3" s="1"/>
  <c r="AA53" i="3"/>
  <c r="AB53" i="3" s="1"/>
  <c r="AA54" i="3"/>
  <c r="AB54" i="3" s="1"/>
  <c r="AA173" i="3"/>
  <c r="AB173" i="3" s="1"/>
  <c r="AA170" i="3"/>
  <c r="AB170" i="3" s="1"/>
  <c r="AA38" i="3"/>
  <c r="AB38" i="3" s="1"/>
  <c r="AA25" i="3"/>
  <c r="AB25" i="3" s="1"/>
  <c r="AA172" i="3"/>
  <c r="AB172" i="3" s="1"/>
  <c r="AA63" i="3"/>
  <c r="AB63" i="3" s="1"/>
  <c r="AA31" i="3"/>
  <c r="AB31" i="3" s="1"/>
  <c r="AA175" i="3"/>
  <c r="AB175" i="3" s="1"/>
  <c r="AA109" i="3"/>
  <c r="AB109" i="3" s="1"/>
  <c r="AA74" i="3"/>
  <c r="AB74" i="3" s="1"/>
  <c r="AA188" i="3"/>
  <c r="AB188" i="3" s="1"/>
  <c r="AA120" i="3"/>
  <c r="AB120" i="3" s="1"/>
  <c r="AA72" i="3"/>
  <c r="AB72" i="3" s="1"/>
  <c r="AA81" i="3"/>
  <c r="AB81" i="3" s="1"/>
  <c r="AA122" i="3"/>
  <c r="AB122" i="3" s="1"/>
  <c r="AA44" i="3"/>
  <c r="AB44" i="3" s="1"/>
  <c r="AA51" i="3"/>
  <c r="AB51" i="3" s="1"/>
  <c r="AA143" i="3"/>
  <c r="AB143" i="3" s="1"/>
  <c r="AA129" i="3"/>
  <c r="AB129" i="3" s="1"/>
  <c r="AA174" i="3"/>
  <c r="AB174" i="3" s="1"/>
  <c r="AA37" i="3"/>
  <c r="AB37" i="3" s="1"/>
  <c r="AA106" i="3"/>
  <c r="AB106" i="3" s="1"/>
  <c r="AA82" i="3"/>
  <c r="AB82" i="3" s="1"/>
  <c r="AA153" i="3"/>
  <c r="AB153" i="3" s="1"/>
  <c r="AA160" i="3"/>
  <c r="AB160" i="3" s="1"/>
  <c r="AA164" i="3"/>
  <c r="AB164" i="3" s="1"/>
  <c r="AA100" i="3"/>
  <c r="AB100" i="3" s="1"/>
  <c r="AA70" i="3"/>
  <c r="AB70" i="3" s="1"/>
  <c r="AA187" i="3"/>
  <c r="AB187" i="3" s="1"/>
  <c r="AA147" i="3"/>
  <c r="AB147" i="3" s="1"/>
  <c r="AA61" i="3"/>
  <c r="AB61" i="3" s="1"/>
  <c r="AA66" i="3"/>
  <c r="AB66" i="3" s="1"/>
  <c r="AA180" i="3"/>
  <c r="AB180" i="3" s="1"/>
  <c r="AA181" i="3"/>
  <c r="AB181" i="3" s="1"/>
  <c r="AA24" i="3"/>
  <c r="AB24" i="3" s="1"/>
  <c r="AA33" i="3"/>
  <c r="AB33" i="3" s="1"/>
  <c r="AA145" i="3"/>
  <c r="AB145" i="3" s="1"/>
  <c r="AA144" i="3"/>
  <c r="AB144" i="3" s="1"/>
  <c r="AA83" i="3"/>
  <c r="AB83" i="3" s="1"/>
  <c r="AA139" i="3"/>
  <c r="AB139" i="3" s="1"/>
  <c r="AA158" i="3"/>
  <c r="AB158" i="3" s="1"/>
  <c r="AA21" i="3"/>
  <c r="AB21" i="3" s="1"/>
  <c r="AA135" i="3"/>
  <c r="AB135" i="3" s="1"/>
  <c r="AA115" i="3"/>
  <c r="AB115" i="3" s="1"/>
  <c r="AA112" i="3"/>
  <c r="AB112" i="3" s="1"/>
  <c r="AA154" i="3"/>
  <c r="AB154" i="3" s="1"/>
  <c r="AA86" i="3"/>
  <c r="AB86" i="3" s="1"/>
  <c r="AA84" i="3"/>
  <c r="AB84" i="3" s="1"/>
  <c r="AA134" i="3"/>
  <c r="AB134" i="3" s="1"/>
  <c r="AA95" i="3"/>
  <c r="AB95" i="3" s="1"/>
  <c r="AA151" i="3"/>
  <c r="AB151" i="3" s="1"/>
  <c r="AA77" i="3"/>
  <c r="AB77" i="3" s="1"/>
  <c r="AA130" i="3"/>
  <c r="AB130" i="3" s="1"/>
  <c r="AA90" i="3"/>
  <c r="AB90" i="3" s="1"/>
  <c r="AA189" i="3"/>
  <c r="AB189" i="3" s="1"/>
  <c r="AA40" i="3"/>
  <c r="AB40" i="3" s="1"/>
  <c r="AA49" i="3"/>
  <c r="AB49" i="3" s="1"/>
  <c r="AA110" i="3"/>
  <c r="AB110" i="3" s="1"/>
  <c r="AA34" i="3"/>
  <c r="AB34" i="3" s="1"/>
  <c r="AA75" i="3"/>
  <c r="AB75" i="3" s="1"/>
  <c r="AA67" i="3"/>
  <c r="AB67" i="3" s="1"/>
  <c r="AA156" i="3"/>
  <c r="AB156" i="3" s="1"/>
  <c r="AA149" i="3"/>
  <c r="AB149" i="3" s="1"/>
  <c r="AA168" i="3"/>
  <c r="AB168" i="3" s="1"/>
  <c r="AA132" i="3"/>
  <c r="AB132" i="3" s="1"/>
  <c r="AA96" i="3"/>
  <c r="AB96" i="3" s="1"/>
  <c r="AA105" i="3"/>
  <c r="AB105" i="3" s="1"/>
  <c r="AA46" i="3"/>
  <c r="AB46" i="3" s="1"/>
  <c r="AA68" i="3"/>
  <c r="AB68" i="3" s="1"/>
  <c r="AA39" i="3"/>
  <c r="AB39" i="3" s="1"/>
  <c r="AA103" i="3"/>
  <c r="AB103" i="3" s="1"/>
  <c r="AA117" i="3"/>
  <c r="AB117" i="3" s="1"/>
  <c r="AA169" i="3"/>
  <c r="AB169" i="3" s="1"/>
  <c r="AA29" i="3"/>
  <c r="AB29" i="3" s="1"/>
  <c r="AA22" i="3"/>
  <c r="AB22" i="3" s="1"/>
  <c r="AA127" i="3"/>
  <c r="AB127" i="3" s="1"/>
  <c r="AA150" i="3"/>
  <c r="AB150" i="3" s="1"/>
  <c r="AA184" i="3"/>
  <c r="AB184" i="3" s="1"/>
  <c r="AA102" i="3"/>
  <c r="AB102" i="3" s="1"/>
  <c r="AA92" i="3"/>
  <c r="AB92" i="3" s="1"/>
  <c r="AA131" i="3"/>
  <c r="AB131" i="3" s="1"/>
  <c r="AA87" i="3"/>
  <c r="AB87" i="3" s="1"/>
  <c r="AA155" i="3"/>
  <c r="AB155" i="3" s="1"/>
  <c r="AA141" i="3"/>
  <c r="AB141" i="3" s="1"/>
  <c r="AA98" i="3"/>
  <c r="AB98" i="3" s="1"/>
  <c r="AA126" i="3"/>
  <c r="AB126" i="3" s="1"/>
  <c r="AA124" i="3"/>
  <c r="AB124" i="3" s="1"/>
  <c r="AA80" i="3"/>
  <c r="AB80" i="3" s="1"/>
  <c r="AA89" i="3"/>
  <c r="AB89" i="3" s="1"/>
  <c r="AA137" i="3"/>
  <c r="AB137" i="3" s="1"/>
  <c r="AA52" i="3"/>
  <c r="AB52" i="3" s="1"/>
  <c r="AA27" i="3"/>
  <c r="AB27" i="3" s="1"/>
  <c r="AA91" i="3"/>
  <c r="AB91" i="3" s="1"/>
  <c r="AA171" i="3"/>
  <c r="AB171" i="3" s="1"/>
  <c r="AA45" i="3"/>
  <c r="AB45" i="3" s="1"/>
  <c r="AA26" i="3"/>
  <c r="AB26" i="3" s="1"/>
  <c r="AA94" i="3"/>
  <c r="AB94" i="3" s="1"/>
  <c r="AA165" i="3"/>
  <c r="AB165" i="3" s="1"/>
  <c r="AA176" i="3"/>
  <c r="AB176" i="3" s="1"/>
  <c r="AA182" i="3"/>
  <c r="AB182" i="3" s="1"/>
  <c r="AA108" i="3"/>
  <c r="AB108" i="3" s="1"/>
  <c r="AA118" i="3"/>
  <c r="AB118" i="3" s="1"/>
  <c r="AA163" i="3"/>
  <c r="AB163" i="3" s="1"/>
  <c r="AA179" i="3"/>
  <c r="AB179" i="3" s="1"/>
  <c r="AA101" i="3"/>
  <c r="AB101" i="3" s="1"/>
  <c r="AA50" i="3"/>
  <c r="AB50" i="3" s="1"/>
  <c r="AA157" i="3"/>
  <c r="AB157" i="3" s="1"/>
  <c r="AA116" i="3"/>
  <c r="AB116" i="3" s="1"/>
  <c r="AA64" i="3"/>
  <c r="AB64" i="3" s="1"/>
  <c r="AA73" i="3"/>
  <c r="AB73" i="3" s="1"/>
  <c r="AA58" i="3"/>
  <c r="AB58" i="3" s="1"/>
  <c r="AA36" i="3"/>
  <c r="AB36" i="3" s="1"/>
  <c r="AA55" i="3"/>
  <c r="AB55" i="3" s="1"/>
  <c r="AA167" i="3"/>
  <c r="AB167" i="3" s="1"/>
  <c r="AA133" i="3"/>
  <c r="AB133" i="3" s="1"/>
  <c r="AA146" i="3"/>
  <c r="AB146" i="3" s="1"/>
  <c r="AA138" i="3"/>
  <c r="AB138" i="3" s="1"/>
  <c r="AA142" i="3"/>
  <c r="AB142" i="3" s="1"/>
  <c r="AA128" i="3"/>
  <c r="AB128" i="3" s="1"/>
  <c r="AA88" i="3"/>
  <c r="AB88" i="3" s="1"/>
  <c r="AA97" i="3"/>
  <c r="AB97" i="3" s="1"/>
  <c r="AA177" i="3"/>
  <c r="AB177" i="3" s="1"/>
  <c r="AA60" i="3"/>
  <c r="AB60" i="3" s="1"/>
  <c r="AA43" i="3"/>
  <c r="AB43" i="3" s="1"/>
  <c r="AA107" i="3"/>
  <c r="AB107" i="3" s="1"/>
  <c r="AA121" i="3"/>
  <c r="AB121" i="3" s="1"/>
  <c r="AE1320" i="3"/>
  <c r="AF1320" i="3" s="1"/>
  <c r="AE1319" i="3"/>
  <c r="AF1319" i="3" s="1"/>
  <c r="AE1332" i="3"/>
  <c r="AF1332" i="3" s="1"/>
  <c r="AE1316" i="3"/>
  <c r="AF1316" i="3" s="1"/>
  <c r="AE1328" i="3"/>
  <c r="AF1328" i="3" s="1"/>
  <c r="AE1312" i="3"/>
  <c r="AF1312" i="3" s="1"/>
  <c r="AE1286" i="3"/>
  <c r="AF1286" i="3" s="1"/>
  <c r="AE1282" i="3"/>
  <c r="AF1282" i="3" s="1"/>
  <c r="AE1278" i="3"/>
  <c r="AF1278" i="3" s="1"/>
  <c r="AE1274" i="3"/>
  <c r="AF1274" i="3" s="1"/>
  <c r="AE1324" i="3"/>
  <c r="AF1324" i="3" s="1"/>
  <c r="AE1323" i="3"/>
  <c r="AF1323" i="3" s="1"/>
  <c r="AE1310" i="3"/>
  <c r="AF1310" i="3" s="1"/>
  <c r="AE1309" i="3"/>
  <c r="AF1309" i="3" s="1"/>
  <c r="AE1305" i="3"/>
  <c r="AF1305" i="3" s="1"/>
  <c r="AE1301" i="3"/>
  <c r="AF1301" i="3" s="1"/>
  <c r="AE1297" i="3"/>
  <c r="AF1297" i="3" s="1"/>
  <c r="AE1293" i="3"/>
  <c r="AF1293" i="3" s="1"/>
  <c r="AE1246" i="3"/>
  <c r="AF1246" i="3" s="1"/>
  <c r="AE1242" i="3"/>
  <c r="AF1242" i="3" s="1"/>
  <c r="AE1241" i="3"/>
  <c r="AF1241" i="3" s="1"/>
  <c r="AE1238" i="3"/>
  <c r="AF1238" i="3" s="1"/>
  <c r="AE1237" i="3"/>
  <c r="AF1237" i="3" s="1"/>
  <c r="AE1234" i="3"/>
  <c r="AF1234" i="3" s="1"/>
  <c r="AE1230" i="3"/>
  <c r="AF1230" i="3" s="1"/>
  <c r="AE1226" i="3"/>
  <c r="AF1226" i="3" s="1"/>
  <c r="AE1222" i="3"/>
  <c r="AF1222" i="3" s="1"/>
  <c r="AE1218" i="3"/>
  <c r="AF1218" i="3" s="1"/>
  <c r="AE1214" i="3"/>
  <c r="AF1214" i="3" s="1"/>
  <c r="AE1210" i="3"/>
  <c r="AF1210" i="3" s="1"/>
  <c r="AE1206" i="3"/>
  <c r="AF1206" i="3" s="1"/>
  <c r="AE1202" i="3"/>
  <c r="AF1202" i="3" s="1"/>
  <c r="AE1198" i="3"/>
  <c r="AF1198" i="3" s="1"/>
  <c r="AE1194" i="3"/>
  <c r="AF1194" i="3" s="1"/>
  <c r="AE1190" i="3"/>
  <c r="AF1190" i="3" s="1"/>
  <c r="AE1186" i="3"/>
  <c r="AF1186" i="3" s="1"/>
  <c r="AE1182" i="3"/>
  <c r="AF1182" i="3" s="1"/>
  <c r="AE1178" i="3"/>
  <c r="AF1178" i="3" s="1"/>
  <c r="AE1174" i="3"/>
  <c r="AF1174" i="3" s="1"/>
  <c r="AE1170" i="3"/>
  <c r="AF1170" i="3" s="1"/>
  <c r="AE1166" i="3"/>
  <c r="AF1166" i="3" s="1"/>
  <c r="AE1162" i="3"/>
  <c r="AF1162" i="3" s="1"/>
  <c r="AE1158" i="3"/>
  <c r="AF1158" i="3" s="1"/>
  <c r="AE1270" i="3"/>
  <c r="AF1270" i="3" s="1"/>
  <c r="AE1266" i="3"/>
  <c r="AF1266" i="3" s="1"/>
  <c r="AE1262" i="3"/>
  <c r="AF1262" i="3" s="1"/>
  <c r="AE1258" i="3"/>
  <c r="AF1258" i="3" s="1"/>
  <c r="AE1254" i="3"/>
  <c r="AF1254" i="3" s="1"/>
  <c r="AE1250" i="3"/>
  <c r="AF1250" i="3" s="1"/>
  <c r="AE1244" i="3"/>
  <c r="AF1244" i="3" s="1"/>
  <c r="AE1240" i="3"/>
  <c r="AF1240" i="3" s="1"/>
  <c r="AE1232" i="3"/>
  <c r="AF1232" i="3" s="1"/>
  <c r="AE1228" i="3"/>
  <c r="AF1228" i="3" s="1"/>
  <c r="AE1224" i="3"/>
  <c r="AF1224" i="3" s="1"/>
  <c r="AE1220" i="3"/>
  <c r="AF1220" i="3" s="1"/>
  <c r="AE1216" i="3"/>
  <c r="AF1216" i="3" s="1"/>
  <c r="AE1212" i="3"/>
  <c r="AF1212" i="3" s="1"/>
  <c r="AE1208" i="3"/>
  <c r="AF1208" i="3" s="1"/>
  <c r="AE1204" i="3"/>
  <c r="AF1204" i="3" s="1"/>
  <c r="AE1200" i="3"/>
  <c r="AF1200" i="3" s="1"/>
  <c r="AE1196" i="3"/>
  <c r="AF1196" i="3" s="1"/>
  <c r="AE1192" i="3"/>
  <c r="AF1192" i="3" s="1"/>
  <c r="AE1188" i="3"/>
  <c r="AF1188" i="3" s="1"/>
  <c r="AE1184" i="3"/>
  <c r="AF1184" i="3" s="1"/>
  <c r="AE1180" i="3"/>
  <c r="AF1180" i="3" s="1"/>
  <c r="AE1176" i="3"/>
  <c r="AF1176" i="3" s="1"/>
  <c r="AE1172" i="3"/>
  <c r="AF1172" i="3" s="1"/>
  <c r="AE1168" i="3"/>
  <c r="AF1168" i="3" s="1"/>
  <c r="AE1164" i="3"/>
  <c r="AF1164" i="3" s="1"/>
  <c r="AE1160" i="3"/>
  <c r="AF1160" i="3" s="1"/>
  <c r="AE1156" i="3"/>
  <c r="AF1156" i="3" s="1"/>
  <c r="AE1152" i="3"/>
  <c r="AF1152" i="3" s="1"/>
  <c r="AE1148" i="3"/>
  <c r="AF1148" i="3" s="1"/>
  <c r="AE1144" i="3"/>
  <c r="AF1144" i="3" s="1"/>
  <c r="AE1140" i="3"/>
  <c r="AF1140" i="3" s="1"/>
  <c r="AE1136" i="3"/>
  <c r="AF1136" i="3" s="1"/>
  <c r="AE1132" i="3"/>
  <c r="AF1132" i="3" s="1"/>
  <c r="AE1128" i="3"/>
  <c r="AF1128" i="3" s="1"/>
  <c r="AE1124" i="3"/>
  <c r="AF1124" i="3" s="1"/>
  <c r="AE1120" i="3"/>
  <c r="AF1120" i="3" s="1"/>
  <c r="AE1116" i="3"/>
  <c r="AF1116" i="3" s="1"/>
  <c r="AE1112" i="3"/>
  <c r="AF1112" i="3" s="1"/>
  <c r="AE1108" i="3"/>
  <c r="AF1108" i="3" s="1"/>
  <c r="AE1104" i="3"/>
  <c r="AF1104" i="3" s="1"/>
  <c r="AE1100" i="3"/>
  <c r="AF1100" i="3" s="1"/>
  <c r="AE1096" i="3"/>
  <c r="AF1096" i="3" s="1"/>
  <c r="AE1092" i="3"/>
  <c r="AF1092" i="3" s="1"/>
  <c r="AE1088" i="3"/>
  <c r="AF1088" i="3" s="1"/>
  <c r="AE1084" i="3"/>
  <c r="AF1084" i="3" s="1"/>
  <c r="AE1080" i="3"/>
  <c r="AF1080" i="3" s="1"/>
  <c r="AE1076" i="3"/>
  <c r="AF1076" i="3" s="1"/>
  <c r="AE1154" i="3"/>
  <c r="AF1154" i="3" s="1"/>
  <c r="AE1138" i="3"/>
  <c r="AF1138" i="3" s="1"/>
  <c r="AE1126" i="3"/>
  <c r="AF1126" i="3" s="1"/>
  <c r="AE1110" i="3"/>
  <c r="AF1110" i="3" s="1"/>
  <c r="AE1094" i="3"/>
  <c r="AF1094" i="3" s="1"/>
  <c r="AE1078" i="3"/>
  <c r="AF1078" i="3" s="1"/>
  <c r="AE1026" i="3"/>
  <c r="AF1026" i="3" s="1"/>
  <c r="AE1016" i="3"/>
  <c r="AF1016" i="3" s="1"/>
  <c r="AE1010" i="3"/>
  <c r="AF1010" i="3" s="1"/>
  <c r="AE1000" i="3"/>
  <c r="AF1000" i="3" s="1"/>
  <c r="AE1150" i="3"/>
  <c r="AF1150" i="3" s="1"/>
  <c r="AE1134" i="3"/>
  <c r="AF1134" i="3" s="1"/>
  <c r="AE1122" i="3"/>
  <c r="AF1122" i="3" s="1"/>
  <c r="AE1106" i="3"/>
  <c r="AF1106" i="3" s="1"/>
  <c r="AE1090" i="3"/>
  <c r="AF1090" i="3" s="1"/>
  <c r="AE1074" i="3"/>
  <c r="AF1074" i="3" s="1"/>
  <c r="AE1072" i="3"/>
  <c r="AF1072" i="3" s="1"/>
  <c r="AE1068" i="3"/>
  <c r="AF1068" i="3" s="1"/>
  <c r="AE1064" i="3"/>
  <c r="AF1064" i="3" s="1"/>
  <c r="AE1060" i="3"/>
  <c r="AF1060" i="3" s="1"/>
  <c r="AE1056" i="3"/>
  <c r="AF1056" i="3" s="1"/>
  <c r="AE1052" i="3"/>
  <c r="AF1052" i="3" s="1"/>
  <c r="AE1048" i="3"/>
  <c r="AF1048" i="3" s="1"/>
  <c r="AE1044" i="3"/>
  <c r="AF1044" i="3" s="1"/>
  <c r="AE1040" i="3"/>
  <c r="AF1040" i="3" s="1"/>
  <c r="AE1036" i="3"/>
  <c r="AF1036" i="3" s="1"/>
  <c r="AE1032" i="3"/>
  <c r="AF1032" i="3" s="1"/>
  <c r="AE1028" i="3"/>
  <c r="AF1028" i="3" s="1"/>
  <c r="AE1022" i="3"/>
  <c r="AF1022" i="3" s="1"/>
  <c r="AE1012" i="3"/>
  <c r="AF1012" i="3" s="1"/>
  <c r="AE1006" i="3"/>
  <c r="AF1006" i="3" s="1"/>
  <c r="AE996" i="3"/>
  <c r="AF996" i="3" s="1"/>
  <c r="AE992" i="3"/>
  <c r="AF992" i="3" s="1"/>
  <c r="AE988" i="3"/>
  <c r="AF988" i="3" s="1"/>
  <c r="AE1146" i="3"/>
  <c r="AF1146" i="3" s="1"/>
  <c r="AE1130" i="3"/>
  <c r="AF1130" i="3" s="1"/>
  <c r="AE1118" i="3"/>
  <c r="AF1118" i="3" s="1"/>
  <c r="AE1102" i="3"/>
  <c r="AF1102" i="3" s="1"/>
  <c r="AE1086" i="3"/>
  <c r="AF1086" i="3" s="1"/>
  <c r="AE1024" i="3"/>
  <c r="AF1024" i="3" s="1"/>
  <c r="AE1018" i="3"/>
  <c r="AF1018" i="3" s="1"/>
  <c r="AE1008" i="3"/>
  <c r="AF1008" i="3" s="1"/>
  <c r="AE1002" i="3"/>
  <c r="AF1002" i="3" s="1"/>
  <c r="AE994" i="3"/>
  <c r="AF994" i="3" s="1"/>
  <c r="AE990" i="3"/>
  <c r="AF990" i="3" s="1"/>
  <c r="AE985" i="3"/>
  <c r="AF985" i="3" s="1"/>
  <c r="AE981" i="3"/>
  <c r="AF981" i="3" s="1"/>
  <c r="AE977" i="3"/>
  <c r="AF977" i="3" s="1"/>
  <c r="AE973" i="3"/>
  <c r="AF973" i="3" s="1"/>
  <c r="AE969" i="3"/>
  <c r="AF969" i="3" s="1"/>
  <c r="AE965" i="3"/>
  <c r="AF965" i="3" s="1"/>
  <c r="AE961" i="3"/>
  <c r="AF961" i="3" s="1"/>
  <c r="AE957" i="3"/>
  <c r="AF957" i="3" s="1"/>
  <c r="AE953" i="3"/>
  <c r="AF953" i="3" s="1"/>
  <c r="AE949" i="3"/>
  <c r="AF949" i="3" s="1"/>
  <c r="AE945" i="3"/>
  <c r="AF945" i="3" s="1"/>
  <c r="AE941" i="3"/>
  <c r="AF941" i="3" s="1"/>
  <c r="AE937" i="3"/>
  <c r="AF937" i="3" s="1"/>
  <c r="AE933" i="3"/>
  <c r="AF933" i="3" s="1"/>
  <c r="AE929" i="3"/>
  <c r="AF929" i="3" s="1"/>
  <c r="AE925" i="3"/>
  <c r="AF925" i="3" s="1"/>
  <c r="AE921" i="3"/>
  <c r="AF921" i="3" s="1"/>
  <c r="AE917" i="3"/>
  <c r="AF917" i="3" s="1"/>
  <c r="AE913" i="3"/>
  <c r="AF913" i="3" s="1"/>
  <c r="AE909" i="3"/>
  <c r="AF909" i="3" s="1"/>
  <c r="AE905" i="3"/>
  <c r="AF905" i="3" s="1"/>
  <c r="AE901" i="3"/>
  <c r="AF901" i="3" s="1"/>
  <c r="AE897" i="3"/>
  <c r="AF897" i="3" s="1"/>
  <c r="AE1142" i="3"/>
  <c r="AF1142" i="3" s="1"/>
  <c r="AE1114" i="3"/>
  <c r="AF1114" i="3" s="1"/>
  <c r="AE1098" i="3"/>
  <c r="AF1098" i="3" s="1"/>
  <c r="AE1082" i="3"/>
  <c r="AF1082" i="3" s="1"/>
  <c r="AE1070" i="3"/>
  <c r="AF1070" i="3" s="1"/>
  <c r="AE1066" i="3"/>
  <c r="AF1066" i="3" s="1"/>
  <c r="AE1062" i="3"/>
  <c r="AF1062" i="3" s="1"/>
  <c r="AE1058" i="3"/>
  <c r="AF1058" i="3" s="1"/>
  <c r="AE1054" i="3"/>
  <c r="AF1054" i="3" s="1"/>
  <c r="AE1050" i="3"/>
  <c r="AF1050" i="3" s="1"/>
  <c r="AE1046" i="3"/>
  <c r="AF1046" i="3" s="1"/>
  <c r="AE1042" i="3"/>
  <c r="AF1042" i="3" s="1"/>
  <c r="AE1038" i="3"/>
  <c r="AF1038" i="3" s="1"/>
  <c r="AE1034" i="3"/>
  <c r="AF1034" i="3" s="1"/>
  <c r="AE1030" i="3"/>
  <c r="AF1030" i="3" s="1"/>
  <c r="AE1020" i="3"/>
  <c r="AF1020" i="3" s="1"/>
  <c r="AE1014" i="3"/>
  <c r="AF1014" i="3" s="1"/>
  <c r="AE1004" i="3"/>
  <c r="AF1004" i="3" s="1"/>
  <c r="AE998" i="3"/>
  <c r="AF998" i="3" s="1"/>
  <c r="AE984" i="3"/>
  <c r="AF984" i="3" s="1"/>
  <c r="AE980" i="3"/>
  <c r="AF980" i="3" s="1"/>
  <c r="AE976" i="3"/>
  <c r="AF976" i="3" s="1"/>
  <c r="AE972" i="3"/>
  <c r="AF972" i="3" s="1"/>
  <c r="AE968" i="3"/>
  <c r="AF968" i="3" s="1"/>
  <c r="AE964" i="3"/>
  <c r="AF964" i="3" s="1"/>
  <c r="AE960" i="3"/>
  <c r="AF960" i="3" s="1"/>
  <c r="AE956" i="3"/>
  <c r="AF956" i="3" s="1"/>
  <c r="AE952" i="3"/>
  <c r="AF952" i="3" s="1"/>
  <c r="AE948" i="3"/>
  <c r="AF948" i="3" s="1"/>
  <c r="AE944" i="3"/>
  <c r="AF944" i="3" s="1"/>
  <c r="AE940" i="3"/>
  <c r="AF940" i="3" s="1"/>
  <c r="AE936" i="3"/>
  <c r="AF936" i="3" s="1"/>
  <c r="AE932" i="3"/>
  <c r="AF932" i="3" s="1"/>
  <c r="AE928" i="3"/>
  <c r="AF928" i="3" s="1"/>
  <c r="AE924" i="3"/>
  <c r="AF924" i="3" s="1"/>
  <c r="AE920" i="3"/>
  <c r="AF920" i="3" s="1"/>
  <c r="AE916" i="3"/>
  <c r="AF916" i="3" s="1"/>
  <c r="AE912" i="3"/>
  <c r="AF912" i="3" s="1"/>
  <c r="AE904" i="3"/>
  <c r="AF904" i="3" s="1"/>
  <c r="AE896" i="3"/>
  <c r="AE908" i="3"/>
  <c r="AF908" i="3" s="1"/>
  <c r="AE900" i="3"/>
  <c r="AF900" i="3" s="1"/>
  <c r="AE943" i="3"/>
  <c r="AF943" i="3" s="1"/>
  <c r="AE978" i="3"/>
  <c r="AF978" i="3" s="1"/>
  <c r="AE915" i="3"/>
  <c r="AF915" i="3" s="1"/>
  <c r="AE950" i="3"/>
  <c r="AF950" i="3" s="1"/>
  <c r="AE979" i="3"/>
  <c r="AF979" i="3" s="1"/>
  <c r="AE938" i="3"/>
  <c r="AF938" i="3" s="1"/>
  <c r="AE967" i="3"/>
  <c r="AF967" i="3" s="1"/>
  <c r="AE899" i="3"/>
  <c r="AF899" i="3" s="1"/>
  <c r="AE923" i="3"/>
  <c r="AF923" i="3" s="1"/>
  <c r="AE958" i="3"/>
  <c r="AF958" i="3" s="1"/>
  <c r="AE1111" i="3"/>
  <c r="AF1111" i="3" s="1"/>
  <c r="AE1129" i="3"/>
  <c r="AF1129" i="3" s="1"/>
  <c r="AE1169" i="3"/>
  <c r="AF1169" i="3" s="1"/>
  <c r="AE1187" i="3"/>
  <c r="AF1187" i="3" s="1"/>
  <c r="AE1201" i="3"/>
  <c r="AF1201" i="3" s="1"/>
  <c r="AE1015" i="3"/>
  <c r="AF1015" i="3" s="1"/>
  <c r="AE1043" i="3"/>
  <c r="AF1043" i="3" s="1"/>
  <c r="AE1059" i="3"/>
  <c r="AF1059" i="3" s="1"/>
  <c r="AE1083" i="3"/>
  <c r="AF1083" i="3" s="1"/>
  <c r="AE1175" i="3"/>
  <c r="AF1175" i="3" s="1"/>
  <c r="AE1189" i="3"/>
  <c r="AF1189" i="3" s="1"/>
  <c r="AE1207" i="3"/>
  <c r="AF1207" i="3" s="1"/>
  <c r="AE1019" i="3"/>
  <c r="AF1019" i="3" s="1"/>
  <c r="AE1087" i="3"/>
  <c r="AF1087" i="3" s="1"/>
  <c r="AE1105" i="3"/>
  <c r="AF1105" i="3" s="1"/>
  <c r="AE1133" i="3"/>
  <c r="AF1133" i="3" s="1"/>
  <c r="AE1193" i="3"/>
  <c r="AF1193" i="3" s="1"/>
  <c r="AE1209" i="3"/>
  <c r="AF1209" i="3" s="1"/>
  <c r="AE1029" i="3"/>
  <c r="AF1029" i="3" s="1"/>
  <c r="AE1037" i="3"/>
  <c r="AF1037" i="3" s="1"/>
  <c r="AE1045" i="3"/>
  <c r="AF1045" i="3" s="1"/>
  <c r="AE1053" i="3"/>
  <c r="AF1053" i="3" s="1"/>
  <c r="AE1061" i="3"/>
  <c r="AF1061" i="3" s="1"/>
  <c r="AE1069" i="3"/>
  <c r="AF1069" i="3" s="1"/>
  <c r="AE1135" i="3"/>
  <c r="AF1135" i="3" s="1"/>
  <c r="AE1181" i="3"/>
  <c r="AF1181" i="3" s="1"/>
  <c r="AE1199" i="3"/>
  <c r="AF1199" i="3" s="1"/>
  <c r="AE1213" i="3"/>
  <c r="AF1213" i="3" s="1"/>
  <c r="AE1247" i="3"/>
  <c r="AF1247" i="3" s="1"/>
  <c r="AE1264" i="3"/>
  <c r="AF1264" i="3" s="1"/>
  <c r="AE1284" i="3"/>
  <c r="AF1284" i="3" s="1"/>
  <c r="AE1296" i="3"/>
  <c r="AF1296" i="3" s="1"/>
  <c r="AE1255" i="3"/>
  <c r="AF1255" i="3" s="1"/>
  <c r="AE1257" i="3"/>
  <c r="AF1257" i="3" s="1"/>
  <c r="AE1271" i="3"/>
  <c r="AF1271" i="3" s="1"/>
  <c r="AE1273" i="3"/>
  <c r="AF1273" i="3" s="1"/>
  <c r="AE1275" i="3"/>
  <c r="AF1275" i="3" s="1"/>
  <c r="AE1283" i="3"/>
  <c r="AF1283" i="3" s="1"/>
  <c r="AE1294" i="3"/>
  <c r="AF1294" i="3" s="1"/>
  <c r="AE1298" i="3"/>
  <c r="AF1298" i="3" s="1"/>
  <c r="AE1302" i="3"/>
  <c r="AF1302" i="3" s="1"/>
  <c r="AE1281" i="3"/>
  <c r="AF1281" i="3" s="1"/>
  <c r="AE1289" i="3"/>
  <c r="AF1289" i="3" s="1"/>
  <c r="AE1315" i="3"/>
  <c r="AF1315" i="3" s="1"/>
  <c r="AE927" i="3"/>
  <c r="AF927" i="3" s="1"/>
  <c r="AE962" i="3"/>
  <c r="AF962" i="3" s="1"/>
  <c r="AE934" i="3"/>
  <c r="AF934" i="3" s="1"/>
  <c r="AE963" i="3"/>
  <c r="AF963" i="3" s="1"/>
  <c r="AE986" i="3"/>
  <c r="AF986" i="3" s="1"/>
  <c r="AE898" i="3"/>
  <c r="AF898" i="3" s="1"/>
  <c r="AE906" i="3"/>
  <c r="AF906" i="3" s="1"/>
  <c r="AE914" i="3"/>
  <c r="AF914" i="3" s="1"/>
  <c r="AE922" i="3"/>
  <c r="AF922" i="3" s="1"/>
  <c r="AE951" i="3"/>
  <c r="AF951" i="3" s="1"/>
  <c r="AE942" i="3"/>
  <c r="AF942" i="3" s="1"/>
  <c r="AE971" i="3"/>
  <c r="AF971" i="3" s="1"/>
  <c r="AE1095" i="3"/>
  <c r="AF1095" i="3" s="1"/>
  <c r="AE1113" i="3"/>
  <c r="AF1113" i="3" s="1"/>
  <c r="AE1155" i="3"/>
  <c r="AF1155" i="3" s="1"/>
  <c r="AE1215" i="3"/>
  <c r="AF1215" i="3" s="1"/>
  <c r="AE1223" i="3"/>
  <c r="AF1223" i="3" s="1"/>
  <c r="AE1233" i="3"/>
  <c r="AF1233" i="3" s="1"/>
  <c r="AE1021" i="3"/>
  <c r="AF1021" i="3" s="1"/>
  <c r="AE1039" i="3"/>
  <c r="AF1039" i="3" s="1"/>
  <c r="AE1055" i="3"/>
  <c r="AF1055" i="3" s="1"/>
  <c r="AE1071" i="3"/>
  <c r="AF1071" i="3" s="1"/>
  <c r="AE1085" i="3"/>
  <c r="AF1085" i="3" s="1"/>
  <c r="AE1099" i="3"/>
  <c r="AF1099" i="3" s="1"/>
  <c r="AE1115" i="3"/>
  <c r="AF1115" i="3" s="1"/>
  <c r="AE1157" i="3"/>
  <c r="AF1157" i="3" s="1"/>
  <c r="AE987" i="3"/>
  <c r="AF987" i="3" s="1"/>
  <c r="AE995" i="3"/>
  <c r="AF995" i="3" s="1"/>
  <c r="AE1025" i="3"/>
  <c r="AF1025" i="3" s="1"/>
  <c r="AE1089" i="3"/>
  <c r="AF1089" i="3" s="1"/>
  <c r="AE1161" i="3"/>
  <c r="AF1161" i="3" s="1"/>
  <c r="AE1179" i="3"/>
  <c r="AF1179" i="3" s="1"/>
  <c r="AE997" i="3"/>
  <c r="AF997" i="3" s="1"/>
  <c r="AE1007" i="3"/>
  <c r="AF1007" i="3" s="1"/>
  <c r="AE1107" i="3"/>
  <c r="AF1107" i="3" s="1"/>
  <c r="AE1137" i="3"/>
  <c r="AF1137" i="3" s="1"/>
  <c r="AE1268" i="3"/>
  <c r="AF1268" i="3" s="1"/>
  <c r="AE1299" i="3"/>
  <c r="AF1299" i="3" s="1"/>
  <c r="AE1288" i="3"/>
  <c r="AF1288" i="3" s="1"/>
  <c r="AE1251" i="3"/>
  <c r="AF1251" i="3" s="1"/>
  <c r="AE1267" i="3"/>
  <c r="AF1267" i="3" s="1"/>
  <c r="AE1314" i="3"/>
  <c r="AF1314" i="3" s="1"/>
  <c r="AE1318" i="3"/>
  <c r="AF1318" i="3" s="1"/>
  <c r="AE1317" i="3"/>
  <c r="AF1317" i="3" s="1"/>
  <c r="AE1097" i="3"/>
  <c r="AF1097" i="3" s="1"/>
  <c r="AE1139" i="3"/>
  <c r="AF1139" i="3" s="1"/>
  <c r="AE1185" i="3"/>
  <c r="AF1185" i="3" s="1"/>
  <c r="AE1067" i="3"/>
  <c r="AF1067" i="3" s="1"/>
  <c r="AE1009" i="3"/>
  <c r="AF1009" i="3" s="1"/>
  <c r="AE1119" i="3"/>
  <c r="AF1119" i="3" s="1"/>
  <c r="AE1195" i="3"/>
  <c r="AF1195" i="3" s="1"/>
  <c r="AE1013" i="3"/>
  <c r="AF1013" i="3" s="1"/>
  <c r="AE1049" i="3"/>
  <c r="AF1049" i="3" s="1"/>
  <c r="AE1057" i="3"/>
  <c r="AF1057" i="3" s="1"/>
  <c r="AE1065" i="3"/>
  <c r="AF1065" i="3" s="1"/>
  <c r="AE1073" i="3"/>
  <c r="AF1073" i="3" s="1"/>
  <c r="AE1256" i="3"/>
  <c r="AF1256" i="3" s="1"/>
  <c r="AE1248" i="3"/>
  <c r="AF1248" i="3" s="1"/>
  <c r="AE1287" i="3"/>
  <c r="AF1287" i="3" s="1"/>
  <c r="AE1277" i="3"/>
  <c r="AF1277" i="3" s="1"/>
  <c r="AE1003" i="3"/>
  <c r="AF1003" i="3" s="1"/>
  <c r="AE1075" i="3"/>
  <c r="AF1075" i="3" s="1"/>
  <c r="AE1091" i="3"/>
  <c r="AF1091" i="3" s="1"/>
  <c r="AE1151" i="3"/>
  <c r="AF1151" i="3" s="1"/>
  <c r="AE1167" i="3"/>
  <c r="AF1167" i="3" s="1"/>
  <c r="AE1221" i="3"/>
  <c r="AF1221" i="3" s="1"/>
  <c r="AE1252" i="3"/>
  <c r="AF1252" i="3" s="1"/>
  <c r="AE1291" i="3"/>
  <c r="AF1291" i="3" s="1"/>
  <c r="AE1307" i="3"/>
  <c r="AF1307" i="3" s="1"/>
  <c r="AE1300" i="3"/>
  <c r="AF1300" i="3" s="1"/>
  <c r="AE1253" i="3"/>
  <c r="AF1253" i="3" s="1"/>
  <c r="AE1269" i="3"/>
  <c r="AF1269" i="3" s="1"/>
  <c r="AE1290" i="3"/>
  <c r="AF1290" i="3" s="1"/>
  <c r="AE1327" i="3"/>
  <c r="AF1327" i="3" s="1"/>
  <c r="AE1245" i="3"/>
  <c r="AF1245" i="3" s="1"/>
  <c r="AE1329" i="3"/>
  <c r="AF1329" i="3" s="1"/>
  <c r="AE1333" i="3"/>
  <c r="AF1333" i="3" s="1"/>
  <c r="AE975" i="3"/>
  <c r="AF975" i="3" s="1"/>
  <c r="AE911" i="3"/>
  <c r="AF911" i="3" s="1"/>
  <c r="AE947" i="3"/>
  <c r="AF947" i="3" s="1"/>
  <c r="AE982" i="3"/>
  <c r="AF982" i="3" s="1"/>
  <c r="AE935" i="3"/>
  <c r="AF935" i="3" s="1"/>
  <c r="AE970" i="3"/>
  <c r="AF970" i="3" s="1"/>
  <c r="AE999" i="3"/>
  <c r="AF999" i="3" s="1"/>
  <c r="AE1051" i="3"/>
  <c r="AF1051" i="3" s="1"/>
  <c r="AE1101" i="3"/>
  <c r="AF1101" i="3" s="1"/>
  <c r="AE1117" i="3"/>
  <c r="AF1117" i="3" s="1"/>
  <c r="AE1143" i="3"/>
  <c r="AF1143" i="3" s="1"/>
  <c r="AE1173" i="3"/>
  <c r="AF1173" i="3" s="1"/>
  <c r="AE1217" i="3"/>
  <c r="AF1217" i="3" s="1"/>
  <c r="AE1227" i="3"/>
  <c r="AF1227" i="3" s="1"/>
  <c r="AE1147" i="3"/>
  <c r="AF1147" i="3" s="1"/>
  <c r="AE1211" i="3"/>
  <c r="AF1211" i="3" s="1"/>
  <c r="AE1033" i="3"/>
  <c r="AF1033" i="3" s="1"/>
  <c r="AE1041" i="3"/>
  <c r="AF1041" i="3" s="1"/>
  <c r="AE1093" i="3"/>
  <c r="AF1093" i="3" s="1"/>
  <c r="AE1123" i="3"/>
  <c r="AF1123" i="3" s="1"/>
  <c r="AE1153" i="3"/>
  <c r="AF1153" i="3" s="1"/>
  <c r="AE1183" i="3"/>
  <c r="AF1183" i="3" s="1"/>
  <c r="AE1236" i="3"/>
  <c r="AF1236" i="3" s="1"/>
  <c r="AE1276" i="3"/>
  <c r="AF1276" i="3" s="1"/>
  <c r="AE1249" i="3"/>
  <c r="AF1249" i="3" s="1"/>
  <c r="AE1265" i="3"/>
  <c r="AF1265" i="3" s="1"/>
  <c r="AE1243" i="3"/>
  <c r="AF1243" i="3" s="1"/>
  <c r="AE1285" i="3"/>
  <c r="AF1285" i="3" s="1"/>
  <c r="AE1311" i="3"/>
  <c r="AF1311" i="3" s="1"/>
  <c r="AE1331" i="3"/>
  <c r="AF1331" i="3" s="1"/>
  <c r="AE1203" i="3"/>
  <c r="AF1203" i="3" s="1"/>
  <c r="AE1035" i="3"/>
  <c r="AF1035" i="3" s="1"/>
  <c r="AE902" i="3"/>
  <c r="AF902" i="3" s="1"/>
  <c r="AE910" i="3"/>
  <c r="AF910" i="3" s="1"/>
  <c r="AE930" i="3"/>
  <c r="AF930" i="3" s="1"/>
  <c r="AE959" i="3"/>
  <c r="AF959" i="3" s="1"/>
  <c r="AE903" i="3"/>
  <c r="AF903" i="3" s="1"/>
  <c r="AE931" i="3"/>
  <c r="AF931" i="3" s="1"/>
  <c r="AE966" i="3"/>
  <c r="AF966" i="3" s="1"/>
  <c r="AE919" i="3"/>
  <c r="AF919" i="3" s="1"/>
  <c r="AE954" i="3"/>
  <c r="AF954" i="3" s="1"/>
  <c r="AE983" i="3"/>
  <c r="AF983" i="3" s="1"/>
  <c r="AE907" i="3"/>
  <c r="AF907" i="3" s="1"/>
  <c r="AE939" i="3"/>
  <c r="AF939" i="3" s="1"/>
  <c r="AE974" i="3"/>
  <c r="AF974" i="3" s="1"/>
  <c r="AE1001" i="3"/>
  <c r="AF1001" i="3" s="1"/>
  <c r="AE1011" i="3"/>
  <c r="AF1011" i="3" s="1"/>
  <c r="AE1017" i="3"/>
  <c r="AF1017" i="3" s="1"/>
  <c r="AE1027" i="3"/>
  <c r="AF1027" i="3" s="1"/>
  <c r="AE1081" i="3"/>
  <c r="AF1081" i="3" s="1"/>
  <c r="AE1127" i="3"/>
  <c r="AF1127" i="3" s="1"/>
  <c r="AE1141" i="3"/>
  <c r="AF1141" i="3" s="1"/>
  <c r="AE1005" i="3"/>
  <c r="AF1005" i="3" s="1"/>
  <c r="AE1031" i="3"/>
  <c r="AF1031" i="3" s="1"/>
  <c r="AE1047" i="3"/>
  <c r="AF1047" i="3" s="1"/>
  <c r="AE1063" i="3"/>
  <c r="AF1063" i="3" s="1"/>
  <c r="AE1145" i="3"/>
  <c r="AF1145" i="3" s="1"/>
  <c r="AE1159" i="3"/>
  <c r="AF1159" i="3" s="1"/>
  <c r="AE1225" i="3"/>
  <c r="AF1225" i="3" s="1"/>
  <c r="AE1235" i="3"/>
  <c r="AF1235" i="3" s="1"/>
  <c r="AE991" i="3"/>
  <c r="AF991" i="3" s="1"/>
  <c r="AE1103" i="3"/>
  <c r="AF1103" i="3" s="1"/>
  <c r="AE1121" i="3"/>
  <c r="AF1121" i="3" s="1"/>
  <c r="AE1131" i="3"/>
  <c r="AF1131" i="3" s="1"/>
  <c r="AE1149" i="3"/>
  <c r="AF1149" i="3" s="1"/>
  <c r="AE1163" i="3"/>
  <c r="AF1163" i="3" s="1"/>
  <c r="AE1177" i="3"/>
  <c r="AF1177" i="3" s="1"/>
  <c r="AE1229" i="3"/>
  <c r="AF1229" i="3" s="1"/>
  <c r="AE989" i="3"/>
  <c r="AF989" i="3" s="1"/>
  <c r="AE1023" i="3"/>
  <c r="AF1023" i="3" s="1"/>
  <c r="AE1125" i="3"/>
  <c r="AF1125" i="3" s="1"/>
  <c r="AE1165" i="3"/>
  <c r="AF1165" i="3" s="1"/>
  <c r="AE1231" i="3"/>
  <c r="AF1231" i="3" s="1"/>
  <c r="AE1260" i="3"/>
  <c r="AF1260" i="3" s="1"/>
  <c r="AE1295" i="3"/>
  <c r="AF1295" i="3" s="1"/>
  <c r="AE1303" i="3"/>
  <c r="AF1303" i="3" s="1"/>
  <c r="AE1280" i="3"/>
  <c r="AF1280" i="3" s="1"/>
  <c r="AE1292" i="3"/>
  <c r="AF1292" i="3" s="1"/>
  <c r="AE1308" i="3"/>
  <c r="AF1308" i="3" s="1"/>
  <c r="AE1259" i="3"/>
  <c r="AF1259" i="3" s="1"/>
  <c r="AE1261" i="3"/>
  <c r="AF1261" i="3" s="1"/>
  <c r="AE1239" i="3"/>
  <c r="AF1239" i="3" s="1"/>
  <c r="AE1306" i="3"/>
  <c r="AF1306" i="3" s="1"/>
  <c r="AE1321" i="3"/>
  <c r="AF1321" i="3" s="1"/>
  <c r="AE1325" i="3"/>
  <c r="AF1325" i="3" s="1"/>
  <c r="AE1313" i="3"/>
  <c r="AF1313" i="3" s="1"/>
  <c r="AE1322" i="3"/>
  <c r="AF1322" i="3" s="1"/>
  <c r="AE1326" i="3"/>
  <c r="AF1326" i="3" s="1"/>
  <c r="AE946" i="3"/>
  <c r="AF946" i="3" s="1"/>
  <c r="AE918" i="3"/>
  <c r="AF918" i="3" s="1"/>
  <c r="AE926" i="3"/>
  <c r="AF926" i="3" s="1"/>
  <c r="AE955" i="3"/>
  <c r="AF955" i="3" s="1"/>
  <c r="AE1079" i="3"/>
  <c r="AF1079" i="3" s="1"/>
  <c r="AE1171" i="3"/>
  <c r="AF1171" i="3" s="1"/>
  <c r="AE1191" i="3"/>
  <c r="AF1191" i="3" s="1"/>
  <c r="AE1205" i="3"/>
  <c r="AF1205" i="3" s="1"/>
  <c r="AE1219" i="3"/>
  <c r="AF1219" i="3" s="1"/>
  <c r="AE993" i="3"/>
  <c r="AF993" i="3" s="1"/>
  <c r="AE1077" i="3"/>
  <c r="AF1077" i="3" s="1"/>
  <c r="AE1109" i="3"/>
  <c r="AF1109" i="3" s="1"/>
  <c r="AE1197" i="3"/>
  <c r="AF1197" i="3" s="1"/>
  <c r="AE1272" i="3"/>
  <c r="AF1272" i="3" s="1"/>
  <c r="AE1304" i="3"/>
  <c r="AF1304" i="3" s="1"/>
  <c r="AE1263" i="3"/>
  <c r="AF1263" i="3" s="1"/>
  <c r="AE1279" i="3"/>
  <c r="AF1279" i="3" s="1"/>
  <c r="AE1330" i="3"/>
  <c r="AF1330" i="3" s="1"/>
  <c r="AE2016" i="3"/>
  <c r="AF2016" i="3" s="1"/>
  <c r="AE2008" i="3"/>
  <c r="AF2008" i="3" s="1"/>
  <c r="AE2002" i="3"/>
  <c r="AF2002" i="3" s="1"/>
  <c r="AE1992" i="3"/>
  <c r="AF1992" i="3" s="1"/>
  <c r="AE1986" i="3"/>
  <c r="AF1986" i="3" s="1"/>
  <c r="AE1968" i="3"/>
  <c r="AF1968" i="3" s="1"/>
  <c r="AE1958" i="3"/>
  <c r="AF1958" i="3" s="1"/>
  <c r="AE2014" i="3"/>
  <c r="AF2014" i="3" s="1"/>
  <c r="AE2004" i="3"/>
  <c r="AF2004" i="3" s="1"/>
  <c r="AE1998" i="3"/>
  <c r="AF1998" i="3" s="1"/>
  <c r="AE1988" i="3"/>
  <c r="AF1988" i="3" s="1"/>
  <c r="AE1982" i="3"/>
  <c r="AF1982" i="3" s="1"/>
  <c r="AE1978" i="3"/>
  <c r="AF1978" i="3" s="1"/>
  <c r="AE1974" i="3"/>
  <c r="AF1974" i="3" s="1"/>
  <c r="AE1964" i="3"/>
  <c r="AF1964" i="3" s="1"/>
  <c r="AE1960" i="3"/>
  <c r="AF1960" i="3" s="1"/>
  <c r="AE2010" i="3"/>
  <c r="AF2010" i="3" s="1"/>
  <c r="AE2000" i="3"/>
  <c r="AF2000" i="3" s="1"/>
  <c r="AE1994" i="3"/>
  <c r="AF1994" i="3" s="1"/>
  <c r="AE1984" i="3"/>
  <c r="AF1984" i="3" s="1"/>
  <c r="AE1970" i="3"/>
  <c r="AF1970" i="3" s="1"/>
  <c r="AE2006" i="3"/>
  <c r="AF2006" i="3" s="1"/>
  <c r="AE1996" i="3"/>
  <c r="AF1996" i="3" s="1"/>
  <c r="AE1990" i="3"/>
  <c r="AF1990" i="3" s="1"/>
  <c r="AE1980" i="3"/>
  <c r="AF1980" i="3" s="1"/>
  <c r="AE1972" i="3"/>
  <c r="AF1972" i="3" s="1"/>
  <c r="AE1966" i="3"/>
  <c r="AF1966" i="3" s="1"/>
  <c r="AE1976" i="3"/>
  <c r="AF1976" i="3" s="1"/>
  <c r="AE1956" i="3"/>
  <c r="AF1956" i="3" s="1"/>
  <c r="AE1950" i="3"/>
  <c r="AF1950" i="3" s="1"/>
  <c r="AE1946" i="3"/>
  <c r="AF1946" i="3" s="1"/>
  <c r="AE1942" i="3"/>
  <c r="AF1942" i="3" s="1"/>
  <c r="AE1938" i="3"/>
  <c r="AF1938" i="3" s="1"/>
  <c r="AE1952" i="3"/>
  <c r="AF1952" i="3" s="1"/>
  <c r="AE1922" i="3"/>
  <c r="AF1922" i="3" s="1"/>
  <c r="AE1906" i="3"/>
  <c r="AF1906" i="3" s="1"/>
  <c r="AE2012" i="3"/>
  <c r="AF2012" i="3" s="1"/>
  <c r="AE1953" i="3"/>
  <c r="AF1953" i="3" s="1"/>
  <c r="AE1949" i="3"/>
  <c r="AF1949" i="3" s="1"/>
  <c r="AE1941" i="3"/>
  <c r="AF1941" i="3" s="1"/>
  <c r="AE1934" i="3"/>
  <c r="AF1934" i="3" s="1"/>
  <c r="AE1918" i="3"/>
  <c r="AF1918" i="3" s="1"/>
  <c r="AE1902" i="3"/>
  <c r="AF1902" i="3" s="1"/>
  <c r="AE1878" i="3"/>
  <c r="AF1878" i="3" s="1"/>
  <c r="AE1874" i="3"/>
  <c r="AF1874" i="3" s="1"/>
  <c r="AE1962" i="3"/>
  <c r="AF1962" i="3" s="1"/>
  <c r="AE1930" i="3"/>
  <c r="AF1930" i="3" s="1"/>
  <c r="AE1914" i="3"/>
  <c r="AF1914" i="3" s="1"/>
  <c r="AE1898" i="3"/>
  <c r="AF1898" i="3" s="1"/>
  <c r="AE1893" i="3"/>
  <c r="AF1893" i="3" s="1"/>
  <c r="AE1886" i="3"/>
  <c r="AF1886" i="3" s="1"/>
  <c r="AE1925" i="3"/>
  <c r="AF1925" i="3" s="1"/>
  <c r="AE1909" i="3"/>
  <c r="AF1909" i="3" s="1"/>
  <c r="AE1889" i="3"/>
  <c r="AF1889" i="3" s="1"/>
  <c r="AE1882" i="3"/>
  <c r="AF1882" i="3" s="1"/>
  <c r="AE1880" i="3"/>
  <c r="AF1880" i="3" s="1"/>
  <c r="AE1870" i="3"/>
  <c r="AF1870" i="3" s="1"/>
  <c r="AE1866" i="3"/>
  <c r="AF1866" i="3" s="1"/>
  <c r="AE1862" i="3"/>
  <c r="AF1862" i="3" s="1"/>
  <c r="AE1858" i="3"/>
  <c r="AF1858" i="3" s="1"/>
  <c r="AE1854" i="3"/>
  <c r="AF1854" i="3" s="1"/>
  <c r="AE1850" i="3"/>
  <c r="AF1850" i="3" s="1"/>
  <c r="AE1846" i="3"/>
  <c r="AF1846" i="3" s="1"/>
  <c r="AE1842" i="3"/>
  <c r="AF1842" i="3" s="1"/>
  <c r="AE1838" i="3"/>
  <c r="AF1838" i="3" s="1"/>
  <c r="AE1894" i="3"/>
  <c r="AF1894" i="3" s="1"/>
  <c r="AE1885" i="3"/>
  <c r="AF1885" i="3" s="1"/>
  <c r="AE1876" i="3"/>
  <c r="AF1876" i="3" s="1"/>
  <c r="AE1890" i="3"/>
  <c r="AF1890" i="3" s="1"/>
  <c r="AE1864" i="3"/>
  <c r="AF1864" i="3" s="1"/>
  <c r="AE1844" i="3"/>
  <c r="AF1844" i="3" s="1"/>
  <c r="AE1813" i="3"/>
  <c r="AF1813" i="3" s="1"/>
  <c r="AE1809" i="3"/>
  <c r="AF1809" i="3" s="1"/>
  <c r="AE1805" i="3"/>
  <c r="AF1805" i="3" s="1"/>
  <c r="AE1801" i="3"/>
  <c r="AF1801" i="3" s="1"/>
  <c r="AE1797" i="3"/>
  <c r="AF1797" i="3" s="1"/>
  <c r="AE1793" i="3"/>
  <c r="AF1793" i="3" s="1"/>
  <c r="AE1777" i="3"/>
  <c r="AF1777" i="3" s="1"/>
  <c r="AE1761" i="3"/>
  <c r="AF1761" i="3" s="1"/>
  <c r="AE1926" i="3"/>
  <c r="AF1926" i="3" s="1"/>
  <c r="AE1910" i="3"/>
  <c r="AF1910" i="3" s="1"/>
  <c r="AE1868" i="3"/>
  <c r="AF1868" i="3" s="1"/>
  <c r="AE1848" i="3"/>
  <c r="AF1848" i="3" s="1"/>
  <c r="AE1789" i="3"/>
  <c r="AF1789" i="3" s="1"/>
  <c r="AE1773" i="3"/>
  <c r="AF1773" i="3" s="1"/>
  <c r="AE1757" i="3"/>
  <c r="AF1757" i="3" s="1"/>
  <c r="AE1945" i="3"/>
  <c r="AF1945" i="3" s="1"/>
  <c r="AE1872" i="3"/>
  <c r="AF1872" i="3" s="1"/>
  <c r="AE1852" i="3"/>
  <c r="AF1852" i="3" s="1"/>
  <c r="AE1836" i="3"/>
  <c r="AF1836" i="3" s="1"/>
  <c r="AE1833" i="3"/>
  <c r="AF1833" i="3" s="1"/>
  <c r="AE1829" i="3"/>
  <c r="AF1829" i="3" s="1"/>
  <c r="AE1825" i="3"/>
  <c r="AF1825" i="3" s="1"/>
  <c r="AE1821" i="3"/>
  <c r="AF1821" i="3" s="1"/>
  <c r="AE1817" i="3"/>
  <c r="AF1817" i="3" s="1"/>
  <c r="AE1785" i="3"/>
  <c r="AF1785" i="3" s="1"/>
  <c r="AE1784" i="3"/>
  <c r="AF1784" i="3" s="1"/>
  <c r="AE1769" i="3"/>
  <c r="AF1769" i="3" s="1"/>
  <c r="AE1768" i="3"/>
  <c r="AF1768" i="3" s="1"/>
  <c r="AE1753" i="3"/>
  <c r="AF1753" i="3" s="1"/>
  <c r="AE1752" i="3"/>
  <c r="AF1752" i="3" s="1"/>
  <c r="AE1745" i="3"/>
  <c r="AF1745" i="3" s="1"/>
  <c r="AE1744" i="3"/>
  <c r="AF1744" i="3" s="1"/>
  <c r="AE1741" i="3"/>
  <c r="AF1741" i="3" s="1"/>
  <c r="AE1740" i="3"/>
  <c r="AF1740" i="3" s="1"/>
  <c r="AE1765" i="3"/>
  <c r="AF1765" i="3" s="1"/>
  <c r="AE1747" i="3"/>
  <c r="AF1747" i="3" s="1"/>
  <c r="AE1743" i="3"/>
  <c r="AF1743" i="3" s="1"/>
  <c r="AE1739" i="3"/>
  <c r="AE1881" i="3"/>
  <c r="AF1881" i="3" s="1"/>
  <c r="AE1780" i="3"/>
  <c r="AF1780" i="3" s="1"/>
  <c r="AE1749" i="3"/>
  <c r="AF1749" i="3" s="1"/>
  <c r="AE1856" i="3"/>
  <c r="AF1856" i="3" s="1"/>
  <c r="AE1840" i="3"/>
  <c r="AF1840" i="3" s="1"/>
  <c r="AE1764" i="3"/>
  <c r="AF1764" i="3" s="1"/>
  <c r="AE1860" i="3"/>
  <c r="AF1860" i="3" s="1"/>
  <c r="AE1781" i="3"/>
  <c r="AF1781" i="3" s="1"/>
  <c r="AE1748" i="3"/>
  <c r="AF1748" i="3" s="1"/>
  <c r="AE1831" i="3"/>
  <c r="AF1831" i="3" s="1"/>
  <c r="AE1762" i="3"/>
  <c r="AF1762" i="3" s="1"/>
  <c r="AE1788" i="3"/>
  <c r="AF1788" i="3" s="1"/>
  <c r="AE1804" i="3"/>
  <c r="AF1804" i="3" s="1"/>
  <c r="AE1907" i="3"/>
  <c r="AF1907" i="3" s="1"/>
  <c r="AE1755" i="3"/>
  <c r="AF1755" i="3" s="1"/>
  <c r="AE1802" i="3"/>
  <c r="AF1802" i="3" s="1"/>
  <c r="AE1923" i="3"/>
  <c r="AF1923" i="3" s="1"/>
  <c r="AE1766" i="3"/>
  <c r="AF1766" i="3" s="1"/>
  <c r="AE1791" i="3"/>
  <c r="AF1791" i="3" s="1"/>
  <c r="AE1816" i="3"/>
  <c r="AF1816" i="3" s="1"/>
  <c r="AE1763" i="3"/>
  <c r="AF1763" i="3" s="1"/>
  <c r="AE1803" i="3"/>
  <c r="AF1803" i="3" s="1"/>
  <c r="AE1818" i="3"/>
  <c r="AF1818" i="3" s="1"/>
  <c r="AE1824" i="3"/>
  <c r="AF1824" i="3" s="1"/>
  <c r="AE1834" i="3"/>
  <c r="AF1834" i="3" s="1"/>
  <c r="AE1760" i="3"/>
  <c r="AF1760" i="3" s="1"/>
  <c r="AE1792" i="3"/>
  <c r="AF1792" i="3" s="1"/>
  <c r="AE1897" i="3"/>
  <c r="AF1897" i="3" s="1"/>
  <c r="AE1849" i="3"/>
  <c r="AF1849" i="3" s="1"/>
  <c r="AE1865" i="3"/>
  <c r="AF1865" i="3" s="1"/>
  <c r="AE1847" i="3"/>
  <c r="AF1847" i="3" s="1"/>
  <c r="AE1863" i="3"/>
  <c r="AF1863" i="3" s="1"/>
  <c r="AE1904" i="3"/>
  <c r="AF1904" i="3" s="1"/>
  <c r="AE1940" i="3"/>
  <c r="AF1940" i="3" s="1"/>
  <c r="AE1943" i="3"/>
  <c r="AF1943" i="3" s="1"/>
  <c r="AE1896" i="3"/>
  <c r="AF1896" i="3" s="1"/>
  <c r="AE1919" i="3"/>
  <c r="AF1919" i="3" s="1"/>
  <c r="AE1928" i="3"/>
  <c r="AF1928" i="3" s="1"/>
  <c r="AE1987" i="3"/>
  <c r="AF1987" i="3" s="1"/>
  <c r="AE1977" i="3"/>
  <c r="AF1977" i="3" s="1"/>
  <c r="AE1991" i="3"/>
  <c r="AF1991" i="3" s="1"/>
  <c r="AE1995" i="3"/>
  <c r="AF1995" i="3" s="1"/>
  <c r="AE1965" i="3"/>
  <c r="AF1965" i="3" s="1"/>
  <c r="AE1979" i="3"/>
  <c r="AF1979" i="3" s="1"/>
  <c r="AE1782" i="3"/>
  <c r="AF1782" i="3" s="1"/>
  <c r="AE1754" i="3"/>
  <c r="AF1754" i="3" s="1"/>
  <c r="AE1779" i="3"/>
  <c r="AF1779" i="3" s="1"/>
  <c r="AE1820" i="3"/>
  <c r="AF1820" i="3" s="1"/>
  <c r="AE1830" i="3"/>
  <c r="AF1830" i="3" s="1"/>
  <c r="AE1751" i="3"/>
  <c r="AF1751" i="3" s="1"/>
  <c r="AE1774" i="3"/>
  <c r="AF1774" i="3" s="1"/>
  <c r="AE1783" i="3"/>
  <c r="AF1783" i="3" s="1"/>
  <c r="AE1853" i="3"/>
  <c r="AF1853" i="3" s="1"/>
  <c r="AE1932" i="3"/>
  <c r="AF1932" i="3" s="1"/>
  <c r="AE1933" i="3"/>
  <c r="AF1933" i="3" s="1"/>
  <c r="AE1877" i="3"/>
  <c r="AF1877" i="3" s="1"/>
  <c r="AE1843" i="3"/>
  <c r="AF1843" i="3" s="1"/>
  <c r="AE1819" i="3"/>
  <c r="AF1819" i="3" s="1"/>
  <c r="AE1787" i="3"/>
  <c r="AF1787" i="3" s="1"/>
  <c r="AE1794" i="3"/>
  <c r="AF1794" i="3" s="1"/>
  <c r="AE1808" i="3"/>
  <c r="AF1808" i="3" s="1"/>
  <c r="AE1806" i="3"/>
  <c r="AF1806" i="3" s="1"/>
  <c r="AE1807" i="3"/>
  <c r="AF1807" i="3" s="1"/>
  <c r="AE1837" i="3"/>
  <c r="AF1837" i="3" s="1"/>
  <c r="AE1869" i="3"/>
  <c r="AF1869" i="3" s="1"/>
  <c r="AE1900" i="3"/>
  <c r="AF1900" i="3" s="1"/>
  <c r="AE1901" i="3"/>
  <c r="AF1901" i="3" s="1"/>
  <c r="AE1859" i="3"/>
  <c r="AF1859" i="3" s="1"/>
  <c r="AE1913" i="3"/>
  <c r="AF1913" i="3" s="1"/>
  <c r="AE1883" i="3"/>
  <c r="AF1883" i="3" s="1"/>
  <c r="AE1887" i="3"/>
  <c r="AF1887" i="3" s="1"/>
  <c r="AE1891" i="3"/>
  <c r="AF1891" i="3" s="1"/>
  <c r="AE1895" i="3"/>
  <c r="AF1895" i="3" s="1"/>
  <c r="AE1920" i="3"/>
  <c r="AF1920" i="3" s="1"/>
  <c r="AE1899" i="3"/>
  <c r="AF1899" i="3" s="1"/>
  <c r="AE1915" i="3"/>
  <c r="AF1915" i="3" s="1"/>
  <c r="AE1931" i="3"/>
  <c r="AF1931" i="3" s="1"/>
  <c r="AE1921" i="3"/>
  <c r="AF1921" i="3" s="1"/>
  <c r="AE1944" i="3"/>
  <c r="AF1944" i="3" s="1"/>
  <c r="AE1954" i="3"/>
  <c r="AF1954" i="3" s="1"/>
  <c r="AE1963" i="3"/>
  <c r="AF1963" i="3" s="1"/>
  <c r="AE1993" i="3"/>
  <c r="AF1993" i="3" s="1"/>
  <c r="AE1967" i="3"/>
  <c r="AF1967" i="3" s="1"/>
  <c r="AE1973" i="3"/>
  <c r="AF1973" i="3" s="1"/>
  <c r="AE1997" i="3"/>
  <c r="AF1997" i="3" s="1"/>
  <c r="AE2001" i="3"/>
  <c r="AF2001" i="3" s="1"/>
  <c r="AE1961" i="3"/>
  <c r="AF1961" i="3" s="1"/>
  <c r="AE2015" i="3"/>
  <c r="AF2015" i="3" s="1"/>
  <c r="AE1827" i="3"/>
  <c r="AF1827" i="3" s="1"/>
  <c r="AE1771" i="3"/>
  <c r="AF1771" i="3" s="1"/>
  <c r="AE1778" i="3"/>
  <c r="AF1778" i="3" s="1"/>
  <c r="AE1756" i="3"/>
  <c r="AF1756" i="3" s="1"/>
  <c r="AE1800" i="3"/>
  <c r="AF1800" i="3" s="1"/>
  <c r="AE1772" i="3"/>
  <c r="AF1772" i="3" s="1"/>
  <c r="AE1798" i="3"/>
  <c r="AF1798" i="3" s="1"/>
  <c r="AE1814" i="3"/>
  <c r="AF1814" i="3" s="1"/>
  <c r="AE1750" i="3"/>
  <c r="AF1750" i="3" s="1"/>
  <c r="AE1775" i="3"/>
  <c r="AF1775" i="3" s="1"/>
  <c r="AE1742" i="3"/>
  <c r="AF1742" i="3" s="1"/>
  <c r="AE1786" i="3"/>
  <c r="AF1786" i="3" s="1"/>
  <c r="AE1799" i="3"/>
  <c r="AF1799" i="3" s="1"/>
  <c r="AE1822" i="3"/>
  <c r="AF1822" i="3" s="1"/>
  <c r="AE1828" i="3"/>
  <c r="AF1828" i="3" s="1"/>
  <c r="AE1758" i="3"/>
  <c r="AF1758" i="3" s="1"/>
  <c r="AE1767" i="3"/>
  <c r="AF1767" i="3" s="1"/>
  <c r="AE1790" i="3"/>
  <c r="AF1790" i="3" s="1"/>
  <c r="AE1845" i="3"/>
  <c r="AF1845" i="3" s="1"/>
  <c r="AE1861" i="3"/>
  <c r="AF1861" i="3" s="1"/>
  <c r="AE1875" i="3"/>
  <c r="AF1875" i="3" s="1"/>
  <c r="AE1916" i="3"/>
  <c r="AF1916" i="3" s="1"/>
  <c r="AE1917" i="3"/>
  <c r="AF1917" i="3" s="1"/>
  <c r="AE1835" i="3"/>
  <c r="AF1835" i="3" s="1"/>
  <c r="AE1851" i="3"/>
  <c r="AF1851" i="3" s="1"/>
  <c r="AE1867" i="3"/>
  <c r="AF1867" i="3" s="1"/>
  <c r="AE1929" i="3"/>
  <c r="AF1929" i="3" s="1"/>
  <c r="AE1927" i="3"/>
  <c r="AF1927" i="3" s="1"/>
  <c r="AE1948" i="3"/>
  <c r="AF1948" i="3" s="1"/>
  <c r="AE1908" i="3"/>
  <c r="AF1908" i="3" s="1"/>
  <c r="AE1924" i="3"/>
  <c r="AF1924" i="3" s="1"/>
  <c r="AE1905" i="3"/>
  <c r="AF1905" i="3" s="1"/>
  <c r="AE1937" i="3"/>
  <c r="AF1937" i="3" s="1"/>
  <c r="AE1955" i="3"/>
  <c r="AF1955" i="3" s="1"/>
  <c r="AE1969" i="3"/>
  <c r="AF1969" i="3" s="1"/>
  <c r="AE2009" i="3"/>
  <c r="AF2009" i="3" s="1"/>
  <c r="AE1959" i="3"/>
  <c r="AF1959" i="3" s="1"/>
  <c r="AE1981" i="3"/>
  <c r="AF1981" i="3" s="1"/>
  <c r="AE2013" i="3"/>
  <c r="AF2013" i="3" s="1"/>
  <c r="AE1957" i="3"/>
  <c r="AF1957" i="3" s="1"/>
  <c r="AE1985" i="3"/>
  <c r="AF1985" i="3" s="1"/>
  <c r="AE1999" i="3"/>
  <c r="AF1999" i="3" s="1"/>
  <c r="AE2005" i="3"/>
  <c r="AF2005" i="3" s="1"/>
  <c r="AE2017" i="3"/>
  <c r="AF2017" i="3" s="1"/>
  <c r="AE1939" i="3"/>
  <c r="AF1939" i="3" s="1"/>
  <c r="AE1759" i="3"/>
  <c r="AF1759" i="3" s="1"/>
  <c r="AE1795" i="3"/>
  <c r="AF1795" i="3" s="1"/>
  <c r="AE1776" i="3"/>
  <c r="AF1776" i="3" s="1"/>
  <c r="AE1839" i="3"/>
  <c r="AF1839" i="3" s="1"/>
  <c r="AE1903" i="3"/>
  <c r="AF1903" i="3" s="1"/>
  <c r="AE1975" i="3"/>
  <c r="AF1975" i="3" s="1"/>
  <c r="AE1873" i="3"/>
  <c r="AF1873" i="3" s="1"/>
  <c r="AE1879" i="3"/>
  <c r="AF1879" i="3" s="1"/>
  <c r="AE1936" i="3"/>
  <c r="AF1936" i="3" s="1"/>
  <c r="AE1884" i="3"/>
  <c r="AF1884" i="3" s="1"/>
  <c r="AE1888" i="3"/>
  <c r="AF1888" i="3" s="1"/>
  <c r="AE1892" i="3"/>
  <c r="AF1892" i="3" s="1"/>
  <c r="AE1971" i="3"/>
  <c r="AF1971" i="3" s="1"/>
  <c r="AE1812" i="3"/>
  <c r="AF1812" i="3" s="1"/>
  <c r="AE1796" i="3"/>
  <c r="AF1796" i="3" s="1"/>
  <c r="AE1810" i="3"/>
  <c r="AF1810" i="3" s="1"/>
  <c r="AE1746" i="3"/>
  <c r="AF1746" i="3" s="1"/>
  <c r="AE1770" i="3"/>
  <c r="AF1770" i="3" s="1"/>
  <c r="AE1832" i="3"/>
  <c r="AF1832" i="3" s="1"/>
  <c r="AE1815" i="3"/>
  <c r="AF1815" i="3" s="1"/>
  <c r="AE1857" i="3"/>
  <c r="AF1857" i="3" s="1"/>
  <c r="AE1871" i="3"/>
  <c r="AF1871" i="3" s="1"/>
  <c r="AE1912" i="3"/>
  <c r="AF1912" i="3" s="1"/>
  <c r="AE2003" i="3"/>
  <c r="AF2003" i="3" s="1"/>
  <c r="AE2011" i="3"/>
  <c r="AF2011" i="3" s="1"/>
  <c r="AE1983" i="3"/>
  <c r="AF1983" i="3" s="1"/>
  <c r="AE1823" i="3"/>
  <c r="AF1823" i="3" s="1"/>
  <c r="AE1811" i="3"/>
  <c r="AF1811" i="3" s="1"/>
  <c r="AE1826" i="3"/>
  <c r="AF1826" i="3" s="1"/>
  <c r="AE1841" i="3"/>
  <c r="AF1841" i="3" s="1"/>
  <c r="AE1947" i="3"/>
  <c r="AF1947" i="3" s="1"/>
  <c r="AE1855" i="3"/>
  <c r="AF1855" i="3" s="1"/>
  <c r="AE1911" i="3"/>
  <c r="AF1911" i="3" s="1"/>
  <c r="AE1935" i="3"/>
  <c r="AF1935" i="3" s="1"/>
  <c r="AE1951" i="3"/>
  <c r="AF1951" i="3" s="1"/>
  <c r="AE2007" i="3"/>
  <c r="AF2007" i="3" s="1"/>
  <c r="AE1989" i="3"/>
  <c r="AF1989" i="3" s="1"/>
  <c r="AD12" i="3"/>
  <c r="AC9" i="3"/>
  <c r="AC12" i="3"/>
  <c r="AE391" i="3" l="1"/>
  <c r="AF391" i="3" s="1"/>
  <c r="AE1631" i="3"/>
  <c r="AF1631" i="3" s="1"/>
  <c r="AE1534" i="3"/>
  <c r="AF1534" i="3" s="1"/>
  <c r="AE1612" i="3"/>
  <c r="AF1612" i="3" s="1"/>
  <c r="AE1597" i="3"/>
  <c r="AF1597" i="3" s="1"/>
  <c r="AE1623" i="3"/>
  <c r="AF1623" i="3" s="1"/>
  <c r="AE1608" i="3"/>
  <c r="AF1608" i="3" s="1"/>
  <c r="AE1605" i="3"/>
  <c r="AF1605" i="3" s="1"/>
  <c r="AE1470" i="3"/>
  <c r="AF1470" i="3" s="1"/>
  <c r="AE1598" i="3"/>
  <c r="AF1598" i="3" s="1"/>
  <c r="AE1687" i="3"/>
  <c r="AF1687" i="3" s="1"/>
  <c r="AE1577" i="3"/>
  <c r="AF1577" i="3" s="1"/>
  <c r="AE1508" i="3"/>
  <c r="AF1508" i="3" s="1"/>
  <c r="AE1666" i="3"/>
  <c r="AF1666" i="3" s="1"/>
  <c r="AE1490" i="3"/>
  <c r="AF1490" i="3" s="1"/>
  <c r="AE1521" i="3"/>
  <c r="AF1521" i="3" s="1"/>
  <c r="AE1488" i="3"/>
  <c r="AF1488" i="3" s="1"/>
  <c r="AE1497" i="3"/>
  <c r="AF1497" i="3" s="1"/>
  <c r="AE1552" i="3"/>
  <c r="AF1552" i="3" s="1"/>
  <c r="AE1554" i="3"/>
  <c r="AF1554" i="3" s="1"/>
  <c r="AE1557" i="3"/>
  <c r="AF1557" i="3" s="1"/>
  <c r="AE1696" i="3"/>
  <c r="AF1696" i="3" s="1"/>
  <c r="AE1460" i="3"/>
  <c r="AF1460" i="3" s="1"/>
  <c r="AE1706" i="3"/>
  <c r="AF1706" i="3" s="1"/>
  <c r="AE1463" i="3"/>
  <c r="AF1463" i="3" s="1"/>
  <c r="AE1596" i="3"/>
  <c r="AF1596" i="3" s="1"/>
  <c r="AE1626" i="3"/>
  <c r="AF1626" i="3" s="1"/>
  <c r="AE1492" i="3"/>
  <c r="AF1492" i="3" s="1"/>
  <c r="AE1671" i="3"/>
  <c r="AF1671" i="3" s="1"/>
  <c r="AE1494" i="3"/>
  <c r="AF1494" i="3" s="1"/>
  <c r="AE1734" i="3"/>
  <c r="AF1734" i="3" s="1"/>
  <c r="AE1533" i="3"/>
  <c r="AF1533" i="3" s="1"/>
  <c r="AE1491" i="3"/>
  <c r="AF1491" i="3" s="1"/>
  <c r="AE1485" i="3"/>
  <c r="AF1485" i="3" s="1"/>
  <c r="AE1657" i="3"/>
  <c r="AF1657" i="3" s="1"/>
  <c r="AE1725" i="3"/>
  <c r="AF1725" i="3" s="1"/>
  <c r="AE879" i="3"/>
  <c r="AF879" i="3" s="1"/>
  <c r="AE1611" i="3"/>
  <c r="AF1611" i="3" s="1"/>
  <c r="AE1579" i="3"/>
  <c r="AF1579" i="3" s="1"/>
  <c r="AE1714" i="3"/>
  <c r="AF1714" i="3" s="1"/>
  <c r="AE1559" i="3"/>
  <c r="AF1559" i="3" s="1"/>
  <c r="AE1599" i="3"/>
  <c r="AF1599" i="3" s="1"/>
  <c r="AE1543" i="3"/>
  <c r="AF1543" i="3" s="1"/>
  <c r="AE1718" i="3"/>
  <c r="AF1718" i="3" s="1"/>
  <c r="AE1472" i="3"/>
  <c r="AF1472" i="3" s="1"/>
  <c r="AE1644" i="3"/>
  <c r="AF1644" i="3" s="1"/>
  <c r="AE1651" i="3"/>
  <c r="AF1651" i="3" s="1"/>
  <c r="AE1531" i="3"/>
  <c r="AF1531" i="3" s="1"/>
  <c r="AE1487" i="3"/>
  <c r="AF1487" i="3" s="1"/>
  <c r="AE1520" i="3"/>
  <c r="AF1520" i="3" s="1"/>
  <c r="AE1453" i="3"/>
  <c r="AE1502" i="3"/>
  <c r="AF1502" i="3" s="1"/>
  <c r="AE1568" i="3"/>
  <c r="AF1568" i="3" s="1"/>
  <c r="AE1685" i="3"/>
  <c r="AF1685" i="3" s="1"/>
  <c r="AE1690" i="3"/>
  <c r="AF1690" i="3" s="1"/>
  <c r="AE702" i="3"/>
  <c r="AF702" i="3" s="1"/>
  <c r="AE1676" i="3"/>
  <c r="AF1676" i="3" s="1"/>
  <c r="AE1482" i="3"/>
  <c r="AF1482" i="3" s="1"/>
  <c r="AE1627" i="3"/>
  <c r="AF1627" i="3" s="1"/>
  <c r="AE1726" i="3"/>
  <c r="AF1726" i="3" s="1"/>
  <c r="AE1537" i="3"/>
  <c r="AF1537" i="3" s="1"/>
  <c r="AE1527" i="3"/>
  <c r="AF1527" i="3" s="1"/>
  <c r="AE1609" i="3"/>
  <c r="AF1609" i="3" s="1"/>
  <c r="AE1499" i="3"/>
  <c r="AF1499" i="3" s="1"/>
  <c r="AE1587" i="3"/>
  <c r="AF1587" i="3" s="1"/>
  <c r="AE1680" i="3"/>
  <c r="AF1680" i="3" s="1"/>
  <c r="AE1515" i="3"/>
  <c r="AF1515" i="3" s="1"/>
  <c r="AE1467" i="3"/>
  <c r="AF1467" i="3" s="1"/>
  <c r="AE1540" i="3"/>
  <c r="AF1540" i="3" s="1"/>
  <c r="AE1473" i="3"/>
  <c r="AF1473" i="3" s="1"/>
  <c r="AE1522" i="3"/>
  <c r="AF1522" i="3" s="1"/>
  <c r="AE1629" i="3"/>
  <c r="AF1629" i="3" s="1"/>
  <c r="AE1719" i="3"/>
  <c r="AF1719" i="3" s="1"/>
  <c r="AE1713" i="3"/>
  <c r="AF1713" i="3" s="1"/>
  <c r="AE815" i="3"/>
  <c r="AF815" i="3" s="1"/>
  <c r="AE616" i="3"/>
  <c r="AF616" i="3" s="1"/>
  <c r="AE1663" i="3"/>
  <c r="AF1663" i="3" s="1"/>
  <c r="AE1523" i="3"/>
  <c r="AF1523" i="3" s="1"/>
  <c r="AE1509" i="3"/>
  <c r="AF1509" i="3" s="1"/>
  <c r="AE1525" i="3"/>
  <c r="AF1525" i="3" s="1"/>
  <c r="AE1652" i="3"/>
  <c r="AF1652" i="3" s="1"/>
  <c r="AE1541" i="3"/>
  <c r="AF1541" i="3" s="1"/>
  <c r="AE1466" i="3"/>
  <c r="AF1466" i="3" s="1"/>
  <c r="AE1660" i="3"/>
  <c r="AF1660" i="3" s="1"/>
  <c r="AE1581" i="3"/>
  <c r="AF1581" i="3" s="1"/>
  <c r="AE1659" i="3"/>
  <c r="AF1659" i="3" s="1"/>
  <c r="AE1569" i="3"/>
  <c r="AF1569" i="3" s="1"/>
  <c r="AE1484" i="3"/>
  <c r="AF1484" i="3" s="1"/>
  <c r="AE1619" i="3"/>
  <c r="AF1619" i="3" s="1"/>
  <c r="AE1561" i="3"/>
  <c r="AF1561" i="3" s="1"/>
  <c r="AE1456" i="3"/>
  <c r="AF1456" i="3" s="1"/>
  <c r="AE1679" i="3"/>
  <c r="AF1679" i="3" s="1"/>
  <c r="AE1573" i="3"/>
  <c r="AF1573" i="3" s="1"/>
  <c r="AE1692" i="3"/>
  <c r="AF1692" i="3" s="1"/>
  <c r="AE1655" i="3"/>
  <c r="AF1655" i="3" s="1"/>
  <c r="AE1517" i="3"/>
  <c r="AF1517" i="3" s="1"/>
  <c r="AE1571" i="3"/>
  <c r="AF1571" i="3" s="1"/>
  <c r="AE1462" i="3"/>
  <c r="AF1462" i="3" s="1"/>
  <c r="AE1572" i="3"/>
  <c r="AF1572" i="3" s="1"/>
  <c r="AE1613" i="3"/>
  <c r="AF1613" i="3" s="1"/>
  <c r="AE1524" i="3"/>
  <c r="AF1524" i="3" s="1"/>
  <c r="AE1556" i="3"/>
  <c r="AF1556" i="3" s="1"/>
  <c r="AE1457" i="3"/>
  <c r="AF1457" i="3" s="1"/>
  <c r="AE1489" i="3"/>
  <c r="AF1489" i="3" s="1"/>
  <c r="AE1506" i="3"/>
  <c r="AF1506" i="3" s="1"/>
  <c r="AE1538" i="3"/>
  <c r="AF1538" i="3" s="1"/>
  <c r="AE1584" i="3"/>
  <c r="AF1584" i="3" s="1"/>
  <c r="AE1566" i="3"/>
  <c r="AF1566" i="3" s="1"/>
  <c r="AE1665" i="3"/>
  <c r="AF1665" i="3" s="1"/>
  <c r="AE1634" i="3"/>
  <c r="AF1634" i="3" s="1"/>
  <c r="AE1697" i="3"/>
  <c r="AF1697" i="3" s="1"/>
  <c r="AE1729" i="3"/>
  <c r="AF1729" i="3" s="1"/>
  <c r="AE407" i="3"/>
  <c r="AF407" i="3" s="1"/>
  <c r="AE552" i="3"/>
  <c r="AF552" i="3" s="1"/>
  <c r="AE742" i="3"/>
  <c r="AF742" i="3" s="1"/>
  <c r="AE490" i="3"/>
  <c r="AF490" i="3" s="1"/>
  <c r="AE684" i="3"/>
  <c r="AF684" i="3" s="1"/>
  <c r="AE1667" i="3"/>
  <c r="AF1667" i="3" s="1"/>
  <c r="AE1474" i="3"/>
  <c r="AF1474" i="3" s="1"/>
  <c r="AE1664" i="3"/>
  <c r="AF1664" i="3" s="1"/>
  <c r="AE1648" i="3"/>
  <c r="AF1648" i="3" s="1"/>
  <c r="AE1688" i="3"/>
  <c r="AF1688" i="3" s="1"/>
  <c r="AE1575" i="3"/>
  <c r="AF1575" i="3" s="1"/>
  <c r="AE1511" i="3"/>
  <c r="AF1511" i="3" s="1"/>
  <c r="AE1675" i="3"/>
  <c r="AF1675" i="3" s="1"/>
  <c r="AE1553" i="3"/>
  <c r="AF1553" i="3" s="1"/>
  <c r="AE1636" i="3"/>
  <c r="AF1636" i="3" s="1"/>
  <c r="AE1547" i="3"/>
  <c r="AF1547" i="3" s="1"/>
  <c r="AE1468" i="3"/>
  <c r="AF1468" i="3" s="1"/>
  <c r="AE1639" i="3"/>
  <c r="AF1639" i="3" s="1"/>
  <c r="AE1529" i="3"/>
  <c r="AF1529" i="3" s="1"/>
  <c r="AE1539" i="3"/>
  <c r="AF1539" i="3" s="1"/>
  <c r="AE1615" i="3"/>
  <c r="AF1615" i="3" s="1"/>
  <c r="AE1464" i="3"/>
  <c r="AF1464" i="3" s="1"/>
  <c r="AE1616" i="3"/>
  <c r="AF1616" i="3" s="1"/>
  <c r="AE1567" i="3"/>
  <c r="AF1567" i="3" s="1"/>
  <c r="AE1607" i="3"/>
  <c r="AF1607" i="3" s="1"/>
  <c r="AE1555" i="3"/>
  <c r="AF1555" i="3" s="1"/>
  <c r="AE1455" i="3"/>
  <c r="AF1455" i="3" s="1"/>
  <c r="AE1459" i="3"/>
  <c r="AF1459" i="3" s="1"/>
  <c r="AE1504" i="3"/>
  <c r="AF1504" i="3" s="1"/>
  <c r="AE1536" i="3"/>
  <c r="AF1536" i="3" s="1"/>
  <c r="AE1592" i="3"/>
  <c r="AF1592" i="3" s="1"/>
  <c r="AE1469" i="3"/>
  <c r="AF1469" i="3" s="1"/>
  <c r="AE1580" i="3"/>
  <c r="AF1580" i="3" s="1"/>
  <c r="AE1518" i="3"/>
  <c r="AF1518" i="3" s="1"/>
  <c r="AE1550" i="3"/>
  <c r="AF1550" i="3" s="1"/>
  <c r="AE1625" i="3"/>
  <c r="AF1625" i="3" s="1"/>
  <c r="AE1590" i="3"/>
  <c r="AF1590" i="3" s="1"/>
  <c r="AE1711" i="3"/>
  <c r="AF1711" i="3" s="1"/>
  <c r="AE1658" i="3"/>
  <c r="AF1658" i="3" s="1"/>
  <c r="AE1709" i="3"/>
  <c r="AF1709" i="3" s="1"/>
  <c r="AE810" i="3"/>
  <c r="AF810" i="3" s="1"/>
  <c r="AE471" i="3"/>
  <c r="AF471" i="3" s="1"/>
  <c r="AE538" i="3"/>
  <c r="AF538" i="3" s="1"/>
  <c r="AE1737" i="3"/>
  <c r="AF1737" i="3" s="1"/>
  <c r="AE1698" i="3"/>
  <c r="AF1698" i="3" s="1"/>
  <c r="AE1643" i="3"/>
  <c r="AF1643" i="3" s="1"/>
  <c r="AE1603" i="3"/>
  <c r="AF1603" i="3" s="1"/>
  <c r="AE1589" i="3"/>
  <c r="AF1589" i="3" s="1"/>
  <c r="AE1730" i="3"/>
  <c r="AF1730" i="3" s="1"/>
  <c r="AE1458" i="3"/>
  <c r="AF1458" i="3" s="1"/>
  <c r="AE1656" i="3"/>
  <c r="AF1656" i="3" s="1"/>
  <c r="AE1632" i="3"/>
  <c r="AF1632" i="3" s="1"/>
  <c r="AE1563" i="3"/>
  <c r="AF1563" i="3" s="1"/>
  <c r="AE1710" i="3"/>
  <c r="AF1710" i="3" s="1"/>
  <c r="AE1647" i="3"/>
  <c r="AF1647" i="3" s="1"/>
  <c r="AE1565" i="3"/>
  <c r="AF1565" i="3" s="1"/>
  <c r="AE1505" i="3"/>
  <c r="AF1505" i="3" s="1"/>
  <c r="AE1591" i="3"/>
  <c r="AF1591" i="3" s="1"/>
  <c r="AE1507" i="3"/>
  <c r="AF1507" i="3" s="1"/>
  <c r="AE1476" i="3"/>
  <c r="AF1476" i="3" s="1"/>
  <c r="AE1668" i="3"/>
  <c r="AF1668" i="3" s="1"/>
  <c r="AE1595" i="3"/>
  <c r="AF1595" i="3" s="1"/>
  <c r="AE1503" i="3"/>
  <c r="AF1503" i="3" s="1"/>
  <c r="AE1535" i="3"/>
  <c r="AF1535" i="3" s="1"/>
  <c r="AE1702" i="3"/>
  <c r="AF1702" i="3" s="1"/>
  <c r="AE1545" i="3"/>
  <c r="AF1545" i="3" s="1"/>
  <c r="AE1601" i="3"/>
  <c r="AF1601" i="3" s="1"/>
  <c r="AE1738" i="3"/>
  <c r="AF1738" i="3" s="1"/>
  <c r="AE1684" i="3"/>
  <c r="AF1684" i="3" s="1"/>
  <c r="AE1683" i="3"/>
  <c r="AF1683" i="3" s="1"/>
  <c r="AE1635" i="3"/>
  <c r="AF1635" i="3" s="1"/>
  <c r="AE1593" i="3"/>
  <c r="AF1593" i="3" s="1"/>
  <c r="AE1501" i="3"/>
  <c r="AF1501" i="3" s="1"/>
  <c r="AE1519" i="3"/>
  <c r="AF1519" i="3" s="1"/>
  <c r="AE1551" i="3"/>
  <c r="AF1551" i="3" s="1"/>
  <c r="AE1486" i="3"/>
  <c r="AF1486" i="3" s="1"/>
  <c r="AE1454" i="3"/>
  <c r="AF1454" i="3" s="1"/>
  <c r="AE1471" i="3"/>
  <c r="AF1471" i="3" s="1"/>
  <c r="AE1588" i="3"/>
  <c r="AF1588" i="3" s="1"/>
  <c r="AE1475" i="3"/>
  <c r="AF1475" i="3" s="1"/>
  <c r="AE1621" i="3"/>
  <c r="AF1621" i="3" s="1"/>
  <c r="AE1512" i="3"/>
  <c r="AF1512" i="3" s="1"/>
  <c r="AE1528" i="3"/>
  <c r="AF1528" i="3" s="1"/>
  <c r="AE1544" i="3"/>
  <c r="AF1544" i="3" s="1"/>
  <c r="AE1560" i="3"/>
  <c r="AF1560" i="3" s="1"/>
  <c r="AE1618" i="3"/>
  <c r="AF1618" i="3" s="1"/>
  <c r="AE1461" i="3"/>
  <c r="AF1461" i="3" s="1"/>
  <c r="AE1477" i="3"/>
  <c r="AF1477" i="3" s="1"/>
  <c r="AE1493" i="3"/>
  <c r="AF1493" i="3" s="1"/>
  <c r="AE1617" i="3"/>
  <c r="AF1617" i="3" s="1"/>
  <c r="AE1510" i="3"/>
  <c r="AF1510" i="3" s="1"/>
  <c r="AE1526" i="3"/>
  <c r="AF1526" i="3" s="1"/>
  <c r="AE1542" i="3"/>
  <c r="AF1542" i="3" s="1"/>
  <c r="AE1558" i="3"/>
  <c r="AF1558" i="3" s="1"/>
  <c r="AE1600" i="3"/>
  <c r="AF1600" i="3" s="1"/>
  <c r="AE1637" i="3"/>
  <c r="AF1637" i="3" s="1"/>
  <c r="AE1574" i="3"/>
  <c r="AF1574" i="3" s="1"/>
  <c r="AE1606" i="3"/>
  <c r="AF1606" i="3" s="1"/>
  <c r="AE1693" i="3"/>
  <c r="AF1693" i="3" s="1"/>
  <c r="AE1727" i="3"/>
  <c r="AF1727" i="3" s="1"/>
  <c r="AE1642" i="3"/>
  <c r="AF1642" i="3" s="1"/>
  <c r="AE1674" i="3"/>
  <c r="AF1674" i="3" s="1"/>
  <c r="AE1701" i="3"/>
  <c r="AF1701" i="3" s="1"/>
  <c r="AE1717" i="3"/>
  <c r="AF1717" i="3" s="1"/>
  <c r="AE1733" i="3"/>
  <c r="AF1733" i="3" s="1"/>
  <c r="AE734" i="3"/>
  <c r="AF734" i="3" s="1"/>
  <c r="AE656" i="3"/>
  <c r="AF656" i="3" s="1"/>
  <c r="AE818" i="3"/>
  <c r="AF818" i="3" s="1"/>
  <c r="AE746" i="3"/>
  <c r="AF746" i="3" s="1"/>
  <c r="AE686" i="3"/>
  <c r="AF686" i="3" s="1"/>
  <c r="AE502" i="3"/>
  <c r="AF502" i="3" s="1"/>
  <c r="AE488" i="3"/>
  <c r="AF488" i="3" s="1"/>
  <c r="AE343" i="3"/>
  <c r="AF343" i="3" s="1"/>
  <c r="AE710" i="3"/>
  <c r="AF710" i="3" s="1"/>
  <c r="AE484" i="3"/>
  <c r="AF484" i="3" s="1"/>
  <c r="AE510" i="3"/>
  <c r="AF510" i="3" s="1"/>
  <c r="AE467" i="3"/>
  <c r="AF467" i="3" s="1"/>
  <c r="AE1691" i="3"/>
  <c r="AF1691" i="3" s="1"/>
  <c r="AE1513" i="3"/>
  <c r="AF1513" i="3" s="1"/>
  <c r="AE1480" i="3"/>
  <c r="AF1480" i="3" s="1"/>
  <c r="AE1722" i="3"/>
  <c r="AF1722" i="3" s="1"/>
  <c r="AE1620" i="3"/>
  <c r="AF1620" i="3" s="1"/>
  <c r="AE1672" i="3"/>
  <c r="AF1672" i="3" s="1"/>
  <c r="AE1583" i="3"/>
  <c r="AF1583" i="3" s="1"/>
  <c r="AE1549" i="3"/>
  <c r="AF1549" i="3" s="1"/>
  <c r="AE1640" i="3"/>
  <c r="AF1640" i="3" s="1"/>
  <c r="AE1585" i="3"/>
  <c r="AF1585" i="3" s="1"/>
  <c r="AE1496" i="3"/>
  <c r="AF1496" i="3" s="1"/>
  <c r="AE1478" i="3"/>
  <c r="AF1478" i="3" s="1"/>
  <c r="AE1495" i="3"/>
  <c r="AF1495" i="3" s="1"/>
  <c r="AE1479" i="3"/>
  <c r="AF1479" i="3" s="1"/>
  <c r="AE1604" i="3"/>
  <c r="AF1604" i="3" s="1"/>
  <c r="AE1483" i="3"/>
  <c r="AF1483" i="3" s="1"/>
  <c r="AE1500" i="3"/>
  <c r="AF1500" i="3" s="1"/>
  <c r="AE1516" i="3"/>
  <c r="AF1516" i="3" s="1"/>
  <c r="AE1532" i="3"/>
  <c r="AF1532" i="3" s="1"/>
  <c r="AE1548" i="3"/>
  <c r="AF1548" i="3" s="1"/>
  <c r="AE1576" i="3"/>
  <c r="AF1576" i="3" s="1"/>
  <c r="AE1677" i="3"/>
  <c r="AF1677" i="3" s="1"/>
  <c r="AE1465" i="3"/>
  <c r="AF1465" i="3" s="1"/>
  <c r="AE1481" i="3"/>
  <c r="AF1481" i="3" s="1"/>
  <c r="AE1564" i="3"/>
  <c r="AF1564" i="3" s="1"/>
  <c r="AE1498" i="3"/>
  <c r="AF1498" i="3" s="1"/>
  <c r="AE1514" i="3"/>
  <c r="AF1514" i="3" s="1"/>
  <c r="AE1530" i="3"/>
  <c r="AF1530" i="3" s="1"/>
  <c r="AE1546" i="3"/>
  <c r="AF1546" i="3" s="1"/>
  <c r="AE1562" i="3"/>
  <c r="AF1562" i="3" s="1"/>
  <c r="AE1661" i="3"/>
  <c r="AF1661" i="3" s="1"/>
  <c r="AE1645" i="3"/>
  <c r="AF1645" i="3" s="1"/>
  <c r="AE1582" i="3"/>
  <c r="AF1582" i="3" s="1"/>
  <c r="AE1653" i="3"/>
  <c r="AF1653" i="3" s="1"/>
  <c r="AE1703" i="3"/>
  <c r="AF1703" i="3" s="1"/>
  <c r="AE1735" i="3"/>
  <c r="AF1735" i="3" s="1"/>
  <c r="AE1650" i="3"/>
  <c r="AF1650" i="3" s="1"/>
  <c r="AE1682" i="3"/>
  <c r="AF1682" i="3" s="1"/>
  <c r="AE1705" i="3"/>
  <c r="AF1705" i="3" s="1"/>
  <c r="AE1721" i="3"/>
  <c r="AF1721" i="3" s="1"/>
  <c r="AE594" i="3"/>
  <c r="AF594" i="3" s="1"/>
  <c r="AE401" i="3"/>
  <c r="AF401" i="3" s="1"/>
  <c r="AE828" i="3"/>
  <c r="AF828" i="3" s="1"/>
  <c r="AE870" i="3"/>
  <c r="AF870" i="3" s="1"/>
  <c r="AE670" i="3"/>
  <c r="AF670" i="3" s="1"/>
  <c r="AE624" i="3"/>
  <c r="AF624" i="3" s="1"/>
  <c r="AE417" i="3"/>
  <c r="AF417" i="3" s="1"/>
  <c r="AE752" i="3"/>
  <c r="AF752" i="3" s="1"/>
  <c r="AE602" i="3"/>
  <c r="AF602" i="3" s="1"/>
  <c r="AE463" i="3"/>
  <c r="AF463" i="3" s="1"/>
  <c r="AE636" i="3"/>
  <c r="AF636" i="3" s="1"/>
  <c r="AE365" i="3"/>
  <c r="AF365" i="3" s="1"/>
  <c r="AE640" i="3"/>
  <c r="AF640" i="3" s="1"/>
  <c r="AE363" i="3"/>
  <c r="AF363" i="3" s="1"/>
  <c r="AE766" i="3"/>
  <c r="AF766" i="3" s="1"/>
  <c r="AE838" i="3"/>
  <c r="AF838" i="3" s="1"/>
  <c r="AE664" i="3"/>
  <c r="AF664" i="3" s="1"/>
  <c r="AE572" i="3"/>
  <c r="AF572" i="3" s="1"/>
  <c r="AE459" i="3"/>
  <c r="AF459" i="3" s="1"/>
  <c r="AE874" i="3"/>
  <c r="AF874" i="3" s="1"/>
  <c r="AE570" i="3"/>
  <c r="AF570" i="3" s="1"/>
  <c r="AE435" i="3"/>
  <c r="AF435" i="3" s="1"/>
  <c r="AE550" i="3"/>
  <c r="AF550" i="3" s="1"/>
  <c r="AE1614" i="3"/>
  <c r="AF1614" i="3" s="1"/>
  <c r="AE1628" i="3"/>
  <c r="AF1628" i="3" s="1"/>
  <c r="AE1641" i="3"/>
  <c r="AF1641" i="3" s="1"/>
  <c r="AE1673" i="3"/>
  <c r="AF1673" i="3" s="1"/>
  <c r="AE1578" i="3"/>
  <c r="AF1578" i="3" s="1"/>
  <c r="AE1594" i="3"/>
  <c r="AF1594" i="3" s="1"/>
  <c r="AE1610" i="3"/>
  <c r="AF1610" i="3" s="1"/>
  <c r="AE1689" i="3"/>
  <c r="AF1689" i="3" s="1"/>
  <c r="AE1699" i="3"/>
  <c r="AF1699" i="3" s="1"/>
  <c r="AE1715" i="3"/>
  <c r="AF1715" i="3" s="1"/>
  <c r="AE1731" i="3"/>
  <c r="AF1731" i="3" s="1"/>
  <c r="AE1630" i="3"/>
  <c r="AF1630" i="3" s="1"/>
  <c r="AE1646" i="3"/>
  <c r="AF1646" i="3" s="1"/>
  <c r="AE1662" i="3"/>
  <c r="AF1662" i="3" s="1"/>
  <c r="AE1678" i="3"/>
  <c r="AF1678" i="3" s="1"/>
  <c r="AE1694" i="3"/>
  <c r="AF1694" i="3" s="1"/>
  <c r="AE1704" i="3"/>
  <c r="AF1704" i="3" s="1"/>
  <c r="AE1712" i="3"/>
  <c r="AF1712" i="3" s="1"/>
  <c r="AE1720" i="3"/>
  <c r="AF1720" i="3" s="1"/>
  <c r="AE1728" i="3"/>
  <c r="AF1728" i="3" s="1"/>
  <c r="AE1736" i="3"/>
  <c r="AF1736" i="3" s="1"/>
  <c r="AE1624" i="3"/>
  <c r="AF1624" i="3" s="1"/>
  <c r="AE1633" i="3"/>
  <c r="AF1633" i="3" s="1"/>
  <c r="AE1649" i="3"/>
  <c r="AF1649" i="3" s="1"/>
  <c r="AE1570" i="3"/>
  <c r="AF1570" i="3" s="1"/>
  <c r="AE1586" i="3"/>
  <c r="AF1586" i="3" s="1"/>
  <c r="AE1602" i="3"/>
  <c r="AF1602" i="3" s="1"/>
  <c r="AE1669" i="3"/>
  <c r="AF1669" i="3" s="1"/>
  <c r="AE1681" i="3"/>
  <c r="AF1681" i="3" s="1"/>
  <c r="AE1707" i="3"/>
  <c r="AF1707" i="3" s="1"/>
  <c r="AE1723" i="3"/>
  <c r="AF1723" i="3" s="1"/>
  <c r="AE1622" i="3"/>
  <c r="AF1622" i="3" s="1"/>
  <c r="AE1638" i="3"/>
  <c r="AF1638" i="3" s="1"/>
  <c r="AE1654" i="3"/>
  <c r="AF1654" i="3" s="1"/>
  <c r="AE1670" i="3"/>
  <c r="AF1670" i="3" s="1"/>
  <c r="AE1686" i="3"/>
  <c r="AF1686" i="3" s="1"/>
  <c r="AE1700" i="3"/>
  <c r="AF1700" i="3" s="1"/>
  <c r="AE1708" i="3"/>
  <c r="AF1708" i="3" s="1"/>
  <c r="AE1716" i="3"/>
  <c r="AF1716" i="3" s="1"/>
  <c r="AE1724" i="3"/>
  <c r="AF1724" i="3" s="1"/>
  <c r="AE1732" i="3"/>
  <c r="AF1732" i="3" s="1"/>
  <c r="AE877" i="3"/>
  <c r="AF877" i="3" s="1"/>
  <c r="AE773" i="3"/>
  <c r="AF773" i="3" s="1"/>
  <c r="AE709" i="3"/>
  <c r="AF709" i="3" s="1"/>
  <c r="AE677" i="3"/>
  <c r="AF677" i="3" s="1"/>
  <c r="AE645" i="3"/>
  <c r="AF645" i="3" s="1"/>
  <c r="AE864" i="3"/>
  <c r="AF864" i="3" s="1"/>
  <c r="AE785" i="3"/>
  <c r="AF785" i="3" s="1"/>
  <c r="AE781" i="3"/>
  <c r="AF781" i="3" s="1"/>
  <c r="AE735" i="3"/>
  <c r="AF735" i="3" s="1"/>
  <c r="AE715" i="3"/>
  <c r="AF715" i="3" s="1"/>
  <c r="AE695" i="3"/>
  <c r="AF695" i="3" s="1"/>
  <c r="AE671" i="3"/>
  <c r="AF671" i="3" s="1"/>
  <c r="AE860" i="3"/>
  <c r="AF860" i="3" s="1"/>
  <c r="AE809" i="3"/>
  <c r="AF809" i="3" s="1"/>
  <c r="AE631" i="3"/>
  <c r="AF631" i="3" s="1"/>
  <c r="AE541" i="3"/>
  <c r="AF541" i="3" s="1"/>
  <c r="AE515" i="3"/>
  <c r="AF515" i="3" s="1"/>
  <c r="AE491" i="3"/>
  <c r="AF491" i="3" s="1"/>
  <c r="AE643" i="3"/>
  <c r="AF643" i="3" s="1"/>
  <c r="AE609" i="3"/>
  <c r="AF609" i="3" s="1"/>
  <c r="AE585" i="3"/>
  <c r="AF585" i="3" s="1"/>
  <c r="AE557" i="3"/>
  <c r="AF557" i="3" s="1"/>
  <c r="AE466" i="3"/>
  <c r="AF466" i="3" s="1"/>
  <c r="AE442" i="3"/>
  <c r="AF442" i="3" s="1"/>
  <c r="AE543" i="3"/>
  <c r="AF543" i="3" s="1"/>
  <c r="AE521" i="3"/>
  <c r="AF521" i="3" s="1"/>
  <c r="AE497" i="3"/>
  <c r="AF497" i="3" s="1"/>
  <c r="AE667" i="3"/>
  <c r="AF667" i="3" s="1"/>
  <c r="AE623" i="3"/>
  <c r="AF623" i="3" s="1"/>
  <c r="AE599" i="3"/>
  <c r="AF599" i="3" s="1"/>
  <c r="AE579" i="3"/>
  <c r="AF579" i="3" s="1"/>
  <c r="AE549" i="3"/>
  <c r="AF549" i="3" s="1"/>
  <c r="AE460" i="3"/>
  <c r="AF460" i="3" s="1"/>
  <c r="AE440" i="3"/>
  <c r="AF440" i="3" s="1"/>
  <c r="AE420" i="3"/>
  <c r="AF420" i="3" s="1"/>
  <c r="AE396" i="3"/>
  <c r="AF396" i="3" s="1"/>
  <c r="AE376" i="3"/>
  <c r="AF376" i="3" s="1"/>
  <c r="AE360" i="3"/>
  <c r="AF360" i="3" s="1"/>
  <c r="AE344" i="3"/>
  <c r="AF344" i="3" s="1"/>
  <c r="AE328" i="3"/>
  <c r="AF328" i="3" s="1"/>
  <c r="AE402" i="3"/>
  <c r="AF402" i="3" s="1"/>
  <c r="AE342" i="3"/>
  <c r="AF342" i="3" s="1"/>
  <c r="AE414" i="3"/>
  <c r="AF414" i="3" s="1"/>
  <c r="AE438" i="3"/>
  <c r="AF438" i="3" s="1"/>
  <c r="AE378" i="3"/>
  <c r="AF378" i="3" s="1"/>
  <c r="AE338" i="3"/>
  <c r="AF338" i="3" s="1"/>
  <c r="AE390" i="3"/>
  <c r="AF390" i="3" s="1"/>
  <c r="AE421" i="3"/>
  <c r="AF421" i="3" s="1"/>
  <c r="AE475" i="3"/>
  <c r="AF475" i="3" s="1"/>
  <c r="AE461" i="3"/>
  <c r="AF461" i="3" s="1"/>
  <c r="AE371" i="3"/>
  <c r="AF371" i="3" s="1"/>
  <c r="AE524" i="3"/>
  <c r="AF524" i="3" s="1"/>
  <c r="AE592" i="3"/>
  <c r="AF592" i="3" s="1"/>
  <c r="AE696" i="3"/>
  <c r="AF696" i="3" s="1"/>
  <c r="AE514" i="3"/>
  <c r="AF514" i="3" s="1"/>
  <c r="AE716" i="3"/>
  <c r="AF716" i="3" s="1"/>
  <c r="AE558" i="3"/>
  <c r="AF558" i="3" s="1"/>
  <c r="AE598" i="3"/>
  <c r="AF598" i="3" s="1"/>
  <c r="AE644" i="3"/>
  <c r="AF644" i="3" s="1"/>
  <c r="AE831" i="3"/>
  <c r="AF831" i="3" s="1"/>
  <c r="AE800" i="3"/>
  <c r="AF800" i="3" s="1"/>
  <c r="AE835" i="3"/>
  <c r="AF835" i="3" s="1"/>
  <c r="AE720" i="3"/>
  <c r="AF720" i="3" s="1"/>
  <c r="AE755" i="3"/>
  <c r="AF755" i="3" s="1"/>
  <c r="AE819" i="3"/>
  <c r="AF819" i="3" s="1"/>
  <c r="AE750" i="3"/>
  <c r="AF750" i="3" s="1"/>
  <c r="AE814" i="3"/>
  <c r="AF814" i="3" s="1"/>
  <c r="AE811" i="3"/>
  <c r="AF811" i="3" s="1"/>
  <c r="AE816" i="3"/>
  <c r="AF816" i="3" s="1"/>
  <c r="AE830" i="3"/>
  <c r="AF830" i="3" s="1"/>
  <c r="AE387" i="3"/>
  <c r="AF387" i="3" s="1"/>
  <c r="AE873" i="3"/>
  <c r="AF873" i="3" s="1"/>
  <c r="AE740" i="3"/>
  <c r="AF740" i="3" s="1"/>
  <c r="AE705" i="3"/>
  <c r="AF705" i="3" s="1"/>
  <c r="AE673" i="3"/>
  <c r="AF673" i="3" s="1"/>
  <c r="AE641" i="3"/>
  <c r="AF641" i="3" s="1"/>
  <c r="AE856" i="3"/>
  <c r="AF856" i="3" s="1"/>
  <c r="AE769" i="3"/>
  <c r="AF769" i="3" s="1"/>
  <c r="AE765" i="3"/>
  <c r="AF765" i="3" s="1"/>
  <c r="AE731" i="3"/>
  <c r="AF731" i="3" s="1"/>
  <c r="AE711" i="3"/>
  <c r="AF711" i="3" s="1"/>
  <c r="AE687" i="3"/>
  <c r="AF687" i="3" s="1"/>
  <c r="AE892" i="3"/>
  <c r="AF892" i="3" s="1"/>
  <c r="AE852" i="3"/>
  <c r="AF852" i="3" s="1"/>
  <c r="AE777" i="3"/>
  <c r="AF777" i="3" s="1"/>
  <c r="AE567" i="3"/>
  <c r="AF567" i="3" s="1"/>
  <c r="AE537" i="3"/>
  <c r="AF537" i="3" s="1"/>
  <c r="AE507" i="3"/>
  <c r="AF507" i="3" s="1"/>
  <c r="AE487" i="3"/>
  <c r="AF487" i="3" s="1"/>
  <c r="AE625" i="3"/>
  <c r="AF625" i="3" s="1"/>
  <c r="AE601" i="3"/>
  <c r="AF601" i="3" s="1"/>
  <c r="AE581" i="3"/>
  <c r="AF581" i="3" s="1"/>
  <c r="AE547" i="3"/>
  <c r="AF547" i="3" s="1"/>
  <c r="AE458" i="3"/>
  <c r="AF458" i="3" s="1"/>
  <c r="AE639" i="3"/>
  <c r="AF639" i="3" s="1"/>
  <c r="AE539" i="3"/>
  <c r="AF539" i="3" s="1"/>
  <c r="AE513" i="3"/>
  <c r="AF513" i="3" s="1"/>
  <c r="AE493" i="3"/>
  <c r="AF493" i="3" s="1"/>
  <c r="AE659" i="3"/>
  <c r="AF659" i="3" s="1"/>
  <c r="AE615" i="3"/>
  <c r="AF615" i="3" s="1"/>
  <c r="AE595" i="3"/>
  <c r="AF595" i="3" s="1"/>
  <c r="AE575" i="3"/>
  <c r="AF575" i="3" s="1"/>
  <c r="AE476" i="3"/>
  <c r="AF476" i="3" s="1"/>
  <c r="AE456" i="3"/>
  <c r="AF456" i="3" s="1"/>
  <c r="AE436" i="3"/>
  <c r="AF436" i="3" s="1"/>
  <c r="AE412" i="3"/>
  <c r="AF412" i="3" s="1"/>
  <c r="AE392" i="3"/>
  <c r="AF392" i="3" s="1"/>
  <c r="AE372" i="3"/>
  <c r="AF372" i="3" s="1"/>
  <c r="AE356" i="3"/>
  <c r="AF356" i="3" s="1"/>
  <c r="AE340" i="3"/>
  <c r="AF340" i="3" s="1"/>
  <c r="AE324" i="3"/>
  <c r="AF324" i="3" s="1"/>
  <c r="AE386" i="3"/>
  <c r="AF386" i="3" s="1"/>
  <c r="AE334" i="3"/>
  <c r="AF334" i="3" s="1"/>
  <c r="AE398" i="3"/>
  <c r="AF398" i="3" s="1"/>
  <c r="AE422" i="3"/>
  <c r="AF422" i="3" s="1"/>
  <c r="AE362" i="3"/>
  <c r="AF362" i="3" s="1"/>
  <c r="AE330" i="3"/>
  <c r="AF330" i="3" s="1"/>
  <c r="AE366" i="3"/>
  <c r="AF366" i="3" s="1"/>
  <c r="AE431" i="3"/>
  <c r="AF431" i="3" s="1"/>
  <c r="AE411" i="3"/>
  <c r="AF411" i="3" s="1"/>
  <c r="AE477" i="3"/>
  <c r="AF477" i="3" s="1"/>
  <c r="AE383" i="3"/>
  <c r="AF383" i="3" s="1"/>
  <c r="AE632" i="3"/>
  <c r="AF632" i="3" s="1"/>
  <c r="AE608" i="3"/>
  <c r="AF608" i="3" s="1"/>
  <c r="AE728" i="3"/>
  <c r="AF728" i="3" s="1"/>
  <c r="AE530" i="3"/>
  <c r="AF530" i="3" s="1"/>
  <c r="AE732" i="3"/>
  <c r="AF732" i="3" s="1"/>
  <c r="AE574" i="3"/>
  <c r="AF574" i="3" s="1"/>
  <c r="AE606" i="3"/>
  <c r="AF606" i="3" s="1"/>
  <c r="AE646" i="3"/>
  <c r="AF646" i="3" s="1"/>
  <c r="AE863" i="3"/>
  <c r="AF863" i="3" s="1"/>
  <c r="AE754" i="3"/>
  <c r="AF754" i="3" s="1"/>
  <c r="AE867" i="3"/>
  <c r="AF867" i="3" s="1"/>
  <c r="AE808" i="3"/>
  <c r="AF808" i="3" s="1"/>
  <c r="AE771" i="3"/>
  <c r="AF771" i="3" s="1"/>
  <c r="AE855" i="3"/>
  <c r="AF855" i="3" s="1"/>
  <c r="AE759" i="3"/>
  <c r="AF759" i="3" s="1"/>
  <c r="AE756" i="3"/>
  <c r="AF756" i="3" s="1"/>
  <c r="AE859" i="3"/>
  <c r="AF859" i="3" s="1"/>
  <c r="AE850" i="3"/>
  <c r="AF850" i="3" s="1"/>
  <c r="AE373" i="3"/>
  <c r="AF373" i="3" s="1"/>
  <c r="AE405" i="3"/>
  <c r="AF405" i="3" s="1"/>
  <c r="AE329" i="3"/>
  <c r="AF329" i="3" s="1"/>
  <c r="AE443" i="3"/>
  <c r="AF443" i="3" s="1"/>
  <c r="AE333" i="3"/>
  <c r="AF333" i="3" s="1"/>
  <c r="AE441" i="3"/>
  <c r="AF441" i="3" s="1"/>
  <c r="AE496" i="3"/>
  <c r="AF496" i="3" s="1"/>
  <c r="AE666" i="3"/>
  <c r="AF666" i="3" s="1"/>
  <c r="AE532" i="3"/>
  <c r="AF532" i="3" s="1"/>
  <c r="AE596" i="3"/>
  <c r="AF596" i="3" s="1"/>
  <c r="AE668" i="3"/>
  <c r="AF668" i="3" s="1"/>
  <c r="AE526" i="3"/>
  <c r="AF526" i="3" s="1"/>
  <c r="AE760" i="3"/>
  <c r="AF760" i="3" s="1"/>
  <c r="AE367" i="3"/>
  <c r="AF367" i="3" s="1"/>
  <c r="AE355" i="3"/>
  <c r="AF355" i="3" s="1"/>
  <c r="AE841" i="3"/>
  <c r="AF841" i="3" s="1"/>
  <c r="AE725" i="3"/>
  <c r="AF725" i="3" s="1"/>
  <c r="AE693" i="3"/>
  <c r="AF693" i="3" s="1"/>
  <c r="AE661" i="3"/>
  <c r="AF661" i="3" s="1"/>
  <c r="AE629" i="3"/>
  <c r="AF629" i="3" s="1"/>
  <c r="AE832" i="3"/>
  <c r="AF832" i="3" s="1"/>
  <c r="AE813" i="3"/>
  <c r="AF813" i="3" s="1"/>
  <c r="AE764" i="3"/>
  <c r="AF764" i="3" s="1"/>
  <c r="AE727" i="3"/>
  <c r="AF727" i="3" s="1"/>
  <c r="AE703" i="3"/>
  <c r="AF703" i="3" s="1"/>
  <c r="AE683" i="3"/>
  <c r="AF683" i="3" s="1"/>
  <c r="AE884" i="3"/>
  <c r="AF884" i="3" s="1"/>
  <c r="AE836" i="3"/>
  <c r="AF836" i="3" s="1"/>
  <c r="AE761" i="3"/>
  <c r="AF761" i="3" s="1"/>
  <c r="AE561" i="3"/>
  <c r="AF561" i="3" s="1"/>
  <c r="AE523" i="3"/>
  <c r="AF523" i="3" s="1"/>
  <c r="AE503" i="3"/>
  <c r="AF503" i="3" s="1"/>
  <c r="AE483" i="3"/>
  <c r="AF483" i="3" s="1"/>
  <c r="AE617" i="3"/>
  <c r="AF617" i="3" s="1"/>
  <c r="AE597" i="3"/>
  <c r="AF597" i="3" s="1"/>
  <c r="AE577" i="3"/>
  <c r="AF577" i="3" s="1"/>
  <c r="AE474" i="3"/>
  <c r="AF474" i="3" s="1"/>
  <c r="AE454" i="3"/>
  <c r="AF454" i="3" s="1"/>
  <c r="AE569" i="3"/>
  <c r="AF569" i="3" s="1"/>
  <c r="AE529" i="3"/>
  <c r="AF529" i="3" s="1"/>
  <c r="AE509" i="3"/>
  <c r="AF509" i="3" s="1"/>
  <c r="AE489" i="3"/>
  <c r="AF489" i="3" s="1"/>
  <c r="AE635" i="3"/>
  <c r="AF635" i="3" s="1"/>
  <c r="AE611" i="3"/>
  <c r="AF611" i="3" s="1"/>
  <c r="AE591" i="3"/>
  <c r="AF591" i="3" s="1"/>
  <c r="AE565" i="3"/>
  <c r="AF565" i="3" s="1"/>
  <c r="AE472" i="3"/>
  <c r="AF472" i="3" s="1"/>
  <c r="AE452" i="3"/>
  <c r="AF452" i="3" s="1"/>
  <c r="AE428" i="3"/>
  <c r="AF428" i="3" s="1"/>
  <c r="AE408" i="3"/>
  <c r="AF408" i="3" s="1"/>
  <c r="AE388" i="3"/>
  <c r="AF388" i="3" s="1"/>
  <c r="AE368" i="3"/>
  <c r="AF368" i="3" s="1"/>
  <c r="AE352" i="3"/>
  <c r="AF352" i="3" s="1"/>
  <c r="AE336" i="3"/>
  <c r="AF336" i="3" s="1"/>
  <c r="AE430" i="3"/>
  <c r="AF430" i="3" s="1"/>
  <c r="AE358" i="3"/>
  <c r="AF358" i="3" s="1"/>
  <c r="AE326" i="3"/>
  <c r="AF326" i="3" s="1"/>
  <c r="AE382" i="3"/>
  <c r="AF382" i="3" s="1"/>
  <c r="AE410" i="3"/>
  <c r="AF410" i="3" s="1"/>
  <c r="AE354" i="3"/>
  <c r="AF354" i="3" s="1"/>
  <c r="AE434" i="3"/>
  <c r="AF434" i="3" s="1"/>
  <c r="AE374" i="3"/>
  <c r="AF374" i="3" s="1"/>
  <c r="AE337" i="3"/>
  <c r="AF337" i="3" s="1"/>
  <c r="AE439" i="3"/>
  <c r="AF439" i="3" s="1"/>
  <c r="AE323" i="3"/>
  <c r="AF323" i="3" s="1"/>
  <c r="AE492" i="3"/>
  <c r="AF492" i="3" s="1"/>
  <c r="AE634" i="3"/>
  <c r="AF634" i="3" s="1"/>
  <c r="AE648" i="3"/>
  <c r="AF648" i="3" s="1"/>
  <c r="AE482" i="3"/>
  <c r="AF482" i="3" s="1"/>
  <c r="AE536" i="3"/>
  <c r="AF536" i="3" s="1"/>
  <c r="AE796" i="3"/>
  <c r="AF796" i="3" s="1"/>
  <c r="AE582" i="3"/>
  <c r="AF582" i="3" s="1"/>
  <c r="AE614" i="3"/>
  <c r="AF614" i="3" s="1"/>
  <c r="AE758" i="3"/>
  <c r="AF758" i="3" s="1"/>
  <c r="AE895" i="3"/>
  <c r="AF895" i="3" s="1"/>
  <c r="AE779" i="3"/>
  <c r="AF779" i="3" s="1"/>
  <c r="AE413" i="3"/>
  <c r="AF413" i="3" s="1"/>
  <c r="AE738" i="3"/>
  <c r="AF738" i="3" s="1"/>
  <c r="AE787" i="3"/>
  <c r="AF787" i="3" s="1"/>
  <c r="AE887" i="3"/>
  <c r="AF887" i="3" s="1"/>
  <c r="AE782" i="3"/>
  <c r="AF782" i="3" s="1"/>
  <c r="AE770" i="3"/>
  <c r="AF770" i="3" s="1"/>
  <c r="AE891" i="3"/>
  <c r="AF891" i="3" s="1"/>
  <c r="AE882" i="3"/>
  <c r="AF882" i="3" s="1"/>
  <c r="AE335" i="3"/>
  <c r="AF335" i="3" s="1"/>
  <c r="AE453" i="3"/>
  <c r="AF453" i="3" s="1"/>
  <c r="AE784" i="3"/>
  <c r="AF784" i="3" s="1"/>
  <c r="AE803" i="3"/>
  <c r="AF803" i="3" s="1"/>
  <c r="AE768" i="3"/>
  <c r="AF768" i="3" s="1"/>
  <c r="AE812" i="3"/>
  <c r="AF812" i="3" s="1"/>
  <c r="AE576" i="3"/>
  <c r="AF576" i="3" s="1"/>
  <c r="AE375" i="3"/>
  <c r="AF375" i="3" s="1"/>
  <c r="AE394" i="3"/>
  <c r="AF394" i="3" s="1"/>
  <c r="AE418" i="3"/>
  <c r="AF418" i="3" s="1"/>
  <c r="AE380" i="3"/>
  <c r="AF380" i="3" s="1"/>
  <c r="AE468" i="3"/>
  <c r="AF468" i="3" s="1"/>
  <c r="AE627" i="3"/>
  <c r="AF627" i="3" s="1"/>
  <c r="AE553" i="3"/>
  <c r="AF553" i="3" s="1"/>
  <c r="AE593" i="3"/>
  <c r="AF593" i="3" s="1"/>
  <c r="AE519" i="3"/>
  <c r="AF519" i="3" s="1"/>
  <c r="AE868" i="3"/>
  <c r="AF868" i="3" s="1"/>
  <c r="AE749" i="3"/>
  <c r="AF749" i="3" s="1"/>
  <c r="AE657" i="3"/>
  <c r="AF657" i="3" s="1"/>
  <c r="AE890" i="3"/>
  <c r="AF890" i="3" s="1"/>
  <c r="AE822" i="3"/>
  <c r="AF822" i="3" s="1"/>
  <c r="AE726" i="3"/>
  <c r="AF726" i="3" s="1"/>
  <c r="AE586" i="3"/>
  <c r="AF586" i="3" s="1"/>
  <c r="AE560" i="3"/>
  <c r="AF560" i="3" s="1"/>
  <c r="AE824" i="3"/>
  <c r="AF824" i="3" s="1"/>
  <c r="AE542" i="3"/>
  <c r="AF542" i="3" s="1"/>
  <c r="AE325" i="3"/>
  <c r="AF325" i="3" s="1"/>
  <c r="AE347" i="3"/>
  <c r="AF347" i="3" s="1"/>
  <c r="AE353" i="3"/>
  <c r="AF353" i="3" s="1"/>
  <c r="AE802" i="3"/>
  <c r="AF802" i="3" s="1"/>
  <c r="AE807" i="3"/>
  <c r="AF807" i="3" s="1"/>
  <c r="AE743" i="3"/>
  <c r="AF743" i="3" s="1"/>
  <c r="AE794" i="3"/>
  <c r="AF794" i="3" s="1"/>
  <c r="AE894" i="3"/>
  <c r="AF894" i="3" s="1"/>
  <c r="AE862" i="3"/>
  <c r="AF862" i="3" s="1"/>
  <c r="AE806" i="3"/>
  <c r="AF806" i="3" s="1"/>
  <c r="AE698" i="3"/>
  <c r="AF698" i="3" s="1"/>
  <c r="AE682" i="3"/>
  <c r="AF682" i="3" s="1"/>
  <c r="AE744" i="3"/>
  <c r="AF744" i="3" s="1"/>
  <c r="AE630" i="3"/>
  <c r="AF630" i="3" s="1"/>
  <c r="AE662" i="3"/>
  <c r="AF662" i="3" s="1"/>
  <c r="AE486" i="3"/>
  <c r="AF486" i="3" s="1"/>
  <c r="AE620" i="3"/>
  <c r="AF620" i="3" s="1"/>
  <c r="AE688" i="3"/>
  <c r="AF688" i="3" s="1"/>
  <c r="AE546" i="3"/>
  <c r="AF546" i="3" s="1"/>
  <c r="AE465" i="3"/>
  <c r="AF465" i="3" s="1"/>
  <c r="AE349" i="3"/>
  <c r="AF349" i="3" s="1"/>
  <c r="AE437" i="3"/>
  <c r="AF437" i="3" s="1"/>
  <c r="AE455" i="3"/>
  <c r="AF455" i="3" s="1"/>
  <c r="AE327" i="3"/>
  <c r="AF327" i="3" s="1"/>
  <c r="AE722" i="3"/>
  <c r="AF722" i="3" s="1"/>
  <c r="AE842" i="3"/>
  <c r="AF842" i="3" s="1"/>
  <c r="AE751" i="3"/>
  <c r="AF751" i="3" s="1"/>
  <c r="AE626" i="3"/>
  <c r="AF626" i="3" s="1"/>
  <c r="AE479" i="3"/>
  <c r="AF479" i="3" s="1"/>
  <c r="AE554" i="3"/>
  <c r="AF554" i="3" s="1"/>
  <c r="AE600" i="3"/>
  <c r="AF600" i="3" s="1"/>
  <c r="AE427" i="3"/>
  <c r="AF427" i="3" s="1"/>
  <c r="AE425" i="3"/>
  <c r="AF425" i="3" s="1"/>
  <c r="AE393" i="3"/>
  <c r="AF393" i="3" s="1"/>
  <c r="AE654" i="3"/>
  <c r="AF654" i="3" s="1"/>
  <c r="AE494" i="3"/>
  <c r="AF494" i="3" s="1"/>
  <c r="AE612" i="3"/>
  <c r="AF612" i="3" s="1"/>
  <c r="AE724" i="3"/>
  <c r="AF724" i="3" s="1"/>
  <c r="AE528" i="3"/>
  <c r="AF528" i="3" s="1"/>
  <c r="AE449" i="3"/>
  <c r="AF449" i="3" s="1"/>
  <c r="AE423" i="3"/>
  <c r="AF423" i="3" s="1"/>
  <c r="AE377" i="3"/>
  <c r="AF377" i="3" s="1"/>
  <c r="AE433" i="3"/>
  <c r="AF433" i="3" s="1"/>
  <c r="AE795" i="3"/>
  <c r="AF795" i="3" s="1"/>
  <c r="AE774" i="3"/>
  <c r="AF774" i="3" s="1"/>
  <c r="AE783" i="3"/>
  <c r="AF783" i="3" s="1"/>
  <c r="AE700" i="3"/>
  <c r="AF700" i="3" s="1"/>
  <c r="AE508" i="3"/>
  <c r="AF508" i="3" s="1"/>
  <c r="AE403" i="3"/>
  <c r="AF403" i="3" s="1"/>
  <c r="AE370" i="3"/>
  <c r="AF370" i="3" s="1"/>
  <c r="AE332" i="3"/>
  <c r="AF332" i="3" s="1"/>
  <c r="AE404" i="3"/>
  <c r="AF404" i="3" s="1"/>
  <c r="AE555" i="3"/>
  <c r="AF555" i="3" s="1"/>
  <c r="AE481" i="3"/>
  <c r="AF481" i="3" s="1"/>
  <c r="AE450" i="3"/>
  <c r="AF450" i="3" s="1"/>
  <c r="AE613" i="3"/>
  <c r="AF613" i="3" s="1"/>
  <c r="AE545" i="3"/>
  <c r="AF545" i="3" s="1"/>
  <c r="AE679" i="3"/>
  <c r="AF679" i="3" s="1"/>
  <c r="AE797" i="3"/>
  <c r="AF797" i="3" s="1"/>
  <c r="AE689" i="3"/>
  <c r="AF689" i="3" s="1"/>
  <c r="AE858" i="3"/>
  <c r="AF858" i="3" s="1"/>
  <c r="AE827" i="3"/>
  <c r="AF827" i="3" s="1"/>
  <c r="AE714" i="3"/>
  <c r="AF714" i="3" s="1"/>
  <c r="AE578" i="3"/>
  <c r="AF578" i="3" s="1"/>
  <c r="AE544" i="3"/>
  <c r="AF544" i="3" s="1"/>
  <c r="AE566" i="3"/>
  <c r="AF566" i="3" s="1"/>
  <c r="AE516" i="3"/>
  <c r="AF516" i="3" s="1"/>
  <c r="AE447" i="3"/>
  <c r="AF447" i="3" s="1"/>
  <c r="AE331" i="3"/>
  <c r="AF331" i="3" s="1"/>
  <c r="AE875" i="3"/>
  <c r="AF875" i="3" s="1"/>
  <c r="AE786" i="3"/>
  <c r="AF786" i="3" s="1"/>
  <c r="AE798" i="3"/>
  <c r="AF798" i="3" s="1"/>
  <c r="AE871" i="3"/>
  <c r="AF871" i="3" s="1"/>
  <c r="AE778" i="3"/>
  <c r="AF778" i="3" s="1"/>
  <c r="AE886" i="3"/>
  <c r="AF886" i="3" s="1"/>
  <c r="AE854" i="3"/>
  <c r="AF854" i="3" s="1"/>
  <c r="AE767" i="3"/>
  <c r="AF767" i="3" s="1"/>
  <c r="AE694" i="3"/>
  <c r="AF694" i="3" s="1"/>
  <c r="AE678" i="3"/>
  <c r="AF678" i="3" s="1"/>
  <c r="AE736" i="3"/>
  <c r="AF736" i="3" s="1"/>
  <c r="AE548" i="3"/>
  <c r="AF548" i="3" s="1"/>
  <c r="AE540" i="3"/>
  <c r="AF540" i="3" s="1"/>
  <c r="AE660" i="3"/>
  <c r="AF660" i="3" s="1"/>
  <c r="AE604" i="3"/>
  <c r="AF604" i="3" s="1"/>
  <c r="AE568" i="3"/>
  <c r="AF568" i="3" s="1"/>
  <c r="AE520" i="3"/>
  <c r="AF520" i="3" s="1"/>
  <c r="AE451" i="3"/>
  <c r="AF451" i="3" s="1"/>
  <c r="AE381" i="3"/>
  <c r="AF381" i="3" s="1"/>
  <c r="AE409" i="3"/>
  <c r="AF409" i="3" s="1"/>
  <c r="AE419" i="3"/>
  <c r="AF419" i="3" s="1"/>
  <c r="AE883" i="3"/>
  <c r="AF883" i="3" s="1"/>
  <c r="AE851" i="3"/>
  <c r="AF851" i="3" s="1"/>
  <c r="AE826" i="3"/>
  <c r="AF826" i="3" s="1"/>
  <c r="AE730" i="3"/>
  <c r="AF730" i="3" s="1"/>
  <c r="AE618" i="3"/>
  <c r="AF618" i="3" s="1"/>
  <c r="AE776" i="3"/>
  <c r="AF776" i="3" s="1"/>
  <c r="AE522" i="3"/>
  <c r="AF522" i="3" s="1"/>
  <c r="AE584" i="3"/>
  <c r="AF584" i="3" s="1"/>
  <c r="AE415" i="3"/>
  <c r="AF415" i="3" s="1"/>
  <c r="AE379" i="3"/>
  <c r="AF379" i="3" s="1"/>
  <c r="AE389" i="3"/>
  <c r="AF389" i="3" s="1"/>
  <c r="AE534" i="3"/>
  <c r="AF534" i="3" s="1"/>
  <c r="AE680" i="3"/>
  <c r="AF680" i="3" s="1"/>
  <c r="AE580" i="3"/>
  <c r="AF580" i="3" s="1"/>
  <c r="AE708" i="3"/>
  <c r="AF708" i="3" s="1"/>
  <c r="AE512" i="3"/>
  <c r="AF512" i="3" s="1"/>
  <c r="AE399" i="3"/>
  <c r="AF399" i="3" s="1"/>
  <c r="AE395" i="3"/>
  <c r="AF395" i="3" s="1"/>
  <c r="AE361" i="3"/>
  <c r="AF361" i="3" s="1"/>
  <c r="AE351" i="3"/>
  <c r="AF351" i="3" s="1"/>
  <c r="AE791" i="3"/>
  <c r="AF791" i="3" s="1"/>
  <c r="AE652" i="3"/>
  <c r="AF652" i="3" s="1"/>
  <c r="AE622" i="3"/>
  <c r="AF622" i="3" s="1"/>
  <c r="AE498" i="3"/>
  <c r="AF498" i="3" s="1"/>
  <c r="AE341" i="3"/>
  <c r="AF341" i="3" s="1"/>
  <c r="AE406" i="3"/>
  <c r="AF406" i="3" s="1"/>
  <c r="AE426" i="3"/>
  <c r="AF426" i="3" s="1"/>
  <c r="AE348" i="3"/>
  <c r="AF348" i="3" s="1"/>
  <c r="AE424" i="3"/>
  <c r="AF424" i="3" s="1"/>
  <c r="AE583" i="3"/>
  <c r="AF583" i="3" s="1"/>
  <c r="AE505" i="3"/>
  <c r="AF505" i="3" s="1"/>
  <c r="AE470" i="3"/>
  <c r="AF470" i="3" s="1"/>
  <c r="AE651" i="3"/>
  <c r="AF651" i="3" s="1"/>
  <c r="AE745" i="3"/>
  <c r="AF745" i="3" s="1"/>
  <c r="AE699" i="3"/>
  <c r="AF699" i="3" s="1"/>
  <c r="AE829" i="3"/>
  <c r="AF829" i="3" s="1"/>
  <c r="AE721" i="3"/>
  <c r="AF721" i="3" s="1"/>
  <c r="AE834" i="3"/>
  <c r="AF834" i="3" s="1"/>
  <c r="AE790" i="3"/>
  <c r="AF790" i="3" s="1"/>
  <c r="AE792" i="3"/>
  <c r="AF792" i="3" s="1"/>
  <c r="AE564" i="3"/>
  <c r="AF564" i="3" s="1"/>
  <c r="AE506" i="3"/>
  <c r="AF506" i="3" s="1"/>
  <c r="AE676" i="3"/>
  <c r="AF676" i="3" s="1"/>
  <c r="AE500" i="3"/>
  <c r="AF500" i="3" s="1"/>
  <c r="AE397" i="3"/>
  <c r="AF397" i="3" s="1"/>
  <c r="AE473" i="3"/>
  <c r="AF473" i="3" s="1"/>
  <c r="AE843" i="3"/>
  <c r="AF843" i="3" s="1"/>
  <c r="AE763" i="3"/>
  <c r="AF763" i="3" s="1"/>
  <c r="AE775" i="3"/>
  <c r="AF775" i="3" s="1"/>
  <c r="AE839" i="3"/>
  <c r="AF839" i="3" s="1"/>
  <c r="AE762" i="3"/>
  <c r="AF762" i="3" s="1"/>
  <c r="AE878" i="3"/>
  <c r="AF878" i="3" s="1"/>
  <c r="AE846" i="3"/>
  <c r="AF846" i="3" s="1"/>
  <c r="AE706" i="3"/>
  <c r="AF706" i="3" s="1"/>
  <c r="AE690" i="3"/>
  <c r="AF690" i="3" s="1"/>
  <c r="AE674" i="3"/>
  <c r="AF674" i="3" s="1"/>
  <c r="AE704" i="3"/>
  <c r="AF704" i="3" s="1"/>
  <c r="AE478" i="3"/>
  <c r="AF478" i="3" s="1"/>
  <c r="AE518" i="3"/>
  <c r="AF518" i="3" s="1"/>
  <c r="AE628" i="3"/>
  <c r="AF628" i="3" s="1"/>
  <c r="AE588" i="3"/>
  <c r="AF588" i="3" s="1"/>
  <c r="AE562" i="3"/>
  <c r="AF562" i="3" s="1"/>
  <c r="AE504" i="3"/>
  <c r="AF504" i="3" s="1"/>
  <c r="AE429" i="3"/>
  <c r="AF429" i="3" s="1"/>
  <c r="AE369" i="3"/>
  <c r="AF369" i="3" s="1"/>
  <c r="AE345" i="3"/>
  <c r="AF345" i="3" s="1"/>
  <c r="AE359" i="3"/>
  <c r="AF359" i="3" s="1"/>
  <c r="AE866" i="3"/>
  <c r="AF866" i="3" s="1"/>
  <c r="AE747" i="3"/>
  <c r="AF747" i="3" s="1"/>
  <c r="AE847" i="3"/>
  <c r="AF847" i="3" s="1"/>
  <c r="AE718" i="3"/>
  <c r="AF718" i="3" s="1"/>
  <c r="AE610" i="3"/>
  <c r="AF610" i="3" s="1"/>
  <c r="AE642" i="3"/>
  <c r="AF642" i="3" s="1"/>
  <c r="AE712" i="3"/>
  <c r="AF712" i="3" s="1"/>
  <c r="AE658" i="3"/>
  <c r="AF658" i="3" s="1"/>
  <c r="AE357" i="3"/>
  <c r="AF357" i="3" s="1"/>
  <c r="AE339" i="3"/>
  <c r="AF339" i="3" s="1"/>
  <c r="AE799" i="3"/>
  <c r="AF799" i="3" s="1"/>
  <c r="AE672" i="3"/>
  <c r="AF672" i="3" s="1"/>
  <c r="AE638" i="3"/>
  <c r="AF638" i="3" s="1"/>
  <c r="AE556" i="3"/>
  <c r="AF556" i="3" s="1"/>
  <c r="AE692" i="3"/>
  <c r="AF692" i="3" s="1"/>
  <c r="AE480" i="3"/>
  <c r="AF480" i="3" s="1"/>
  <c r="AE385" i="3"/>
  <c r="AF385" i="3" s="1"/>
  <c r="AE457" i="3"/>
  <c r="AF457" i="3" s="1"/>
  <c r="AE469" i="3"/>
  <c r="AF469" i="3" s="1"/>
  <c r="AE772" i="3"/>
  <c r="AF772" i="3" s="1"/>
  <c r="AE739" i="3"/>
  <c r="AF739" i="3" s="1"/>
  <c r="AE823" i="3"/>
  <c r="AF823" i="3" s="1"/>
  <c r="AE590" i="3"/>
  <c r="AF590" i="3" s="1"/>
  <c r="AE650" i="3"/>
  <c r="AF650" i="3" s="1"/>
  <c r="AE445" i="3"/>
  <c r="AF445" i="3" s="1"/>
  <c r="AE346" i="3"/>
  <c r="AF346" i="3" s="1"/>
  <c r="AE350" i="3"/>
  <c r="AF350" i="3" s="1"/>
  <c r="AE364" i="3"/>
  <c r="AF364" i="3" s="1"/>
  <c r="AE444" i="3"/>
  <c r="AF444" i="3" s="1"/>
  <c r="AE607" i="3"/>
  <c r="AF607" i="3" s="1"/>
  <c r="AE525" i="3"/>
  <c r="AF525" i="3" s="1"/>
  <c r="AE563" i="3"/>
  <c r="AF563" i="3" s="1"/>
  <c r="AE499" i="3"/>
  <c r="AF499" i="3" s="1"/>
  <c r="AE821" i="3"/>
  <c r="AF821" i="3" s="1"/>
  <c r="AE719" i="3"/>
  <c r="AF719" i="3" s="1"/>
  <c r="AE888" i="3"/>
  <c r="AF888" i="3" s="1"/>
  <c r="AE820" i="3"/>
  <c r="AF820" i="3" s="1"/>
  <c r="AE485" i="3"/>
  <c r="AF485" i="3" s="1"/>
  <c r="AE753" i="3"/>
  <c r="AF753" i="3" s="1"/>
  <c r="AE817" i="3"/>
  <c r="AF817" i="3" s="1"/>
  <c r="AE848" i="3"/>
  <c r="AF848" i="3" s="1"/>
  <c r="AE880" i="3"/>
  <c r="AF880" i="3" s="1"/>
  <c r="AE637" i="3"/>
  <c r="AF637" i="3" s="1"/>
  <c r="AE653" i="3"/>
  <c r="AF653" i="3" s="1"/>
  <c r="AE669" i="3"/>
  <c r="AF669" i="3" s="1"/>
  <c r="AE685" i="3"/>
  <c r="AF685" i="3" s="1"/>
  <c r="AE701" i="3"/>
  <c r="AF701" i="3" s="1"/>
  <c r="AE717" i="3"/>
  <c r="AF717" i="3" s="1"/>
  <c r="AE737" i="3"/>
  <c r="AF737" i="3" s="1"/>
  <c r="AE804" i="3"/>
  <c r="AF804" i="3" s="1"/>
  <c r="AE861" i="3"/>
  <c r="AF861" i="3" s="1"/>
  <c r="AE889" i="3"/>
  <c r="AF889" i="3" s="1"/>
  <c r="AE384" i="3"/>
  <c r="AF384" i="3" s="1"/>
  <c r="AE400" i="3"/>
  <c r="AF400" i="3" s="1"/>
  <c r="AE416" i="3"/>
  <c r="AF416" i="3" s="1"/>
  <c r="AE432" i="3"/>
  <c r="AF432" i="3" s="1"/>
  <c r="AE448" i="3"/>
  <c r="AF448" i="3" s="1"/>
  <c r="AE464" i="3"/>
  <c r="AF464" i="3" s="1"/>
  <c r="AE531" i="3"/>
  <c r="AF531" i="3" s="1"/>
  <c r="AE571" i="3"/>
  <c r="AF571" i="3" s="1"/>
  <c r="AE587" i="3"/>
  <c r="AF587" i="3" s="1"/>
  <c r="AE603" i="3"/>
  <c r="AF603" i="3" s="1"/>
  <c r="AE619" i="3"/>
  <c r="AF619" i="3" s="1"/>
  <c r="AE647" i="3"/>
  <c r="AF647" i="3" s="1"/>
  <c r="AE501" i="3"/>
  <c r="AF501" i="3" s="1"/>
  <c r="AE517" i="3"/>
  <c r="AF517" i="3" s="1"/>
  <c r="AE535" i="3"/>
  <c r="AF535" i="3" s="1"/>
  <c r="AE559" i="3"/>
  <c r="AF559" i="3" s="1"/>
  <c r="AE446" i="3"/>
  <c r="AF446" i="3" s="1"/>
  <c r="AE462" i="3"/>
  <c r="AF462" i="3" s="1"/>
  <c r="AE533" i="3"/>
  <c r="AF533" i="3" s="1"/>
  <c r="AE573" i="3"/>
  <c r="AF573" i="3" s="1"/>
  <c r="AE589" i="3"/>
  <c r="AF589" i="3" s="1"/>
  <c r="AE605" i="3"/>
  <c r="AF605" i="3" s="1"/>
  <c r="AE621" i="3"/>
  <c r="AF621" i="3" s="1"/>
  <c r="AE663" i="3"/>
  <c r="AF663" i="3" s="1"/>
  <c r="AE495" i="3"/>
  <c r="AF495" i="3" s="1"/>
  <c r="AE511" i="3"/>
  <c r="AF511" i="3" s="1"/>
  <c r="AE527" i="3"/>
  <c r="AF527" i="3" s="1"/>
  <c r="AE551" i="3"/>
  <c r="AF551" i="3" s="1"/>
  <c r="AE655" i="3"/>
  <c r="AF655" i="3" s="1"/>
  <c r="AE793" i="3"/>
  <c r="AF793" i="3" s="1"/>
  <c r="AE844" i="3"/>
  <c r="AF844" i="3" s="1"/>
  <c r="AE876" i="3"/>
  <c r="AF876" i="3" s="1"/>
  <c r="AE675" i="3"/>
  <c r="AF675" i="3" s="1"/>
  <c r="AE691" i="3"/>
  <c r="AF691" i="3" s="1"/>
  <c r="AE707" i="3"/>
  <c r="AF707" i="3" s="1"/>
  <c r="AE723" i="3"/>
  <c r="AF723" i="3" s="1"/>
  <c r="AE748" i="3"/>
  <c r="AF748" i="3" s="1"/>
  <c r="AE780" i="3"/>
  <c r="AF780" i="3" s="1"/>
  <c r="AE825" i="3"/>
  <c r="AF825" i="3" s="1"/>
  <c r="AE801" i="3"/>
  <c r="AF801" i="3" s="1"/>
  <c r="AE840" i="3"/>
  <c r="AF840" i="3" s="1"/>
  <c r="AE872" i="3"/>
  <c r="AF872" i="3" s="1"/>
  <c r="AE633" i="3"/>
  <c r="AF633" i="3" s="1"/>
  <c r="AE649" i="3"/>
  <c r="AF649" i="3" s="1"/>
  <c r="AE665" i="3"/>
  <c r="AF665" i="3" s="1"/>
  <c r="AE681" i="3"/>
  <c r="AF681" i="3" s="1"/>
  <c r="AE697" i="3"/>
  <c r="AF697" i="3" s="1"/>
  <c r="AE713" i="3"/>
  <c r="AF713" i="3" s="1"/>
  <c r="AE733" i="3"/>
  <c r="AF733" i="3" s="1"/>
  <c r="AE788" i="3"/>
  <c r="AF788" i="3" s="1"/>
  <c r="AE845" i="3"/>
  <c r="AF845" i="3" s="1"/>
  <c r="AE893" i="3"/>
  <c r="AF893" i="3" s="1"/>
  <c r="AE757" i="3"/>
  <c r="AF757" i="3" s="1"/>
  <c r="AE805" i="3"/>
  <c r="AF805" i="3" s="1"/>
  <c r="AE857" i="3"/>
  <c r="AF857" i="3" s="1"/>
  <c r="AE885" i="3"/>
  <c r="AF885" i="3" s="1"/>
  <c r="AE729" i="3"/>
  <c r="AF729" i="3" s="1"/>
  <c r="AE741" i="3"/>
  <c r="AF741" i="3" s="1"/>
  <c r="AE789" i="3"/>
  <c r="AF789" i="3" s="1"/>
  <c r="AE833" i="3"/>
  <c r="AF833" i="3" s="1"/>
  <c r="AE849" i="3"/>
  <c r="AF849" i="3" s="1"/>
  <c r="AE865" i="3"/>
  <c r="AF865" i="3" s="1"/>
  <c r="AE881" i="3"/>
  <c r="AF881" i="3" s="1"/>
  <c r="AE837" i="3"/>
  <c r="AF837" i="3" s="1"/>
  <c r="AE853" i="3"/>
  <c r="AF853" i="3" s="1"/>
  <c r="AE869" i="3"/>
  <c r="AF869" i="3" s="1"/>
  <c r="AB2121" i="3"/>
  <c r="AE2113" i="3"/>
  <c r="AF2113" i="3" s="1"/>
  <c r="AE2109" i="3"/>
  <c r="AF2109" i="3" s="1"/>
  <c r="AE2106" i="3"/>
  <c r="AF2106" i="3" s="1"/>
  <c r="AE2102" i="3"/>
  <c r="AF2102" i="3" s="1"/>
  <c r="AE2098" i="3"/>
  <c r="AF2098" i="3" s="1"/>
  <c r="AE2091" i="3"/>
  <c r="AF2091" i="3" s="1"/>
  <c r="AE2079" i="3"/>
  <c r="AF2079" i="3" s="1"/>
  <c r="AE2087" i="3"/>
  <c r="AF2087" i="3" s="1"/>
  <c r="AE2075" i="3"/>
  <c r="AF2075" i="3" s="1"/>
  <c r="AE2074" i="3"/>
  <c r="AF2074" i="3" s="1"/>
  <c r="AE2072" i="3"/>
  <c r="AF2072" i="3" s="1"/>
  <c r="AE2068" i="3"/>
  <c r="AF2068" i="3" s="1"/>
  <c r="AE2064" i="3"/>
  <c r="AF2064" i="3" s="1"/>
  <c r="AE2060" i="3"/>
  <c r="AF2060" i="3" s="1"/>
  <c r="AE2086" i="3"/>
  <c r="AF2086" i="3" s="1"/>
  <c r="AE2054" i="3"/>
  <c r="AF2054" i="3" s="1"/>
  <c r="AE2082" i="3"/>
  <c r="AF2082" i="3" s="1"/>
  <c r="AE2070" i="3"/>
  <c r="AF2070" i="3" s="1"/>
  <c r="AE2052" i="3"/>
  <c r="AF2052" i="3" s="1"/>
  <c r="AE2066" i="3"/>
  <c r="AF2066" i="3" s="1"/>
  <c r="AE2062" i="3"/>
  <c r="AF2062" i="3" s="1"/>
  <c r="AE2058" i="3"/>
  <c r="AF2058" i="3" s="1"/>
  <c r="AE2040" i="3"/>
  <c r="AF2040" i="3" s="1"/>
  <c r="AE2034" i="3"/>
  <c r="AF2034" i="3" s="1"/>
  <c r="AE2024" i="3"/>
  <c r="AF2024" i="3" s="1"/>
  <c r="AE2048" i="3"/>
  <c r="AF2048" i="3" s="1"/>
  <c r="AE2036" i="3"/>
  <c r="AF2036" i="3" s="1"/>
  <c r="AE2030" i="3"/>
  <c r="AF2030" i="3" s="1"/>
  <c r="AE2020" i="3"/>
  <c r="AF2020" i="3" s="1"/>
  <c r="AE2083" i="3"/>
  <c r="AF2083" i="3" s="1"/>
  <c r="AE2042" i="3"/>
  <c r="AF2042" i="3" s="1"/>
  <c r="AE2032" i="3"/>
  <c r="AF2032" i="3" s="1"/>
  <c r="AE2026" i="3"/>
  <c r="AF2026" i="3" s="1"/>
  <c r="AE2044" i="3"/>
  <c r="AF2044" i="3" s="1"/>
  <c r="AE2028" i="3"/>
  <c r="AF2028" i="3" s="1"/>
  <c r="AE2050" i="3"/>
  <c r="AF2050" i="3" s="1"/>
  <c r="AE2018" i="3"/>
  <c r="AE2022" i="3"/>
  <c r="AF2022" i="3" s="1"/>
  <c r="AE2056" i="3"/>
  <c r="AF2056" i="3" s="1"/>
  <c r="AE2038" i="3"/>
  <c r="AF2038" i="3" s="1"/>
  <c r="AE2099" i="3"/>
  <c r="AF2099" i="3" s="1"/>
  <c r="AE2053" i="3"/>
  <c r="AF2053" i="3" s="1"/>
  <c r="AE2035" i="3"/>
  <c r="AF2035" i="3" s="1"/>
  <c r="AE2045" i="3"/>
  <c r="AF2045" i="3" s="1"/>
  <c r="AE2047" i="3"/>
  <c r="AF2047" i="3" s="1"/>
  <c r="AE2037" i="3"/>
  <c r="AF2037" i="3" s="1"/>
  <c r="AE2103" i="3"/>
  <c r="AF2103" i="3" s="1"/>
  <c r="AE2084" i="3"/>
  <c r="AF2084" i="3" s="1"/>
  <c r="AE2081" i="3"/>
  <c r="AF2081" i="3" s="1"/>
  <c r="AE2076" i="3"/>
  <c r="AF2076" i="3" s="1"/>
  <c r="AE2085" i="3"/>
  <c r="AF2085" i="3" s="1"/>
  <c r="AE2096" i="3"/>
  <c r="AF2096" i="3" s="1"/>
  <c r="AE2104" i="3"/>
  <c r="AF2104" i="3" s="1"/>
  <c r="AE2069" i="3"/>
  <c r="AF2069" i="3" s="1"/>
  <c r="AE2089" i="3"/>
  <c r="AF2089" i="3" s="1"/>
  <c r="AE2073" i="3"/>
  <c r="AF2073" i="3" s="1"/>
  <c r="AE2108" i="3"/>
  <c r="AF2108" i="3" s="1"/>
  <c r="AE2078" i="3"/>
  <c r="AF2078" i="3" s="1"/>
  <c r="AE2101" i="3"/>
  <c r="AF2101" i="3" s="1"/>
  <c r="AE2110" i="3"/>
  <c r="AF2110" i="3" s="1"/>
  <c r="AE2041" i="3"/>
  <c r="AF2041" i="3" s="1"/>
  <c r="AE2055" i="3"/>
  <c r="AF2055" i="3" s="1"/>
  <c r="AE2023" i="3"/>
  <c r="AF2023" i="3" s="1"/>
  <c r="AE2021" i="3"/>
  <c r="AF2021" i="3" s="1"/>
  <c r="AE2090" i="3"/>
  <c r="AF2090" i="3" s="1"/>
  <c r="AE2092" i="3"/>
  <c r="AF2092" i="3" s="1"/>
  <c r="AE2088" i="3"/>
  <c r="AF2088" i="3" s="1"/>
  <c r="AE2097" i="3"/>
  <c r="AF2097" i="3" s="1"/>
  <c r="AE2105" i="3"/>
  <c r="AF2105" i="3" s="1"/>
  <c r="AE2111" i="3"/>
  <c r="AF2111" i="3" s="1"/>
  <c r="AE2025" i="3"/>
  <c r="AF2025" i="3" s="1"/>
  <c r="AE2039" i="3"/>
  <c r="AF2039" i="3" s="1"/>
  <c r="AE2107" i="3"/>
  <c r="AF2107" i="3" s="1"/>
  <c r="AE2061" i="3"/>
  <c r="AF2061" i="3" s="1"/>
  <c r="AE2071" i="3"/>
  <c r="AF2071" i="3" s="1"/>
  <c r="AE2031" i="3"/>
  <c r="AF2031" i="3" s="1"/>
  <c r="AE2059" i="3"/>
  <c r="AF2059" i="3" s="1"/>
  <c r="AE2095" i="3"/>
  <c r="AF2095" i="3" s="1"/>
  <c r="AE2067" i="3"/>
  <c r="AF2067" i="3" s="1"/>
  <c r="AE2094" i="3"/>
  <c r="AF2094" i="3" s="1"/>
  <c r="AE2043" i="3"/>
  <c r="AF2043" i="3" s="1"/>
  <c r="AE2063" i="3"/>
  <c r="AF2063" i="3" s="1"/>
  <c r="AE2077" i="3"/>
  <c r="AF2077" i="3" s="1"/>
  <c r="AE2029" i="3"/>
  <c r="AF2029" i="3" s="1"/>
  <c r="AE2065" i="3"/>
  <c r="AF2065" i="3" s="1"/>
  <c r="AE2049" i="3"/>
  <c r="AF2049" i="3" s="1"/>
  <c r="AE2046" i="3"/>
  <c r="AF2046" i="3" s="1"/>
  <c r="AE2019" i="3"/>
  <c r="AF2019" i="3" s="1"/>
  <c r="AE2027" i="3"/>
  <c r="AF2027" i="3" s="1"/>
  <c r="AE2080" i="3"/>
  <c r="AF2080" i="3" s="1"/>
  <c r="AE2051" i="3"/>
  <c r="AF2051" i="3" s="1"/>
  <c r="AE2112" i="3"/>
  <c r="AF2112" i="3" s="1"/>
  <c r="AE2033" i="3"/>
  <c r="AF2033" i="3" s="1"/>
  <c r="AE2057" i="3"/>
  <c r="AF2057" i="3" s="1"/>
  <c r="AE2100" i="3"/>
  <c r="AF2100" i="3" s="1"/>
  <c r="AE2093" i="3"/>
  <c r="AF2093" i="3" s="1"/>
  <c r="AD60" i="3"/>
  <c r="AC60" i="3"/>
  <c r="AD128" i="3"/>
  <c r="AC128" i="3"/>
  <c r="AC133" i="3"/>
  <c r="AD133" i="3"/>
  <c r="AD58" i="3"/>
  <c r="AC58" i="3"/>
  <c r="AD157" i="3"/>
  <c r="AC157" i="3"/>
  <c r="AC163" i="3"/>
  <c r="AD163" i="3"/>
  <c r="AD176" i="3"/>
  <c r="AC176" i="3"/>
  <c r="AC45" i="3"/>
  <c r="AD45" i="3"/>
  <c r="AD52" i="3"/>
  <c r="AC52" i="3"/>
  <c r="AD124" i="3"/>
  <c r="AC124" i="3"/>
  <c r="AC155" i="3"/>
  <c r="AD155" i="3"/>
  <c r="AD102" i="3"/>
  <c r="AC102" i="3"/>
  <c r="AD22" i="3"/>
  <c r="AC22" i="3"/>
  <c r="AC103" i="3"/>
  <c r="AD103" i="3"/>
  <c r="AC105" i="3"/>
  <c r="AD105" i="3"/>
  <c r="AD149" i="3"/>
  <c r="AC149" i="3"/>
  <c r="AD34" i="3"/>
  <c r="AC34" i="3"/>
  <c r="AD189" i="3"/>
  <c r="AC189" i="3"/>
  <c r="AC151" i="3"/>
  <c r="AD151" i="3"/>
  <c r="AD86" i="3"/>
  <c r="AC86" i="3"/>
  <c r="AC135" i="3"/>
  <c r="AD135" i="3"/>
  <c r="AC83" i="3"/>
  <c r="AD83" i="3"/>
  <c r="AD24" i="3"/>
  <c r="AC24" i="3"/>
  <c r="AC61" i="3"/>
  <c r="AD61" i="3"/>
  <c r="AD100" i="3"/>
  <c r="AC100" i="3"/>
  <c r="AD82" i="3"/>
  <c r="AC82" i="3"/>
  <c r="AC129" i="3"/>
  <c r="AD129" i="3"/>
  <c r="AD122" i="3"/>
  <c r="AC122" i="3"/>
  <c r="AD188" i="3"/>
  <c r="AC188" i="3"/>
  <c r="AC31" i="3"/>
  <c r="AD31" i="3"/>
  <c r="AD38" i="3"/>
  <c r="AC38" i="3"/>
  <c r="AC53" i="3"/>
  <c r="AD53" i="3"/>
  <c r="AD28" i="3"/>
  <c r="AC28" i="3"/>
  <c r="AC113" i="3"/>
  <c r="AD113" i="3"/>
  <c r="AC71" i="3"/>
  <c r="AD71" i="3"/>
  <c r="AC41" i="3"/>
  <c r="AD41" i="3"/>
  <c r="AD78" i="3"/>
  <c r="AC78" i="3"/>
  <c r="AC35" i="3"/>
  <c r="AD35" i="3"/>
  <c r="AD104" i="3"/>
  <c r="AC104" i="3"/>
  <c r="AD114" i="3"/>
  <c r="AC114" i="3"/>
  <c r="AD178" i="3"/>
  <c r="AC178" i="3"/>
  <c r="AD140" i="3"/>
  <c r="AC140" i="3"/>
  <c r="AF1453" i="3"/>
  <c r="AE1449" i="3"/>
  <c r="AF1449" i="3" s="1"/>
  <c r="AE1445" i="3"/>
  <c r="AF1445" i="3" s="1"/>
  <c r="AE1441" i="3"/>
  <c r="AF1441" i="3" s="1"/>
  <c r="AE1437" i="3"/>
  <c r="AF1437" i="3" s="1"/>
  <c r="AE1433" i="3"/>
  <c r="AF1433" i="3" s="1"/>
  <c r="AE1429" i="3"/>
  <c r="AF1429" i="3" s="1"/>
  <c r="AE1425" i="3"/>
  <c r="AF1425" i="3" s="1"/>
  <c r="AE1421" i="3"/>
  <c r="AF1421" i="3" s="1"/>
  <c r="AE1417" i="3"/>
  <c r="AF1417" i="3" s="1"/>
  <c r="AE1413" i="3"/>
  <c r="AF1413" i="3" s="1"/>
  <c r="AE1409" i="3"/>
  <c r="AF1409" i="3" s="1"/>
  <c r="AE1405" i="3"/>
  <c r="AF1405" i="3" s="1"/>
  <c r="AE1401" i="3"/>
  <c r="AF1401" i="3" s="1"/>
  <c r="AE1451" i="3"/>
  <c r="AF1451" i="3" s="1"/>
  <c r="AE1443" i="3"/>
  <c r="AF1443" i="3" s="1"/>
  <c r="AE1403" i="3"/>
  <c r="AF1403" i="3" s="1"/>
  <c r="AE1435" i="3"/>
  <c r="AF1435" i="3" s="1"/>
  <c r="AE1427" i="3"/>
  <c r="AF1427" i="3" s="1"/>
  <c r="AE1419" i="3"/>
  <c r="AF1419" i="3" s="1"/>
  <c r="AE1411" i="3"/>
  <c r="AF1411" i="3" s="1"/>
  <c r="AE1399" i="3"/>
  <c r="AF1399" i="3" s="1"/>
  <c r="AE1395" i="3"/>
  <c r="AF1395" i="3" s="1"/>
  <c r="AE1391" i="3"/>
  <c r="AF1391" i="3" s="1"/>
  <c r="AE1387" i="3"/>
  <c r="AF1387" i="3" s="1"/>
  <c r="AE1383" i="3"/>
  <c r="AF1383" i="3" s="1"/>
  <c r="AE1379" i="3"/>
  <c r="AF1379" i="3" s="1"/>
  <c r="AE1375" i="3"/>
  <c r="AF1375" i="3" s="1"/>
  <c r="AE1371" i="3"/>
  <c r="AF1371" i="3" s="1"/>
  <c r="AE1367" i="3"/>
  <c r="AF1367" i="3" s="1"/>
  <c r="AE1363" i="3"/>
  <c r="AF1363" i="3" s="1"/>
  <c r="AE1359" i="3"/>
  <c r="AF1359" i="3" s="1"/>
  <c r="AE1355" i="3"/>
  <c r="AF1355" i="3" s="1"/>
  <c r="AE1351" i="3"/>
  <c r="AF1351" i="3" s="1"/>
  <c r="AE1447" i="3"/>
  <c r="AF1447" i="3" s="1"/>
  <c r="AE1439" i="3"/>
  <c r="AF1439" i="3" s="1"/>
  <c r="AE1431" i="3"/>
  <c r="AF1431" i="3" s="1"/>
  <c r="AE1423" i="3"/>
  <c r="AF1423" i="3" s="1"/>
  <c r="AE1415" i="3"/>
  <c r="AF1415" i="3" s="1"/>
  <c r="AE1407" i="3"/>
  <c r="AF1407" i="3" s="1"/>
  <c r="AE1336" i="3"/>
  <c r="AF1336" i="3" s="1"/>
  <c r="AE1335" i="3"/>
  <c r="AF1335" i="3" s="1"/>
  <c r="AE1389" i="3"/>
  <c r="AF1389" i="3" s="1"/>
  <c r="AE1381" i="3"/>
  <c r="AF1381" i="3" s="1"/>
  <c r="AE1373" i="3"/>
  <c r="AF1373" i="3" s="1"/>
  <c r="AE1365" i="3"/>
  <c r="AF1365" i="3" s="1"/>
  <c r="AE1357" i="3"/>
  <c r="AF1357" i="3" s="1"/>
  <c r="AE1349" i="3"/>
  <c r="AF1349" i="3" s="1"/>
  <c r="AE1393" i="3"/>
  <c r="AF1393" i="3" s="1"/>
  <c r="AE1344" i="3"/>
  <c r="AF1344" i="3" s="1"/>
  <c r="AE1397" i="3"/>
  <c r="AF1397" i="3" s="1"/>
  <c r="AE1385" i="3"/>
  <c r="AF1385" i="3" s="1"/>
  <c r="AE1377" i="3"/>
  <c r="AF1377" i="3" s="1"/>
  <c r="AE1369" i="3"/>
  <c r="AF1369" i="3" s="1"/>
  <c r="AE1361" i="3"/>
  <c r="AF1361" i="3" s="1"/>
  <c r="AE1353" i="3"/>
  <c r="AF1353" i="3" s="1"/>
  <c r="AE1340" i="3"/>
  <c r="AF1340" i="3" s="1"/>
  <c r="AE1339" i="3"/>
  <c r="AF1339" i="3" s="1"/>
  <c r="AE1337" i="3"/>
  <c r="AF1337" i="3" s="1"/>
  <c r="AE1347" i="3"/>
  <c r="AF1347" i="3" s="1"/>
  <c r="AE1368" i="3"/>
  <c r="AF1368" i="3" s="1"/>
  <c r="AE1341" i="3"/>
  <c r="AF1341" i="3" s="1"/>
  <c r="AE1348" i="3"/>
  <c r="AF1348" i="3" s="1"/>
  <c r="AE1380" i="3"/>
  <c r="AF1380" i="3" s="1"/>
  <c r="AE1404" i="3"/>
  <c r="AF1404" i="3" s="1"/>
  <c r="AE1446" i="3"/>
  <c r="AF1446" i="3" s="1"/>
  <c r="AE1358" i="3"/>
  <c r="AF1358" i="3" s="1"/>
  <c r="AE1374" i="3"/>
  <c r="AF1374" i="3" s="1"/>
  <c r="AE1390" i="3"/>
  <c r="AF1390" i="3" s="1"/>
  <c r="AE1398" i="3"/>
  <c r="AF1398" i="3" s="1"/>
  <c r="AE1426" i="3"/>
  <c r="AF1426" i="3" s="1"/>
  <c r="AE1432" i="3"/>
  <c r="AF1432" i="3" s="1"/>
  <c r="AE1402" i="3"/>
  <c r="AF1402" i="3" s="1"/>
  <c r="AE1392" i="3"/>
  <c r="AF1392" i="3" s="1"/>
  <c r="AE1338" i="3"/>
  <c r="AF1338" i="3" s="1"/>
  <c r="AE1372" i="3"/>
  <c r="AF1372" i="3" s="1"/>
  <c r="AE1406" i="3"/>
  <c r="AF1406" i="3" s="1"/>
  <c r="AE1354" i="3"/>
  <c r="AF1354" i="3" s="1"/>
  <c r="AE1408" i="3"/>
  <c r="AF1408" i="3" s="1"/>
  <c r="AE1434" i="3"/>
  <c r="AF1434" i="3" s="1"/>
  <c r="AE1440" i="3"/>
  <c r="AF1440" i="3" s="1"/>
  <c r="AE1428" i="3"/>
  <c r="AF1428" i="3" s="1"/>
  <c r="AE1334" i="3"/>
  <c r="AE1360" i="3"/>
  <c r="AF1360" i="3" s="1"/>
  <c r="AE1370" i="3"/>
  <c r="AF1370" i="3" s="1"/>
  <c r="AE1386" i="3"/>
  <c r="AF1386" i="3" s="1"/>
  <c r="AE1448" i="3"/>
  <c r="AF1448" i="3" s="1"/>
  <c r="AE1412" i="3"/>
  <c r="AF1412" i="3" s="1"/>
  <c r="AE1420" i="3"/>
  <c r="AF1420" i="3" s="1"/>
  <c r="AE1436" i="3"/>
  <c r="AF1436" i="3" s="1"/>
  <c r="AE1352" i="3"/>
  <c r="AF1352" i="3" s="1"/>
  <c r="AE1364" i="3"/>
  <c r="AF1364" i="3" s="1"/>
  <c r="AE1343" i="3"/>
  <c r="AF1343" i="3" s="1"/>
  <c r="AE1346" i="3"/>
  <c r="AF1346" i="3" s="1"/>
  <c r="AE1376" i="3"/>
  <c r="AF1376" i="3" s="1"/>
  <c r="AE1345" i="3"/>
  <c r="AF1345" i="3" s="1"/>
  <c r="AE1356" i="3"/>
  <c r="AF1356" i="3" s="1"/>
  <c r="AE1388" i="3"/>
  <c r="AF1388" i="3" s="1"/>
  <c r="AE1342" i="3"/>
  <c r="AF1342" i="3" s="1"/>
  <c r="AE1444" i="3"/>
  <c r="AF1444" i="3" s="1"/>
  <c r="AE1452" i="3"/>
  <c r="AF1452" i="3" s="1"/>
  <c r="AE1362" i="3"/>
  <c r="AF1362" i="3" s="1"/>
  <c r="AE1378" i="3"/>
  <c r="AF1378" i="3" s="1"/>
  <c r="AE1394" i="3"/>
  <c r="AF1394" i="3" s="1"/>
  <c r="AE1418" i="3"/>
  <c r="AF1418" i="3" s="1"/>
  <c r="AE1424" i="3"/>
  <c r="AF1424" i="3" s="1"/>
  <c r="AE1396" i="3"/>
  <c r="AF1396" i="3" s="1"/>
  <c r="AE1384" i="3"/>
  <c r="AF1384" i="3" s="1"/>
  <c r="AE1366" i="3"/>
  <c r="AF1366" i="3" s="1"/>
  <c r="AE1400" i="3"/>
  <c r="AF1400" i="3" s="1"/>
  <c r="AE1422" i="3"/>
  <c r="AF1422" i="3" s="1"/>
  <c r="AE1350" i="3"/>
  <c r="AF1350" i="3" s="1"/>
  <c r="AE1410" i="3"/>
  <c r="AF1410" i="3" s="1"/>
  <c r="AE1416" i="3"/>
  <c r="AF1416" i="3" s="1"/>
  <c r="AE1414" i="3"/>
  <c r="AF1414" i="3" s="1"/>
  <c r="AE1450" i="3"/>
  <c r="AF1450" i="3" s="1"/>
  <c r="AE1438" i="3"/>
  <c r="AF1438" i="3" s="1"/>
  <c r="AE1382" i="3"/>
  <c r="AF1382" i="3" s="1"/>
  <c r="AE1430" i="3"/>
  <c r="AF1430" i="3" s="1"/>
  <c r="AE1442" i="3"/>
  <c r="AF1442" i="3" s="1"/>
  <c r="AC121" i="3"/>
  <c r="AD121" i="3"/>
  <c r="AD177" i="3"/>
  <c r="AC177" i="3"/>
  <c r="AD142" i="3"/>
  <c r="AC142" i="3"/>
  <c r="AC167" i="3"/>
  <c r="AD167" i="3"/>
  <c r="AC73" i="3"/>
  <c r="AD73" i="3"/>
  <c r="AD50" i="3"/>
  <c r="AC50" i="3"/>
  <c r="AD118" i="3"/>
  <c r="AC118" i="3"/>
  <c r="AD165" i="3"/>
  <c r="AC165" i="3"/>
  <c r="AC171" i="3"/>
  <c r="AD171" i="3"/>
  <c r="AD137" i="3"/>
  <c r="AC137" i="3"/>
  <c r="AD126" i="3"/>
  <c r="AC126" i="3"/>
  <c r="AC87" i="3"/>
  <c r="AD87" i="3"/>
  <c r="AD184" i="3"/>
  <c r="AC184" i="3"/>
  <c r="AC29" i="3"/>
  <c r="AD29" i="3"/>
  <c r="AC39" i="3"/>
  <c r="AD39" i="3"/>
  <c r="AD96" i="3"/>
  <c r="AC96" i="3"/>
  <c r="AD156" i="3"/>
  <c r="AC156" i="3"/>
  <c r="AD110" i="3"/>
  <c r="AC110" i="3"/>
  <c r="AD90" i="3"/>
  <c r="AC90" i="3"/>
  <c r="AC95" i="3"/>
  <c r="AD95" i="3"/>
  <c r="AD154" i="3"/>
  <c r="AC154" i="3"/>
  <c r="AC21" i="3"/>
  <c r="AD21" i="3"/>
  <c r="AD144" i="3"/>
  <c r="AC144" i="3"/>
  <c r="AD181" i="3"/>
  <c r="AC181" i="3"/>
  <c r="AC147" i="3"/>
  <c r="AD147" i="3"/>
  <c r="AD164" i="3"/>
  <c r="AC164" i="3"/>
  <c r="AD106" i="3"/>
  <c r="AC106" i="3"/>
  <c r="AC143" i="3"/>
  <c r="AD143" i="3"/>
  <c r="AC81" i="3"/>
  <c r="AD81" i="3"/>
  <c r="AD74" i="3"/>
  <c r="AC74" i="3"/>
  <c r="AC63" i="3"/>
  <c r="AD63" i="3"/>
  <c r="AD170" i="3"/>
  <c r="AC170" i="3"/>
  <c r="AC159" i="3"/>
  <c r="AD159" i="3"/>
  <c r="AD30" i="3"/>
  <c r="AC30" i="3"/>
  <c r="AD152" i="3"/>
  <c r="AC152" i="3"/>
  <c r="AC79" i="3"/>
  <c r="AD79" i="3"/>
  <c r="AD32" i="3"/>
  <c r="AC32" i="3"/>
  <c r="AC69" i="3"/>
  <c r="AD69" i="3"/>
  <c r="AD76" i="3"/>
  <c r="AC76" i="3"/>
  <c r="AD136" i="3"/>
  <c r="AC136" i="3"/>
  <c r="AC125" i="3"/>
  <c r="AD125" i="3"/>
  <c r="AC57" i="3"/>
  <c r="AD57" i="3"/>
  <c r="AD161" i="3"/>
  <c r="AC161" i="3"/>
  <c r="AE11" i="3"/>
  <c r="AF1739" i="3"/>
  <c r="AF11" i="3" s="1"/>
  <c r="AE8" i="3"/>
  <c r="AF896" i="3"/>
  <c r="AF8" i="3" s="1"/>
  <c r="AC107" i="3"/>
  <c r="AD107" i="3"/>
  <c r="AC97" i="3"/>
  <c r="AD97" i="3"/>
  <c r="AD138" i="3"/>
  <c r="AC138" i="3"/>
  <c r="AC55" i="3"/>
  <c r="AD55" i="3"/>
  <c r="AD64" i="3"/>
  <c r="AC64" i="3"/>
  <c r="AC101" i="3"/>
  <c r="AD101" i="3"/>
  <c r="AD108" i="3"/>
  <c r="AC108" i="3"/>
  <c r="AD94" i="3"/>
  <c r="AC94" i="3"/>
  <c r="AC91" i="3"/>
  <c r="AD91" i="3"/>
  <c r="AC89" i="3"/>
  <c r="AD89" i="3"/>
  <c r="AD98" i="3"/>
  <c r="AC98" i="3"/>
  <c r="AC131" i="3"/>
  <c r="AD131" i="3"/>
  <c r="AD150" i="3"/>
  <c r="AC150" i="3"/>
  <c r="AD169" i="3"/>
  <c r="AC169" i="3"/>
  <c r="AD68" i="3"/>
  <c r="AC68" i="3"/>
  <c r="AD132" i="3"/>
  <c r="AC132" i="3"/>
  <c r="AC67" i="3"/>
  <c r="AD67" i="3"/>
  <c r="AC49" i="3"/>
  <c r="AD49" i="3"/>
  <c r="AD130" i="3"/>
  <c r="AC130" i="3"/>
  <c r="AD134" i="3"/>
  <c r="AC134" i="3"/>
  <c r="AD112" i="3"/>
  <c r="AC112" i="3"/>
  <c r="AD158" i="3"/>
  <c r="AC158" i="3"/>
  <c r="AD145" i="3"/>
  <c r="AC145" i="3"/>
  <c r="AD180" i="3"/>
  <c r="AC180" i="3"/>
  <c r="AC187" i="3"/>
  <c r="AD187" i="3"/>
  <c r="AD160" i="3"/>
  <c r="AC160" i="3"/>
  <c r="AC37" i="3"/>
  <c r="AD37" i="3"/>
  <c r="AC51" i="3"/>
  <c r="AD51" i="3"/>
  <c r="AD72" i="3"/>
  <c r="AC72" i="3"/>
  <c r="AC109" i="3"/>
  <c r="AD109" i="3"/>
  <c r="AD172" i="3"/>
  <c r="AC172" i="3"/>
  <c r="AD173" i="3"/>
  <c r="AC173" i="3"/>
  <c r="AC23" i="3"/>
  <c r="AD23" i="3"/>
  <c r="AC65" i="3"/>
  <c r="AD65" i="3"/>
  <c r="AD42" i="3"/>
  <c r="AC42" i="3"/>
  <c r="AD166" i="3"/>
  <c r="AC166" i="3"/>
  <c r="AD186" i="3"/>
  <c r="AC186" i="3"/>
  <c r="AC183" i="3"/>
  <c r="AD183" i="3"/>
  <c r="AD62" i="3"/>
  <c r="AC62" i="3"/>
  <c r="AC123" i="3"/>
  <c r="AD123" i="3"/>
  <c r="AC111" i="3"/>
  <c r="AD111" i="3"/>
  <c r="AD48" i="3"/>
  <c r="AC48" i="3"/>
  <c r="AC85" i="3"/>
  <c r="AD85" i="3"/>
  <c r="AE6" i="3"/>
  <c r="AF191" i="3"/>
  <c r="AF6" i="3" s="1"/>
  <c r="AB5" i="3"/>
  <c r="AB15" i="3" s="1"/>
  <c r="AC43" i="3"/>
  <c r="AD43" i="3"/>
  <c r="AD88" i="3"/>
  <c r="AC88" i="3"/>
  <c r="AD146" i="3"/>
  <c r="AC146" i="3"/>
  <c r="AD36" i="3"/>
  <c r="AC36" i="3"/>
  <c r="AD116" i="3"/>
  <c r="AC116" i="3"/>
  <c r="AC179" i="3"/>
  <c r="AD179" i="3"/>
  <c r="AD182" i="3"/>
  <c r="AC182" i="3"/>
  <c r="AD26" i="3"/>
  <c r="AC26" i="3"/>
  <c r="AC27" i="3"/>
  <c r="AD27" i="3"/>
  <c r="AD80" i="3"/>
  <c r="AC80" i="3"/>
  <c r="AD141" i="3"/>
  <c r="AC141" i="3"/>
  <c r="AD92" i="3"/>
  <c r="AC92" i="3"/>
  <c r="AC127" i="3"/>
  <c r="AD127" i="3"/>
  <c r="AC117" i="3"/>
  <c r="AD117" i="3"/>
  <c r="AD46" i="3"/>
  <c r="AC46" i="3"/>
  <c r="AD168" i="3"/>
  <c r="AC168" i="3"/>
  <c r="AC75" i="3"/>
  <c r="AD75" i="3"/>
  <c r="AD40" i="3"/>
  <c r="AC40" i="3"/>
  <c r="AC77" i="3"/>
  <c r="AD77" i="3"/>
  <c r="AD84" i="3"/>
  <c r="AC84" i="3"/>
  <c r="AC115" i="3"/>
  <c r="AD115" i="3"/>
  <c r="AC139" i="3"/>
  <c r="AD139" i="3"/>
  <c r="AC33" i="3"/>
  <c r="AD33" i="3"/>
  <c r="AD66" i="3"/>
  <c r="AC66" i="3"/>
  <c r="AD70" i="3"/>
  <c r="AC70" i="3"/>
  <c r="AD153" i="3"/>
  <c r="AC153" i="3"/>
  <c r="AD174" i="3"/>
  <c r="AC174" i="3"/>
  <c r="AD44" i="3"/>
  <c r="AC44" i="3"/>
  <c r="AD120" i="3"/>
  <c r="AC120" i="3"/>
  <c r="AC175" i="3"/>
  <c r="AD175" i="3"/>
  <c r="AC25" i="3"/>
  <c r="AD25" i="3"/>
  <c r="AD54" i="3"/>
  <c r="AC54" i="3"/>
  <c r="AC59" i="3"/>
  <c r="AD59" i="3"/>
  <c r="AD56" i="3"/>
  <c r="AC56" i="3"/>
  <c r="AC93" i="3"/>
  <c r="AD93" i="3"/>
  <c r="AC119" i="3"/>
  <c r="AD119" i="3"/>
  <c r="AD185" i="3"/>
  <c r="AC185" i="3"/>
  <c r="AC99" i="3"/>
  <c r="AD99" i="3"/>
  <c r="AD148" i="3"/>
  <c r="AC148" i="3"/>
  <c r="AD162" i="3"/>
  <c r="AC162" i="3"/>
  <c r="AC47" i="3"/>
  <c r="AD47" i="3"/>
  <c r="AD190" i="3"/>
  <c r="AC190" i="3"/>
  <c r="AE10" i="3" l="1"/>
  <c r="AF10" i="3"/>
  <c r="AF7" i="3"/>
  <c r="AE7" i="3"/>
  <c r="AD2121" i="3"/>
  <c r="AC2121" i="3"/>
  <c r="AC5" i="3"/>
  <c r="AD5" i="3"/>
  <c r="AD15" i="3" s="1"/>
  <c r="AE9" i="3"/>
  <c r="AF1334" i="3"/>
  <c r="AF9" i="3" s="1"/>
  <c r="AE12" i="3"/>
  <c r="AF2018" i="3"/>
  <c r="AF12" i="3" s="1"/>
  <c r="AE188" i="3" l="1"/>
  <c r="AF188" i="3" s="1"/>
  <c r="AE184" i="3"/>
  <c r="AF184" i="3" s="1"/>
  <c r="AE180" i="3"/>
  <c r="AF180" i="3" s="1"/>
  <c r="AE176" i="3"/>
  <c r="AF176" i="3" s="1"/>
  <c r="AE172" i="3"/>
  <c r="AF172" i="3" s="1"/>
  <c r="AE168" i="3"/>
  <c r="AF168" i="3" s="1"/>
  <c r="AE164" i="3"/>
  <c r="AF164" i="3" s="1"/>
  <c r="AE160" i="3"/>
  <c r="AF160" i="3" s="1"/>
  <c r="AE156" i="3"/>
  <c r="AF156" i="3" s="1"/>
  <c r="AE152" i="3"/>
  <c r="AF152" i="3" s="1"/>
  <c r="AE148" i="3"/>
  <c r="AF148" i="3" s="1"/>
  <c r="AE144" i="3"/>
  <c r="AF144" i="3" s="1"/>
  <c r="AE140" i="3"/>
  <c r="AF140" i="3" s="1"/>
  <c r="AE136" i="3"/>
  <c r="AF136" i="3" s="1"/>
  <c r="AC15" i="3"/>
  <c r="AE190" i="3"/>
  <c r="AF190" i="3" s="1"/>
  <c r="AE182" i="3"/>
  <c r="AF182" i="3" s="1"/>
  <c r="AE170" i="3"/>
  <c r="AF170" i="3" s="1"/>
  <c r="AE154" i="3"/>
  <c r="AF154" i="3" s="1"/>
  <c r="AE146" i="3"/>
  <c r="AF146" i="3" s="1"/>
  <c r="AE112" i="3"/>
  <c r="AF112" i="3" s="1"/>
  <c r="AE108" i="3"/>
  <c r="AF108" i="3" s="1"/>
  <c r="AE104" i="3"/>
  <c r="AF104" i="3" s="1"/>
  <c r="AE100" i="3"/>
  <c r="AF100" i="3" s="1"/>
  <c r="AE96" i="3"/>
  <c r="AF96" i="3" s="1"/>
  <c r="AE92" i="3"/>
  <c r="AF92" i="3" s="1"/>
  <c r="AE88" i="3"/>
  <c r="AF88" i="3" s="1"/>
  <c r="AE84" i="3"/>
  <c r="AF84" i="3" s="1"/>
  <c r="AE80" i="3"/>
  <c r="AF80" i="3" s="1"/>
  <c r="AE76" i="3"/>
  <c r="AF76" i="3" s="1"/>
  <c r="AE72" i="3"/>
  <c r="AF72" i="3" s="1"/>
  <c r="AE68" i="3"/>
  <c r="AF68" i="3" s="1"/>
  <c r="AE64" i="3"/>
  <c r="AF64" i="3" s="1"/>
  <c r="AE60" i="3"/>
  <c r="AF60" i="3" s="1"/>
  <c r="AE56" i="3"/>
  <c r="AF56" i="3" s="1"/>
  <c r="AE52" i="3"/>
  <c r="AF52" i="3" s="1"/>
  <c r="AE48" i="3"/>
  <c r="AF48" i="3" s="1"/>
  <c r="AE44" i="3"/>
  <c r="AF44" i="3" s="1"/>
  <c r="AE40" i="3"/>
  <c r="AF40" i="3" s="1"/>
  <c r="AE36" i="3"/>
  <c r="AF36" i="3" s="1"/>
  <c r="AE32" i="3"/>
  <c r="AF32" i="3" s="1"/>
  <c r="AE28" i="3"/>
  <c r="AF28" i="3" s="1"/>
  <c r="AE24" i="3"/>
  <c r="AF24" i="3" s="1"/>
  <c r="AE20" i="3"/>
  <c r="AE166" i="3"/>
  <c r="AF166" i="3" s="1"/>
  <c r="AE142" i="3"/>
  <c r="AF142" i="3" s="1"/>
  <c r="AE134" i="3"/>
  <c r="AF134" i="3" s="1"/>
  <c r="AE130" i="3"/>
  <c r="AF130" i="3" s="1"/>
  <c r="AE126" i="3"/>
  <c r="AF126" i="3" s="1"/>
  <c r="AE122" i="3"/>
  <c r="AF122" i="3" s="1"/>
  <c r="AE118" i="3"/>
  <c r="AF118" i="3" s="1"/>
  <c r="AE114" i="3"/>
  <c r="AF114" i="3" s="1"/>
  <c r="AE158" i="3"/>
  <c r="AF158" i="3" s="1"/>
  <c r="AE186" i="3"/>
  <c r="AF186" i="3" s="1"/>
  <c r="AE178" i="3"/>
  <c r="AF178" i="3" s="1"/>
  <c r="AE162" i="3"/>
  <c r="AF162" i="3" s="1"/>
  <c r="AE150" i="3"/>
  <c r="AF150" i="3" s="1"/>
  <c r="AE138" i="3"/>
  <c r="AF138" i="3" s="1"/>
  <c r="AE110" i="3"/>
  <c r="AF110" i="3" s="1"/>
  <c r="AE106" i="3"/>
  <c r="AF106" i="3" s="1"/>
  <c r="AE102" i="3"/>
  <c r="AF102" i="3" s="1"/>
  <c r="AE98" i="3"/>
  <c r="AF98" i="3" s="1"/>
  <c r="AE94" i="3"/>
  <c r="AF94" i="3" s="1"/>
  <c r="AE90" i="3"/>
  <c r="AF90" i="3" s="1"/>
  <c r="AE86" i="3"/>
  <c r="AF86" i="3" s="1"/>
  <c r="AE82" i="3"/>
  <c r="AF82" i="3" s="1"/>
  <c r="AE78" i="3"/>
  <c r="AF78" i="3" s="1"/>
  <c r="AE74" i="3"/>
  <c r="AF74" i="3" s="1"/>
  <c r="AE70" i="3"/>
  <c r="AF70" i="3" s="1"/>
  <c r="AE66" i="3"/>
  <c r="AF66" i="3" s="1"/>
  <c r="AE62" i="3"/>
  <c r="AF62" i="3" s="1"/>
  <c r="AE58" i="3"/>
  <c r="AF58" i="3" s="1"/>
  <c r="AE54" i="3"/>
  <c r="AF54" i="3" s="1"/>
  <c r="AE50" i="3"/>
  <c r="AF50" i="3" s="1"/>
  <c r="AE46" i="3"/>
  <c r="AF46" i="3" s="1"/>
  <c r="AE42" i="3"/>
  <c r="AF42" i="3" s="1"/>
  <c r="AE38" i="3"/>
  <c r="AF38" i="3" s="1"/>
  <c r="AE34" i="3"/>
  <c r="AF34" i="3" s="1"/>
  <c r="AE30" i="3"/>
  <c r="AF30" i="3" s="1"/>
  <c r="AE26" i="3"/>
  <c r="AF26" i="3" s="1"/>
  <c r="AE22" i="3"/>
  <c r="AF22" i="3" s="1"/>
  <c r="AE124" i="3"/>
  <c r="AF124" i="3" s="1"/>
  <c r="AE174" i="3"/>
  <c r="AF174" i="3" s="1"/>
  <c r="AE132" i="3"/>
  <c r="AF132" i="3" s="1"/>
  <c r="AE128" i="3"/>
  <c r="AF128" i="3" s="1"/>
  <c r="AE120" i="3"/>
  <c r="AF120" i="3" s="1"/>
  <c r="AE116" i="3"/>
  <c r="AF116" i="3" s="1"/>
  <c r="AE45" i="3"/>
  <c r="AF45" i="3" s="1"/>
  <c r="AE61" i="3"/>
  <c r="AF61" i="3" s="1"/>
  <c r="AE73" i="3"/>
  <c r="AF73" i="3" s="1"/>
  <c r="AE173" i="3"/>
  <c r="AF173" i="3" s="1"/>
  <c r="AE185" i="3"/>
  <c r="AF185" i="3" s="1"/>
  <c r="AE89" i="3"/>
  <c r="AF89" i="3" s="1"/>
  <c r="AE101" i="3"/>
  <c r="AF101" i="3" s="1"/>
  <c r="AE147" i="3"/>
  <c r="AF147" i="3" s="1"/>
  <c r="AE157" i="3"/>
  <c r="AF157" i="3" s="1"/>
  <c r="AE125" i="3"/>
  <c r="AF125" i="3" s="1"/>
  <c r="AE159" i="3"/>
  <c r="AF159" i="3" s="1"/>
  <c r="AE23" i="3"/>
  <c r="AF23" i="3" s="1"/>
  <c r="AE31" i="3"/>
  <c r="AF31" i="3" s="1"/>
  <c r="AE39" i="3"/>
  <c r="AF39" i="3" s="1"/>
  <c r="AE47" i="3"/>
  <c r="AF47" i="3" s="1"/>
  <c r="AE55" i="3"/>
  <c r="AF55" i="3" s="1"/>
  <c r="AE63" i="3"/>
  <c r="AF63" i="3" s="1"/>
  <c r="AE71" i="3"/>
  <c r="AF71" i="3" s="1"/>
  <c r="AE79" i="3"/>
  <c r="AF79" i="3" s="1"/>
  <c r="AE87" i="3"/>
  <c r="AF87" i="3" s="1"/>
  <c r="AE95" i="3"/>
  <c r="AF95" i="3" s="1"/>
  <c r="AE103" i="3"/>
  <c r="AF103" i="3" s="1"/>
  <c r="AE111" i="3"/>
  <c r="AF111" i="3" s="1"/>
  <c r="AE139" i="3"/>
  <c r="AF139" i="3" s="1"/>
  <c r="AE153" i="3"/>
  <c r="AF153" i="3" s="1"/>
  <c r="AE165" i="3"/>
  <c r="AF165" i="3" s="1"/>
  <c r="AE181" i="3"/>
  <c r="AF181" i="3" s="1"/>
  <c r="AE189" i="3"/>
  <c r="AF189" i="3" s="1"/>
  <c r="AE115" i="3"/>
  <c r="AF115" i="3" s="1"/>
  <c r="AE119" i="3"/>
  <c r="AF119" i="3" s="1"/>
  <c r="AE123" i="3"/>
  <c r="AF123" i="3" s="1"/>
  <c r="AE127" i="3"/>
  <c r="AF127" i="3" s="1"/>
  <c r="AE131" i="3"/>
  <c r="AF131" i="3" s="1"/>
  <c r="AE135" i="3"/>
  <c r="AF135" i="3" s="1"/>
  <c r="AE167" i="3"/>
  <c r="AF167" i="3" s="1"/>
  <c r="AE25" i="3"/>
  <c r="AF25" i="3" s="1"/>
  <c r="AE41" i="3"/>
  <c r="AF41" i="3" s="1"/>
  <c r="AE77" i="3"/>
  <c r="AF77" i="3" s="1"/>
  <c r="AE81" i="3"/>
  <c r="AF81" i="3" s="1"/>
  <c r="AE129" i="3"/>
  <c r="AF129" i="3" s="1"/>
  <c r="AE161" i="3"/>
  <c r="AF161" i="3" s="1"/>
  <c r="AE53" i="3"/>
  <c r="AF53" i="3" s="1"/>
  <c r="AE69" i="3"/>
  <c r="AF69" i="3" s="1"/>
  <c r="AE113" i="3"/>
  <c r="AF113" i="3" s="1"/>
  <c r="AE149" i="3"/>
  <c r="AF149" i="3" s="1"/>
  <c r="AE141" i="3"/>
  <c r="AF141" i="3" s="1"/>
  <c r="AE143" i="3"/>
  <c r="AF143" i="3" s="1"/>
  <c r="AE169" i="3"/>
  <c r="AF169" i="3" s="1"/>
  <c r="AE27" i="3"/>
  <c r="AF27" i="3" s="1"/>
  <c r="AE35" i="3"/>
  <c r="AF35" i="3" s="1"/>
  <c r="AE43" i="3"/>
  <c r="AF43" i="3" s="1"/>
  <c r="AE51" i="3"/>
  <c r="AF51" i="3" s="1"/>
  <c r="AE59" i="3"/>
  <c r="AF59" i="3" s="1"/>
  <c r="AE67" i="3"/>
  <c r="AF67" i="3" s="1"/>
  <c r="AE75" i="3"/>
  <c r="AF75" i="3" s="1"/>
  <c r="AE83" i="3"/>
  <c r="AF83" i="3" s="1"/>
  <c r="AE91" i="3"/>
  <c r="AF91" i="3" s="1"/>
  <c r="AE99" i="3"/>
  <c r="AF99" i="3" s="1"/>
  <c r="AE107" i="3"/>
  <c r="AF107" i="3" s="1"/>
  <c r="AE145" i="3"/>
  <c r="AF145" i="3" s="1"/>
  <c r="AE37" i="3"/>
  <c r="AF37" i="3" s="1"/>
  <c r="AE49" i="3"/>
  <c r="AF49" i="3" s="1"/>
  <c r="AE33" i="3"/>
  <c r="AF33" i="3" s="1"/>
  <c r="AE97" i="3"/>
  <c r="AF97" i="3" s="1"/>
  <c r="AE105" i="3"/>
  <c r="AF105" i="3" s="1"/>
  <c r="AE117" i="3"/>
  <c r="AF117" i="3" s="1"/>
  <c r="AE133" i="3"/>
  <c r="AF133" i="3" s="1"/>
  <c r="AE175" i="3"/>
  <c r="AF175" i="3" s="1"/>
  <c r="AE29" i="3"/>
  <c r="AF29" i="3" s="1"/>
  <c r="AE85" i="3"/>
  <c r="AF85" i="3" s="1"/>
  <c r="AE183" i="3"/>
  <c r="AF183" i="3" s="1"/>
  <c r="AE93" i="3"/>
  <c r="AF93" i="3" s="1"/>
  <c r="AE155" i="3"/>
  <c r="AF155" i="3" s="1"/>
  <c r="AE121" i="3"/>
  <c r="AF121" i="3" s="1"/>
  <c r="AE137" i="3"/>
  <c r="AF137" i="3" s="1"/>
  <c r="AE177" i="3"/>
  <c r="AF177" i="3" s="1"/>
  <c r="AE21" i="3"/>
  <c r="AF21" i="3" s="1"/>
  <c r="AE57" i="3"/>
  <c r="AF57" i="3" s="1"/>
  <c r="AE65" i="3"/>
  <c r="AF65" i="3" s="1"/>
  <c r="AE109" i="3"/>
  <c r="AF109" i="3" s="1"/>
  <c r="AE171" i="3"/>
  <c r="AF171" i="3" s="1"/>
  <c r="AE151" i="3"/>
  <c r="AF151" i="3" s="1"/>
  <c r="AE163" i="3"/>
  <c r="AF163" i="3" s="1"/>
  <c r="AE179" i="3"/>
  <c r="AF179" i="3" s="1"/>
  <c r="AE187" i="3"/>
  <c r="AF187" i="3" s="1"/>
  <c r="AE2121" i="3" l="1"/>
  <c r="AE5" i="3"/>
  <c r="AE15" i="3" s="1"/>
  <c r="AF20" i="3"/>
  <c r="AF2121" i="3" l="1"/>
  <c r="AF5" i="3"/>
  <c r="AF15" i="3" s="1"/>
</calcChain>
</file>

<file path=xl/sharedStrings.xml><?xml version="1.0" encoding="utf-8"?>
<sst xmlns="http://schemas.openxmlformats.org/spreadsheetml/2006/main" count="2209" uniqueCount="2172">
  <si>
    <t>in Euro</t>
  </si>
  <si>
    <t>fürs Jahr</t>
  </si>
  <si>
    <t>EA</t>
  </si>
  <si>
    <t>davon</t>
  </si>
  <si>
    <t>ungek. EA</t>
  </si>
  <si>
    <t>Gmde-BZ</t>
  </si>
  <si>
    <t>Eisenbahnkr</t>
  </si>
  <si>
    <t>gek. EA</t>
  </si>
  <si>
    <t>§ 30 Abs. 4</t>
  </si>
  <si>
    <t/>
  </si>
  <si>
    <t>inkl. Spbk.abg.</t>
  </si>
  <si>
    <t>Spbk.abg.</t>
  </si>
  <si>
    <t xml:space="preserve">   ohne Spielbankabgabe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</si>
  <si>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</si>
  <si>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</si>
  <si>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</si>
  <si>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</si>
  <si>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</si>
  <si>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</si>
  <si>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</si>
  <si>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</si>
  <si>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</si>
  <si>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Summe</t>
  </si>
  <si>
    <t>Vorausanteil für die Gemeinden gemäß § 12 Abs. 6 FAG</t>
  </si>
  <si>
    <t>Euro je Einwohner</t>
  </si>
  <si>
    <t>Euro je Einwohner in Einschleifzonen</t>
  </si>
  <si>
    <t>bis</t>
  </si>
  <si>
    <t>10.001 bis</t>
  </si>
  <si>
    <t>20.001 bis</t>
  </si>
  <si>
    <t>über</t>
  </si>
  <si>
    <t>zus. StatSt.</t>
  </si>
  <si>
    <t>von</t>
  </si>
  <si>
    <t>20.001-45.000</t>
  </si>
  <si>
    <t>Vorausanteil § 12 Abs. 6 (Einwohner)</t>
  </si>
  <si>
    <t>Vorausanteil § 12 Abs. 8 (Nächtigungen)</t>
  </si>
  <si>
    <t>aBS</t>
  </si>
  <si>
    <t>Dynamik-Garantie (§ 12 Abs. 9)</t>
  </si>
  <si>
    <t>Anteil an Dyn.</t>
  </si>
  <si>
    <t>max.</t>
  </si>
  <si>
    <t>gekürzte EA</t>
  </si>
  <si>
    <t>§30(4) FAG 2017</t>
  </si>
  <si>
    <t>Einschleifzonen</t>
  </si>
  <si>
    <t>Vorausanteile in Euro</t>
  </si>
  <si>
    <t>StatSt</t>
  </si>
  <si>
    <t>Vorausanteil</t>
  </si>
  <si>
    <t>Nächtigungen</t>
  </si>
  <si>
    <t>Nächtigungen &gt;</t>
  </si>
  <si>
    <t>je Nächtgg.</t>
  </si>
  <si>
    <t>Finanzierungs-</t>
  </si>
  <si>
    <t>Finanzierung</t>
  </si>
  <si>
    <t>Ertragsanteile</t>
  </si>
  <si>
    <t>GKZ</t>
  </si>
  <si>
    <t>L</t>
  </si>
  <si>
    <t>K</t>
  </si>
  <si>
    <t>Name</t>
  </si>
  <si>
    <t>Einw. 31.10.2018</t>
  </si>
  <si>
    <t>Statutarstadt</t>
  </si>
  <si>
    <t>nach § 30(4)</t>
  </si>
  <si>
    <t>ZwKlasse</t>
  </si>
  <si>
    <t>Normal</t>
  </si>
  <si>
    <t>ZwKl</t>
  </si>
  <si>
    <t>20.001-50.000</t>
  </si>
  <si>
    <t>Abs. 6</t>
  </si>
  <si>
    <t>vorl. Jahr</t>
  </si>
  <si>
    <t>aBS-EA</t>
  </si>
  <si>
    <t>EA vor</t>
  </si>
  <si>
    <t>EA/Einw</t>
  </si>
  <si>
    <t>Entw. EA</t>
  </si>
  <si>
    <t>Zw.-Ziel</t>
  </si>
  <si>
    <t>ang. Ziel</t>
  </si>
  <si>
    <t>nach Aufst.</t>
  </si>
  <si>
    <t>Aufst.</t>
  </si>
  <si>
    <t>verhältnis</t>
  </si>
  <si>
    <t>Gebietsstand 1.1.2020</t>
  </si>
  <si>
    <t>Dyn.garantie</t>
  </si>
  <si>
    <t>Vorjahr</t>
  </si>
  <si>
    <t>lfd. Jahr</t>
  </si>
  <si>
    <t>je EW gg Vj</t>
  </si>
  <si>
    <t>Eisenstadt</t>
  </si>
  <si>
    <t>Rust</t>
  </si>
  <si>
    <t>Breitenbrunn am Neusiedler See</t>
  </si>
  <si>
    <t>Donnerskirchen</t>
  </si>
  <si>
    <t>Großhöflein</t>
  </si>
  <si>
    <t>Hornstein</t>
  </si>
  <si>
    <t>Klingenbach</t>
  </si>
  <si>
    <t>Leithaprodersdorf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</si>
  <si>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</si>
  <si>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</si>
  <si>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</si>
  <si>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</si>
  <si>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</si>
  <si>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</si>
  <si>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Sankt Margarethen im Burgenland</t>
  </si>
  <si>
    <t>Schützen am Gebirge</t>
  </si>
  <si>
    <t>Siegendorf</t>
  </si>
  <si>
    <t>Steinbrunn</t>
  </si>
  <si>
    <t>Trausdorf an der Wulka</t>
  </si>
  <si>
    <t>Wimpassing an der Leitha</t>
  </si>
  <si>
    <t>Wulkaprodersdorf</t>
  </si>
  <si>
    <t>Loretto</t>
  </si>
  <si>
    <t>Stotzing</t>
  </si>
  <si>
    <t>Zillingtal</t>
  </si>
  <si>
    <t>Zagersdorf</t>
  </si>
  <si>
    <t>Bocksdorf</t>
  </si>
  <si>
    <t>Burgauberg-Neudauberg</t>
  </si>
  <si>
    <t>Eberau</t>
  </si>
  <si>
    <t>Gerersdorf-Sulz</t>
  </si>
  <si>
    <t>Güssing</t>
  </si>
  <si>
    <t>Güttenbach</t>
  </si>
  <si>
    <t>Heiligenbrunn</t>
  </si>
  <si>
    <t>Kukmirn</t>
  </si>
  <si>
    <t>Neuberg im Burgenland</t>
  </si>
  <si>
    <t>Neustift bei Güssing</t>
  </si>
  <si>
    <t>Olbendorf</t>
  </si>
  <si>
    <t>Ollersdorf im Burgenland</t>
  </si>
  <si>
    <t>Sankt Michael im Burgenland</t>
  </si>
  <si>
    <t>Stegersbach</t>
  </si>
  <si>
    <t>Stinatz</t>
  </si>
  <si>
    <t>Strem</t>
  </si>
  <si>
    <t>Tobaj</t>
  </si>
  <si>
    <t>Hackerberg</t>
  </si>
  <si>
    <t>Wörterberg</t>
  </si>
  <si>
    <t>Großmürbisch</t>
  </si>
  <si>
    <t>Inzenhof</t>
  </si>
  <si>
    <t>Kleinmürbisch</t>
  </si>
  <si>
    <t>Tschanigraben</t>
  </si>
  <si>
    <t>Heugraben</t>
  </si>
  <si>
    <t>Rohr im Burgenland</t>
  </si>
  <si>
    <t>Bildein</t>
  </si>
  <si>
    <t>Rauchwart</t>
  </si>
  <si>
    <t>Moschendorf</t>
  </si>
  <si>
    <t>Deutsch Kaltenbrunn</t>
  </si>
  <si>
    <t>Eltendorf</t>
  </si>
  <si>
    <t>Heiligenkreuz im Lafnitztal</t>
  </si>
  <si>
    <t>Jennersdorf</t>
  </si>
  <si>
    <t>Minihof-Liebau</t>
  </si>
  <si>
    <t>Mogersdorf</t>
  </si>
  <si>
    <t>Neuhaus am Klausenbach</t>
  </si>
  <si>
    <t>Rudersdorf</t>
  </si>
  <si>
    <t>Sankt Martin an der Raab</t>
  </si>
  <si>
    <t>Weichselbaum</t>
  </si>
  <si>
    <t>Königsdorf</t>
  </si>
  <si>
    <t>Mühlgraben</t>
  </si>
  <si>
    <t>Draßburg</t>
  </si>
  <si>
    <t>Forchtenstein</t>
  </si>
  <si>
    <t>Hirm</t>
  </si>
  <si>
    <t>Loipersbach im Burgenland</t>
  </si>
  <si>
    <t>Marz</t>
  </si>
  <si>
    <t>Mattersburg</t>
  </si>
  <si>
    <t>Neudörfl</t>
  </si>
  <si>
    <t>Pöttelsdorf</t>
  </si>
  <si>
    <t>Pöttsching</t>
  </si>
  <si>
    <t>Rohrbach bei Mattersburg</t>
  </si>
  <si>
    <t>Bad Sauerbrunn</t>
  </si>
  <si>
    <t>Schattendorf</t>
  </si>
  <si>
    <t>Sieggraben</t>
  </si>
  <si>
    <t>Sigleß</t>
  </si>
  <si>
    <t>Wiesen</t>
  </si>
  <si>
    <t>Antau</t>
  </si>
  <si>
    <t>Baumgarten</t>
  </si>
  <si>
    <t>Zemendorf-Stöttera</t>
  </si>
  <si>
    <t>Krensdorf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</si>
  <si>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</si>
  <si>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</si>
  <si>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</si>
  <si>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</si>
  <si>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</si>
  <si>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</si>
  <si>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</si>
  <si>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</si>
  <si>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</si>
  <si>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</si>
  <si>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</si>
  <si>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</si>
  <si>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Neusiedl am See</t>
  </si>
  <si>
    <t>Nickelsdorf</t>
  </si>
  <si>
    <t>Pama</t>
  </si>
  <si>
    <t>Pamhagen</t>
  </si>
  <si>
    <t>Parndorf</t>
  </si>
  <si>
    <t>Podersdorf am See</t>
  </si>
  <si>
    <t>Sankt Andrä am Zicksee</t>
  </si>
  <si>
    <t>Tadten</t>
  </si>
  <si>
    <t>Wallern im Burgenland</t>
  </si>
  <si>
    <t>Weiden am See</t>
  </si>
  <si>
    <t>Winden am See</t>
  </si>
  <si>
    <t>Zurndorf</t>
  </si>
  <si>
    <t>Neudorf</t>
  </si>
  <si>
    <t>Potzneusiedl</t>
  </si>
  <si>
    <t>Edelstal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</si>
  <si>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</si>
  <si>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</si>
  <si>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</si>
  <si>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</si>
  <si>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</si>
  <si>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</si>
  <si>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</si>
  <si>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</si>
  <si>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Lockenhaus</t>
  </si>
  <si>
    <t>Lutzmannsburg</t>
  </si>
  <si>
    <t>Mannersdorf an der Rabnitz</t>
  </si>
  <si>
    <t>Markt Sankt Martin</t>
  </si>
  <si>
    <t>Neckenmarkt</t>
  </si>
  <si>
    <t>Neutal</t>
  </si>
  <si>
    <t>Nikitsch</t>
  </si>
  <si>
    <t>Oberpullendorf</t>
  </si>
  <si>
    <t>Pilgersdorf</t>
  </si>
  <si>
    <t>Piringsdorf</t>
  </si>
  <si>
    <t>Raiding</t>
  </si>
  <si>
    <t>Ritzing</t>
  </si>
  <si>
    <t>Steinberg-Dörfl</t>
  </si>
  <si>
    <t>Stoob</t>
  </si>
  <si>
    <t>Weppersdorf</t>
  </si>
  <si>
    <t>Lackendorf</t>
  </si>
  <si>
    <t>Unterfrauenhaid</t>
  </si>
  <si>
    <t>Unterrabnitz-Schwendgraben</t>
  </si>
  <si>
    <t>Weingraben</t>
  </si>
  <si>
    <t>Oberloisdorf</t>
  </si>
  <si>
    <t>Bad Tatzmannsdorf</t>
  </si>
  <si>
    <t>Bernstein</t>
  </si>
  <si>
    <t>Deutsch Schützen-Eisenberg</t>
  </si>
  <si>
    <t>Grafenschachen</t>
  </si>
  <si>
    <t>Großpetersdorf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</si>
  <si>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</si>
  <si>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</si>
  <si>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</si>
  <si>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</si>
  <si>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</si>
  <si>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</si>
  <si>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</si>
  <si>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</si>
  <si>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</si>
  <si>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Burgenland</t>
  </si>
  <si>
    <t>Oberschützen</t>
  </si>
  <si>
    <t>Oberwart</t>
  </si>
  <si>
    <t>Pinkafeld</t>
  </si>
  <si>
    <t>Rechnitz</t>
  </si>
  <si>
    <t>Riedlingsdorf</t>
  </si>
  <si>
    <t>Rotenturm an der Pinka</t>
  </si>
  <si>
    <t>Schachendorf</t>
  </si>
  <si>
    <t>Stadtschlaining</t>
  </si>
  <si>
    <t>Unterkohlstätten</t>
  </si>
  <si>
    <t>Unterwart</t>
  </si>
  <si>
    <t>Weiden bei Rechnitz</t>
  </si>
  <si>
    <t>Wiesfleck</t>
  </si>
  <si>
    <t>Wolfau</t>
  </si>
  <si>
    <t>Neustift an der Lafnitz</t>
  </si>
  <si>
    <t>Jabing</t>
  </si>
  <si>
    <t>Badersdorf</t>
  </si>
  <si>
    <t>Schandorf</t>
  </si>
  <si>
    <t>Klagenfurt am Wörthersee</t>
  </si>
  <si>
    <t>Villach</t>
  </si>
  <si>
    <t>Dellach</t>
  </si>
  <si>
    <t>Hermagor-Pressegger See</t>
  </si>
  <si>
    <t>Kirchbach</t>
  </si>
  <si>
    <t>Kötschach-Mauthen</t>
  </si>
  <si>
    <t>St. Stefan im Gailtal</t>
  </si>
  <si>
    <t>Gitschtal</t>
  </si>
  <si>
    <t>Lesachtal</t>
  </si>
  <si>
    <t>Ebenthal in Kärnten</t>
  </si>
  <si>
    <t>Feistritz im Rosental</t>
  </si>
  <si>
    <t>Ferlach</t>
  </si>
  <si>
    <t>Grafenstein</t>
  </si>
  <si>
    <t>Keutschach am See</t>
  </si>
  <si>
    <t>Köttmannsdorf</t>
  </si>
  <si>
    <t>Krumpendorf am Wörthersee</t>
  </si>
  <si>
    <t>Ludmannsdorf</t>
  </si>
  <si>
    <t>Maria Rain</t>
  </si>
  <si>
    <t>Maria Saal</t>
  </si>
  <si>
    <t>Maria Wörth</t>
  </si>
  <si>
    <t>Moosburg</t>
  </si>
  <si>
    <t>Pörtschach am Wörther See</t>
  </si>
  <si>
    <t>Poggersdorf</t>
  </si>
  <si>
    <t>St. Margareten im Rosental</t>
  </si>
  <si>
    <t>Schiefling am Wörthersee</t>
  </si>
  <si>
    <t>Techelsberg am Wörther See</t>
  </si>
  <si>
    <t>Zell</t>
  </si>
  <si>
    <t>Magdalensberg</t>
  </si>
  <si>
    <t>Althofen</t>
  </si>
  <si>
    <t>Brückl</t>
  </si>
  <si>
    <t>Deutsch-Griffen</t>
  </si>
  <si>
    <t>Eberstein</t>
  </si>
  <si>
    <t>Friesach</t>
  </si>
  <si>
    <t>Glödnitz</t>
  </si>
  <si>
    <t>Gurk</t>
  </si>
  <si>
    <t>Guttaring</t>
  </si>
  <si>
    <t>Hüttenberg</t>
  </si>
  <si>
    <t>Kappel am Krappfeld</t>
  </si>
  <si>
    <t>Klein St. Paul</t>
  </si>
  <si>
    <t>Liebenfels</t>
  </si>
  <si>
    <t>Metnitz</t>
  </si>
  <si>
    <t>Micheldorf</t>
  </si>
  <si>
    <t>Mölbling</t>
  </si>
  <si>
    <t>St. Georgen am Längsee</t>
  </si>
  <si>
    <t>St. Veit an der Glan</t>
  </si>
  <si>
    <t>Straßburg</t>
  </si>
  <si>
    <t>Weitensfeld im Gurktal</t>
  </si>
  <si>
    <t>Frauenstein</t>
  </si>
  <si>
    <t>Bad Kleinkirchheim</t>
  </si>
  <si>
    <t>Baldramsdorf</t>
  </si>
  <si>
    <t>Berg im Drautal</t>
  </si>
  <si>
    <t>Dellach im Drautal</t>
  </si>
  <si>
    <t>Großkirchheim</t>
  </si>
  <si>
    <t>Flattach</t>
  </si>
  <si>
    <t>Gmünd in Kärnten</t>
  </si>
  <si>
    <t>Greifenburg</t>
  </si>
  <si>
    <t>Heiligenblut am Großglockner</t>
  </si>
  <si>
    <t>Irschen</t>
  </si>
  <si>
    <t>Kleblach-Lind</t>
  </si>
  <si>
    <t>Lendorf</t>
  </si>
  <si>
    <t>Mallnitz</t>
  </si>
  <si>
    <t>Malta</t>
  </si>
  <si>
    <t>Millstatt am See</t>
  </si>
  <si>
    <t>Mörtschach</t>
  </si>
  <si>
    <t>Mühldorf</t>
  </si>
  <si>
    <t>Oberdrauburg</t>
  </si>
  <si>
    <t>Obervellach</t>
  </si>
  <si>
    <t>Radenthein</t>
  </si>
  <si>
    <t>Rangersdorf</t>
  </si>
  <si>
    <t>Rennweg am Katschberg</t>
  </si>
  <si>
    <t>Sachsenburg</t>
  </si>
  <si>
    <t>Seeboden am Millstätter See</t>
  </si>
  <si>
    <t>Spittal an der Drau</t>
  </si>
  <si>
    <t>Stall</t>
  </si>
  <si>
    <t>Steinfeld</t>
  </si>
  <si>
    <t>Trebesing</t>
  </si>
  <si>
    <t>Weißensee</t>
  </si>
  <si>
    <t>Winklern</t>
  </si>
  <si>
    <t>Krems in Kärnten</t>
  </si>
  <si>
    <t>Lurnfeld</t>
  </si>
  <si>
    <t>Reißeck</t>
  </si>
  <si>
    <t>Afritz am See</t>
  </si>
  <si>
    <t>Arnoldstein</t>
  </si>
  <si>
    <t>Arriach</t>
  </si>
  <si>
    <t>Bad Bleiberg</t>
  </si>
  <si>
    <t>Feistritz an der Gail</t>
  </si>
  <si>
    <t>Feld am See</t>
  </si>
  <si>
    <t>Ferndorf</t>
  </si>
  <si>
    <t>Finkenstein am Faaker See</t>
  </si>
  <si>
    <t>Fresach</t>
  </si>
  <si>
    <t>Hohenthurn</t>
  </si>
  <si>
    <t>Nötsch im Gailtal</t>
  </si>
  <si>
    <t>Paternion</t>
  </si>
  <si>
    <t>Rosegg</t>
  </si>
  <si>
    <t>St. Jakob im Rosental</t>
  </si>
  <si>
    <t>Stockenboi</t>
  </si>
  <si>
    <t>Treffen am Ossiacher See</t>
  </si>
  <si>
    <t>Velden am Wörther See</t>
  </si>
  <si>
    <t>Weißenstein</t>
  </si>
  <si>
    <t>Wernberg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</si>
  <si>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</si>
  <si>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</si>
  <si>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</si>
  <si>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</si>
  <si>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</si>
  <si>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</si>
  <si>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</si>
  <si>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</si>
  <si>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</si>
  <si>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</si>
  <si>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St. Kanzian am Klopeiner See</t>
  </si>
  <si>
    <t>Sittersdorf</t>
  </si>
  <si>
    <t>Völkermarkt</t>
  </si>
  <si>
    <t>Bad St. Leonhard im Lavanttal</t>
  </si>
  <si>
    <t>Frantschach-St. Gertraud</t>
  </si>
  <si>
    <t>Lavamünd</t>
  </si>
  <si>
    <t>Preitenegg</t>
  </si>
  <si>
    <t>Reichenfels</t>
  </si>
  <si>
    <t>St. Andrä</t>
  </si>
  <si>
    <t>St. Georgen im Lavanttal</t>
  </si>
  <si>
    <t>St. Paul im Lavanttal</t>
  </si>
  <si>
    <t>Wolfsberg</t>
  </si>
  <si>
    <t>Albeck</t>
  </si>
  <si>
    <t>Feldkirchen in Kärnten</t>
  </si>
  <si>
    <t>Glanegg</t>
  </si>
  <si>
    <t>Gnesau</t>
  </si>
  <si>
    <t>Himmelberg</t>
  </si>
  <si>
    <t>Ossiach</t>
  </si>
  <si>
    <t>Reichenau</t>
  </si>
  <si>
    <t>St. Urban</t>
  </si>
  <si>
    <t>Steindorf am Ossiacher See</t>
  </si>
  <si>
    <t>Steuerberg</t>
  </si>
  <si>
    <t>Krems an der Donau</t>
  </si>
  <si>
    <t>St. Pölten</t>
  </si>
  <si>
    <t>Waidhofen an der Ybbs</t>
  </si>
  <si>
    <t>Wiener Neustadt</t>
  </si>
  <si>
    <t>Allhartsberg</t>
  </si>
  <si>
    <t>Amstetten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</si>
  <si>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</si>
  <si>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</si>
  <si>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</si>
  <si>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</si>
  <si>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</si>
  <si>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</si>
  <si>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</si>
  <si>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</si>
  <si>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</si>
  <si>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</si>
  <si>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</si>
  <si>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</si>
  <si>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</si>
  <si>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</si>
  <si>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</si>
  <si>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</si>
  <si>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</si>
  <si>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St. Georgen am Reith</t>
  </si>
  <si>
    <t>St. Georgen am Ybbsfelde</t>
  </si>
  <si>
    <t>St. Pantaleon-Erla</t>
  </si>
  <si>
    <t>St. Peter in der Au</t>
  </si>
  <si>
    <t>St. Valentin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</si>
  <si>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</si>
  <si>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</si>
  <si>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</si>
  <si>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</si>
  <si>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</si>
  <si>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</si>
  <si>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</si>
  <si>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</si>
  <si>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</si>
  <si>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</si>
  <si>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Alland</t>
  </si>
  <si>
    <t>Altenmarkt an der Triesting</t>
  </si>
  <si>
    <t>Bad Vöslau</t>
  </si>
  <si>
    <t>Baden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</si>
  <si>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</si>
  <si>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</si>
  <si>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</si>
  <si>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</si>
  <si>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</si>
  <si>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</si>
  <si>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</si>
  <si>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</si>
  <si>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</si>
  <si>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</si>
  <si>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</si>
  <si>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</si>
  <si>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</si>
  <si>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</si>
  <si>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</si>
  <si>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</si>
  <si>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</si>
  <si>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</si>
  <si>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</si>
  <si>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</si>
  <si>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</si>
  <si>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</si>
  <si>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</si>
  <si>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</si>
  <si>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Weissenbach an der Triesting</t>
  </si>
  <si>
    <t>Blumau-Neurißhof</t>
  </si>
  <si>
    <t>Au am Leithaberge</t>
  </si>
  <si>
    <t>Bad Deutsch-Altenburg</t>
  </si>
  <si>
    <t>Berg</t>
  </si>
  <si>
    <t>Bruck an der Leitha</t>
  </si>
  <si>
    <t>Enzersdorf an der Fischa</t>
  </si>
  <si>
    <t>Göttlesbrunn-Arbesthal</t>
  </si>
  <si>
    <t>Götzendorf an der Leitha</t>
  </si>
  <si>
    <t>Hainburg a.d. Donau</t>
  </si>
  <si>
    <t>Haslau-Maria Ellend</t>
  </si>
  <si>
    <t>Höflein</t>
  </si>
  <si>
    <t>Hof am Leithaberge</t>
  </si>
  <si>
    <t>Hundsheim</t>
  </si>
  <si>
    <t>Mannersdorf am Leithagebirge</t>
  </si>
  <si>
    <t>Petronell-Carnuntum</t>
  </si>
  <si>
    <t>Prellenkirchen</t>
  </si>
  <si>
    <t>Rohrau</t>
  </si>
  <si>
    <t>Scharndorf</t>
  </si>
  <si>
    <t>Sommerein</t>
  </si>
  <si>
    <t>Trautmannsdorf an der Leitha</t>
  </si>
  <si>
    <t>Wolfsthal</t>
  </si>
  <si>
    <t>Ebergassing</t>
  </si>
  <si>
    <t>Fischamend</t>
  </si>
  <si>
    <t>Gramatneusiedl</t>
  </si>
  <si>
    <t>Himberg</t>
  </si>
  <si>
    <t>Klein-Neusiedl</t>
  </si>
  <si>
    <t>Lanzendorf</t>
  </si>
  <si>
    <t>Leopoldsdorf</t>
  </si>
  <si>
    <t>Maria-Lanzendorf</t>
  </si>
  <si>
    <t>Moosbrunn</t>
  </si>
  <si>
    <t>Rauchenwarth</t>
  </si>
  <si>
    <t>Schwadorf</t>
  </si>
  <si>
    <t>Schwechat</t>
  </si>
  <si>
    <t>Zwölfaxing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</si>
  <si>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</si>
  <si>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</si>
  <si>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</si>
  <si>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</si>
  <si>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</si>
  <si>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</si>
  <si>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</si>
  <si>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</si>
  <si>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</si>
  <si>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</si>
  <si>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</si>
  <si>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Gänserndorf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</si>
  <si>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</si>
  <si>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</si>
  <si>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</si>
  <si>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</si>
  <si>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</si>
  <si>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</si>
  <si>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</si>
  <si>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</si>
  <si>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</si>
  <si>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</si>
  <si>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Leopoldsdorf im Marchfelde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</si>
  <si>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</si>
  <si>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</si>
  <si>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</si>
  <si>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</si>
  <si>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</si>
  <si>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</si>
  <si>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</si>
  <si>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Palterndorf-Dobermannsdorf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</si>
  <si>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</si>
  <si>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</si>
  <si>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</si>
  <si>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</si>
  <si>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</si>
  <si>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</si>
  <si>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</si>
  <si>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</si>
  <si>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</si>
  <si>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</si>
  <si>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</si>
  <si>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</si>
  <si>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</si>
  <si>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Amaliendorf-Aalfang</t>
  </si>
  <si>
    <t>Brand-Nagelberg</t>
  </si>
  <si>
    <t>Eggern</t>
  </si>
  <si>
    <t>Eisgarn</t>
  </si>
  <si>
    <t>Gmünd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</si>
  <si>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</si>
  <si>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</si>
  <si>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</si>
  <si>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</si>
  <si>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</si>
  <si>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</si>
  <si>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</si>
  <si>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</si>
  <si>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</si>
  <si>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</si>
  <si>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</si>
  <si>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St. Martin</t>
  </si>
  <si>
    <t>Schrems</t>
  </si>
  <si>
    <t>Unserfrau-Altweitra</t>
  </si>
  <si>
    <t>Waldenstein</t>
  </si>
  <si>
    <t>Weitra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</si>
  <si>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</si>
  <si>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</si>
  <si>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</si>
  <si>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</si>
  <si>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</si>
  <si>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</si>
  <si>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</si>
  <si>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</si>
  <si>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Hohenwarth-Mühlbach a.M.</t>
  </si>
  <si>
    <t>Hollabrunn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</si>
  <si>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</si>
  <si>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</si>
  <si>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</si>
  <si>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</si>
  <si>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</si>
  <si>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</si>
  <si>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</si>
  <si>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</si>
  <si>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</si>
  <si>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</si>
  <si>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</si>
  <si>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</si>
  <si>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</si>
  <si>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</si>
  <si>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</si>
  <si>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</si>
  <si>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</si>
  <si>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</si>
  <si>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</si>
  <si>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</si>
  <si>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</si>
  <si>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Horn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</si>
  <si>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</si>
  <si>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</si>
  <si>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</si>
  <si>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</si>
  <si>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</si>
  <si>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</si>
  <si>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</si>
  <si>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</si>
  <si>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St. Bernhard-Frauenhofen</t>
  </si>
  <si>
    <t>Sigmundsherberg</t>
  </si>
  <si>
    <t>Weitersfeld</t>
  </si>
  <si>
    <t>Straning-Grafenberg</t>
  </si>
  <si>
    <t>Bisamberg</t>
  </si>
  <si>
    <t>Enzersfeld im Weinviertel</t>
  </si>
  <si>
    <t>Ernstbrunn</t>
  </si>
  <si>
    <t>Großmugl</t>
  </si>
  <si>
    <t>Großrußbach</t>
  </si>
  <si>
    <t>Hagenbrunn</t>
  </si>
  <si>
    <t>Harmannsdorf</t>
  </si>
  <si>
    <t>Hausleiten</t>
  </si>
  <si>
    <t>Korneuburg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</si>
  <si>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</si>
  <si>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</si>
  <si>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</si>
  <si>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</si>
  <si>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</si>
  <si>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</si>
  <si>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</si>
  <si>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</si>
  <si>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</si>
  <si>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</si>
  <si>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Gerasdorf bei Wien</t>
  </si>
  <si>
    <t>Aggsbach</t>
  </si>
  <si>
    <t>Albrechtsberg an der Großen Krems</t>
  </si>
  <si>
    <t>Bergern im Dunkelsteinerwald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</si>
  <si>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</si>
  <si>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</si>
  <si>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</si>
  <si>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</si>
  <si>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</si>
  <si>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</si>
  <si>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</si>
  <si>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</si>
  <si>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</si>
  <si>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</si>
  <si>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</si>
  <si>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</si>
  <si>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</si>
  <si>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</si>
  <si>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</si>
  <si>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</si>
  <si>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</si>
  <si>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St. Leonhard am Hornerwald</t>
  </si>
  <si>
    <t>Senftenberg</t>
  </si>
  <si>
    <t>Spitz</t>
  </si>
  <si>
    <t>Straß im Straßertale</t>
  </si>
  <si>
    <t>Stratzing</t>
  </si>
  <si>
    <t>Weinzierl am Walde</t>
  </si>
  <si>
    <t>Weißenkirchen in der Wachau</t>
  </si>
  <si>
    <t>Schönberg am Kamp</t>
  </si>
  <si>
    <t>Droß</t>
  </si>
  <si>
    <t>Annaberg</t>
  </si>
  <si>
    <t>Eschenau</t>
  </si>
  <si>
    <t>Hainfeld</t>
  </si>
  <si>
    <t>Hohenberg</t>
  </si>
  <si>
    <t>Kaumberg</t>
  </si>
  <si>
    <t>Kleinzell</t>
  </si>
  <si>
    <t>Lilienfeld</t>
  </si>
  <si>
    <t>Mitterbach am Erlaufsee</t>
  </si>
  <si>
    <t>Ramsau</t>
  </si>
  <si>
    <t>Rohrbach an der Gölsen</t>
  </si>
  <si>
    <t>St. Aegyd am Neuwalde</t>
  </si>
  <si>
    <t>St. Veit an der Gölsen</t>
  </si>
  <si>
    <t>Traisen</t>
  </si>
  <si>
    <t>Türnitz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</si>
  <si>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</si>
  <si>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</si>
  <si>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</si>
  <si>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</si>
  <si>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</si>
  <si>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</si>
  <si>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</si>
  <si>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</si>
  <si>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</si>
  <si>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</si>
  <si>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</si>
  <si>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</si>
  <si>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</si>
  <si>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</si>
  <si>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</si>
  <si>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</si>
  <si>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</si>
  <si>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</si>
  <si>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</si>
  <si>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Melk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</si>
  <si>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</si>
  <si>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</si>
  <si>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</si>
  <si>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</si>
  <si>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</si>
  <si>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</si>
  <si>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</si>
  <si>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</si>
  <si>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</si>
  <si>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St. Leonhard am Forst</t>
  </si>
  <si>
    <t>St. Martin-Karlsbach</t>
  </si>
  <si>
    <t>St. Oswald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</si>
  <si>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</si>
  <si>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</si>
  <si>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</si>
  <si>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</si>
  <si>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</si>
  <si>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</si>
  <si>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</si>
  <si>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</si>
  <si>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</si>
  <si>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</si>
  <si>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</si>
  <si>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</si>
  <si>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</si>
  <si>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</si>
  <si>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</si>
  <si>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</si>
  <si>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</si>
  <si>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</si>
  <si>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</si>
  <si>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</si>
  <si>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</si>
  <si>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</si>
  <si>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</si>
  <si>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</si>
  <si>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</si>
  <si>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</si>
  <si>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</si>
  <si>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</si>
  <si>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</si>
  <si>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Mistelbach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</si>
  <si>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</si>
  <si>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</si>
  <si>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</si>
  <si>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</si>
  <si>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</si>
  <si>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</si>
  <si>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</si>
  <si>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</si>
  <si>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Ulrichskirchen-Schleinbach</t>
  </si>
  <si>
    <t>Unterstinkenbrunn</t>
  </si>
  <si>
    <t>Wildendürnbach</t>
  </si>
  <si>
    <t>Wilfersdorf</t>
  </si>
  <si>
    <t>Wolkersdorf im Weinviertel</t>
  </si>
  <si>
    <t>Ottenthal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</si>
  <si>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</si>
  <si>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</si>
  <si>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</si>
  <si>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</si>
  <si>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</si>
  <si>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</si>
  <si>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</si>
  <si>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</si>
  <si>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</si>
  <si>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</si>
  <si>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</si>
  <si>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</si>
  <si>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</si>
  <si>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Maria Enzersdorf</t>
  </si>
  <si>
    <t>Mödling</t>
  </si>
  <si>
    <t>Münchendorf</t>
  </si>
  <si>
    <t>Perchtoldsdorf</t>
  </si>
  <si>
    <t>Vösendorf</t>
  </si>
  <si>
    <t>Wiener Neudorf</t>
  </si>
  <si>
    <t>Wienerwald</t>
  </si>
  <si>
    <t>Altendorf</t>
  </si>
  <si>
    <t>Aspang-Markt</t>
  </si>
  <si>
    <t>Aspangberg-St. Peter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</si>
  <si>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</si>
  <si>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</si>
  <si>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</si>
  <si>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</si>
  <si>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</si>
  <si>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</si>
  <si>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</si>
  <si>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Grafenbach-St. Valentin</t>
  </si>
  <si>
    <t>Grimmenstein</t>
  </si>
  <si>
    <t>Grünbach am Schneeberg</t>
  </si>
  <si>
    <t>Kirchberg am Wechsel</t>
  </si>
  <si>
    <t>Mönichkirchen</t>
  </si>
  <si>
    <t>Natschbach-Loipersbach</t>
  </si>
  <si>
    <t>Neunkirchen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</si>
  <si>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</si>
  <si>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</si>
  <si>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</si>
  <si>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</si>
  <si>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</si>
  <si>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</si>
  <si>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</si>
  <si>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St. Corona am Wechsel</t>
  </si>
  <si>
    <t>St. Egyden am Steinfeld</t>
  </si>
  <si>
    <t>Scheiblingkirchen-Thernberg</t>
  </si>
  <si>
    <t>Schottwien</t>
  </si>
  <si>
    <t>Schrattenbach</t>
  </si>
  <si>
    <t>Schwarzau am Steinfeld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</si>
  <si>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</si>
  <si>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</si>
  <si>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</si>
  <si>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</si>
  <si>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</si>
  <si>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</si>
  <si>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</si>
  <si>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</si>
  <si>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</si>
  <si>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</si>
  <si>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Wimpassing im Schwarzatale</t>
  </si>
  <si>
    <t>Würflach</t>
  </si>
  <si>
    <t>Zöbern</t>
  </si>
  <si>
    <t>Höflein an der Hohen Wand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</si>
  <si>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</si>
  <si>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</si>
  <si>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</si>
  <si>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</si>
  <si>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</si>
  <si>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</si>
  <si>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</si>
  <si>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</si>
  <si>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</si>
  <si>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</si>
  <si>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</si>
  <si>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</si>
  <si>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</si>
  <si>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</si>
  <si>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</si>
  <si>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</si>
  <si>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</si>
  <si>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</si>
  <si>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</si>
  <si>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</si>
  <si>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</si>
  <si>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</si>
  <si>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</si>
  <si>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</si>
  <si>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</si>
  <si>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</si>
  <si>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</si>
  <si>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</si>
  <si>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</si>
  <si>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</si>
  <si>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St. Margarethen an der Sierning</t>
  </si>
  <si>
    <t>Schwarzenbach an der Pielach</t>
  </si>
  <si>
    <t>Statzendorf</t>
  </si>
  <si>
    <t>Stössing</t>
  </si>
  <si>
    <t>Traismauer</t>
  </si>
  <si>
    <t>Weinburg</t>
  </si>
  <si>
    <t>Perschling</t>
  </si>
  <si>
    <t>Wilhelmsburg</t>
  </si>
  <si>
    <t>Wölbling</t>
  </si>
  <si>
    <t>Gablitz</t>
  </si>
  <si>
    <t>Mauerbach</t>
  </si>
  <si>
    <t>Pressbaum</t>
  </si>
  <si>
    <t>Purkersdorf</t>
  </si>
  <si>
    <t>Tullnerbach</t>
  </si>
  <si>
    <t>Wolfsgraben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</si>
  <si>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</si>
  <si>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</si>
  <si>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</si>
  <si>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</si>
  <si>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</si>
  <si>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</si>
  <si>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</si>
  <si>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</si>
  <si>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</si>
  <si>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</si>
  <si>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St. Anton an der Jeßnitz</t>
  </si>
  <si>
    <t>St. Georgen an der Leys</t>
  </si>
  <si>
    <t>Scheibbs</t>
  </si>
  <si>
    <t>Steinakirchen am Forst</t>
  </si>
  <si>
    <t>Wang</t>
  </si>
  <si>
    <t>Wieselburg</t>
  </si>
  <si>
    <t>Wieselburg-Land</t>
  </si>
  <si>
    <t>Wolfpassing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</si>
  <si>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</si>
  <si>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</si>
  <si>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</si>
  <si>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</si>
  <si>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</si>
  <si>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</si>
  <si>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</si>
  <si>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</si>
  <si>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</si>
  <si>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</si>
  <si>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</si>
  <si>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</si>
  <si>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</si>
  <si>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</si>
  <si>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</si>
  <si>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</si>
  <si>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</si>
  <si>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</si>
  <si>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</si>
  <si>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St. Andrä-Wördern</t>
  </si>
  <si>
    <t>Muckendorf-Wipfing</t>
  </si>
  <si>
    <t>Klosterneuburg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</si>
  <si>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</si>
  <si>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</si>
  <si>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</si>
  <si>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</si>
  <si>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</si>
  <si>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</si>
  <si>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</si>
  <si>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Pfaffenschlag bei Waidhofen a.d.Thaya</t>
  </si>
  <si>
    <t>Raabs an der Thaya</t>
  </si>
  <si>
    <t>Thaya</t>
  </si>
  <si>
    <t>Vitis</t>
  </si>
  <si>
    <t>Waidhofen an der Thaya</t>
  </si>
  <si>
    <t>Waidhofen an der Thaya-Land</t>
  </si>
  <si>
    <t>Waldkirchen an der Thaya</t>
  </si>
  <si>
    <t>Windigsteig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</si>
  <si>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</si>
  <si>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</si>
  <si>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</si>
  <si>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</si>
  <si>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</si>
  <si>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</si>
  <si>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</si>
  <si>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</si>
  <si>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</si>
  <si>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</si>
  <si>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</si>
  <si>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</si>
  <si>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Kirchschlag in der Buckligen Welt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</si>
  <si>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</si>
  <si>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</si>
  <si>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</si>
  <si>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</si>
  <si>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</si>
  <si>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</si>
  <si>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</si>
  <si>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</si>
  <si>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</si>
  <si>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</si>
  <si>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</si>
  <si>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</si>
  <si>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</si>
  <si>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</si>
  <si>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</si>
  <si>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</si>
  <si>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</si>
  <si>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</si>
  <si>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</si>
  <si>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</si>
  <si>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Wöllersdorf-Steinabrückl</t>
  </si>
  <si>
    <t>Zillingdorf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</si>
  <si>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</si>
  <si>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</si>
  <si>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</si>
  <si>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</si>
  <si>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</si>
  <si>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</si>
  <si>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</si>
  <si>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</si>
  <si>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</si>
  <si>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</si>
  <si>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</si>
  <si>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</si>
  <si>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</si>
  <si>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</si>
  <si>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</si>
  <si>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</si>
  <si>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</si>
  <si>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</si>
  <si>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</si>
  <si>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</si>
  <si>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</si>
  <si>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</si>
  <si>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</si>
  <si>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</si>
  <si>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</si>
  <si>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</si>
  <si>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</si>
  <si>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</si>
  <si>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</si>
  <si>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</si>
  <si>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</si>
  <si>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</si>
  <si>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</si>
  <si>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Feldkirchen bei Mattighofen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</si>
  <si>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</si>
  <si>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</si>
  <si>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</si>
  <si>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</si>
  <si>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</si>
  <si>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</si>
  <si>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</si>
  <si>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</si>
  <si>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</si>
  <si>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</si>
  <si>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</si>
  <si>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Lochen am See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</si>
  <si>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</si>
  <si>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</si>
  <si>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</si>
  <si>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</si>
  <si>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</si>
  <si>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</si>
  <si>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</si>
  <si>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</si>
  <si>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</si>
  <si>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</si>
  <si>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</si>
  <si>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</si>
  <si>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Pischelsdorf am Engelbach</t>
  </si>
  <si>
    <t>Polling im Innkreis</t>
  </si>
  <si>
    <t>Roßbach</t>
  </si>
  <si>
    <t>St. Georgen am Fillmannsbach</t>
  </si>
  <si>
    <t>St. Johann am Walde</t>
  </si>
  <si>
    <t>St. Pantaleon</t>
  </si>
  <si>
    <t>St. Peter am Hart</t>
  </si>
  <si>
    <t>St. Radegund</t>
  </si>
  <si>
    <t>St. Veit im Innkreis</t>
  </si>
  <si>
    <t>Schalchen</t>
  </si>
  <si>
    <t>Schwand im Innkreis</t>
  </si>
  <si>
    <t>Tarsdorf</t>
  </si>
  <si>
    <t>Treubach</t>
  </si>
  <si>
    <t>Überackern</t>
  </si>
  <si>
    <t>Weng im Innkreis</t>
  </si>
  <si>
    <t>Alkoven</t>
  </si>
  <si>
    <t>Aschach an der Donau</t>
  </si>
  <si>
    <t>Eferding</t>
  </si>
  <si>
    <t>Fraham</t>
  </si>
  <si>
    <t>Haibach ob der Donau</t>
  </si>
  <si>
    <t>Hartkirchen</t>
  </si>
  <si>
    <t>Hinzenbach</t>
  </si>
  <si>
    <t>Prambachkirchen</t>
  </si>
  <si>
    <t>Pupping</t>
  </si>
  <si>
    <t>St. Marienkirchen an der Polsenz</t>
  </si>
  <si>
    <t>Scharten</t>
  </si>
  <si>
    <t>Stroheim</t>
  </si>
  <si>
    <t>Freistadt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</si>
  <si>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</si>
  <si>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</si>
  <si>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</si>
  <si>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</si>
  <si>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</si>
  <si>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</si>
  <si>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</si>
  <si>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</si>
  <si>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</si>
  <si>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</si>
  <si>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</si>
  <si>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</si>
  <si>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</si>
  <si>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</si>
  <si>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</si>
  <si>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St. Leonhard bei Freistadt</t>
  </si>
  <si>
    <t>St. Oswald bei Freistadt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</si>
  <si>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</si>
  <si>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</si>
  <si>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</si>
  <si>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</si>
  <si>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</si>
  <si>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</si>
  <si>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</si>
  <si>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</si>
  <si>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</si>
  <si>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</si>
  <si>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Goisern am Hallstättersee</t>
  </si>
  <si>
    <t>Bad Ischl</t>
  </si>
  <si>
    <t>Ebensee am Traunsee</t>
  </si>
  <si>
    <t>Gmunden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</si>
  <si>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</si>
  <si>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</si>
  <si>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</si>
  <si>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</si>
  <si>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</si>
  <si>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</si>
  <si>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</si>
  <si>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</si>
  <si>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</si>
  <si>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 am Traunfall</t>
  </si>
  <si>
    <t>St. Konrad</t>
  </si>
  <si>
    <t>St. Wolfgang im Salzkammergut</t>
  </si>
  <si>
    <t>Traunkirchen</t>
  </si>
  <si>
    <t>Scharnstein</t>
  </si>
  <si>
    <t>Vorchdorf</t>
  </si>
  <si>
    <t>Aistersheim</t>
  </si>
  <si>
    <t>Bad Schallerbach</t>
  </si>
  <si>
    <t>Eschenau im Hausruckkreis</t>
  </si>
  <si>
    <t>Gallspach</t>
  </si>
  <si>
    <t>Gaspoltshofen</t>
  </si>
  <si>
    <t>Geboltskirchen</t>
  </si>
  <si>
    <t>Grieskirchen</t>
  </si>
  <si>
    <t>Haag am Hausruck</t>
  </si>
  <si>
    <t>Heiligenberg</t>
  </si>
  <si>
    <t>Hofkirchen an der Trattnach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</si>
  <si>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</si>
  <si>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</si>
  <si>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</si>
  <si>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</si>
  <si>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</si>
  <si>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</si>
  <si>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</si>
  <si>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Pötting</t>
  </si>
  <si>
    <t>Pollham</t>
  </si>
  <si>
    <t>Pram</t>
  </si>
  <si>
    <t>Rottenbach</t>
  </si>
  <si>
    <t>St. Agatha</t>
  </si>
  <si>
    <t>St. Georgen bei Grieskirchen</t>
  </si>
  <si>
    <t>St. Thomas</t>
  </si>
  <si>
    <t>Schlüßlberg</t>
  </si>
  <si>
    <t>Steegen</t>
  </si>
  <si>
    <t>Taufkirchen an der Trattnach</t>
  </si>
  <si>
    <t>Tollet</t>
  </si>
  <si>
    <t>Waizenkirchen</t>
  </si>
  <si>
    <t>Wallern an der Trattnach</t>
  </si>
  <si>
    <t>Weibern</t>
  </si>
  <si>
    <t>Wendling</t>
  </si>
  <si>
    <t>Peuerbach</t>
  </si>
  <si>
    <t>Edlbach</t>
  </si>
  <si>
    <t>Grünburg</t>
  </si>
  <si>
    <t>Hinterstoder</t>
  </si>
  <si>
    <t>Inzersdorf im Kremstal</t>
  </si>
  <si>
    <t>Kirchdorf an der Krems</t>
  </si>
  <si>
    <t>Klaus an der Pyhrnbahn</t>
  </si>
  <si>
    <t>Kremsmünster</t>
  </si>
  <si>
    <t>Micheldorf in Oberösterreich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</si>
  <si>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</si>
  <si>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</si>
  <si>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</si>
  <si>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</si>
  <si>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</si>
  <si>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</si>
  <si>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</si>
  <si>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St. Pankraz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</si>
  <si>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</si>
  <si>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</si>
  <si>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</si>
  <si>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</si>
  <si>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</si>
  <si>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</si>
  <si>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</si>
  <si>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</si>
  <si>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</si>
  <si>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</si>
  <si>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</si>
  <si>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</si>
  <si>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</si>
  <si>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</si>
  <si>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 Traunkreis</t>
  </si>
  <si>
    <t>Kematen an der Krems</t>
  </si>
  <si>
    <t>Kirchberg-Thening</t>
  </si>
  <si>
    <t>Kronstorf</t>
  </si>
  <si>
    <t>Leonding</t>
  </si>
  <si>
    <t>St. Florian</t>
  </si>
  <si>
    <t>Neuhofen an der Krems</t>
  </si>
  <si>
    <t>Niederneukirchen</t>
  </si>
  <si>
    <t>Oftering</t>
  </si>
  <si>
    <t>Pasching</t>
  </si>
  <si>
    <t>Piberbach</t>
  </si>
  <si>
    <t>Pucking</t>
  </si>
  <si>
    <t>St. Marien</t>
  </si>
  <si>
    <t>Traun</t>
  </si>
  <si>
    <t>Wilhering</t>
  </si>
  <si>
    <t>Allerheiligen im Mühlkreis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</si>
  <si>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</si>
  <si>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</si>
  <si>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</si>
  <si>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</si>
  <si>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</si>
  <si>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</si>
  <si>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</si>
  <si>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</si>
  <si>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</si>
  <si>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</si>
  <si>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</si>
  <si>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</si>
  <si>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</si>
  <si>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</si>
  <si>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Perg</t>
  </si>
  <si>
    <t>Rechberg</t>
  </si>
  <si>
    <t>Ried in der Riedmark</t>
  </si>
  <si>
    <t>St. Georgen am Walde</t>
  </si>
  <si>
    <t>St. Georgen an der Gusen</t>
  </si>
  <si>
    <t>St. Nikola an der Donau</t>
  </si>
  <si>
    <t>St. Thomas am Blasenstein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</si>
  <si>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</si>
  <si>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</si>
  <si>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</si>
  <si>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</si>
  <si>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</si>
  <si>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</si>
  <si>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</si>
  <si>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</si>
  <si>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</si>
  <si>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</si>
  <si>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</si>
  <si>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</si>
  <si>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</si>
  <si>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</si>
  <si>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</si>
  <si>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</si>
  <si>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Lohnsburg am Kobernaußerwald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</si>
  <si>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</si>
  <si>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</si>
  <si>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</si>
  <si>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</si>
  <si>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</si>
  <si>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</si>
  <si>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</si>
  <si>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</si>
  <si>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</si>
  <si>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</si>
  <si>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</si>
  <si>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</si>
  <si>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St. Georgen bei Obernberg am Inn</t>
  </si>
  <si>
    <t>St. Marienkirchen am Hausruck</t>
  </si>
  <si>
    <t>St. Martin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</si>
  <si>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</si>
  <si>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</si>
  <si>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</si>
  <si>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</si>
  <si>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</si>
  <si>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</si>
  <si>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</si>
  <si>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</si>
  <si>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Altenfelden</t>
  </si>
  <si>
    <t>Arnreit</t>
  </si>
  <si>
    <t>Atzesberg</t>
  </si>
  <si>
    <t>Auberg</t>
  </si>
  <si>
    <t>Haslach an der Mühl</t>
  </si>
  <si>
    <t>Hörbich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</si>
  <si>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</si>
  <si>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</si>
  <si>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</si>
  <si>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</si>
  <si>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</si>
  <si>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</si>
  <si>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</si>
  <si>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</si>
  <si>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</si>
  <si>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</si>
  <si>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</si>
  <si>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</si>
  <si>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</si>
  <si>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</si>
  <si>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</si>
  <si>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Pfarrkirchen im Mühlkreis</t>
  </si>
  <si>
    <t>Putzleinsdorf</t>
  </si>
  <si>
    <t>Neustift im Mühlkreis</t>
  </si>
  <si>
    <t>St. Johann am Wimberg</t>
  </si>
  <si>
    <t>St. Martin im Mühlkreis</t>
  </si>
  <si>
    <t>St. Oswald bei Haslach</t>
  </si>
  <si>
    <t>St. Peter am Wimberg</t>
  </si>
  <si>
    <t>St. Ulrich im Mühlkreis</t>
  </si>
  <si>
    <t>St. Veit im Mühlkreis</t>
  </si>
  <si>
    <t>Sarleinsbach</t>
  </si>
  <si>
    <t>Schwarzenberg am Böhmerwald</t>
  </si>
  <si>
    <t>Ulrichsberg</t>
  </si>
  <si>
    <t>Aigen-Schlägl</t>
  </si>
  <si>
    <t>Rohrbach-Berg</t>
  </si>
  <si>
    <t>Helfenberg</t>
  </si>
  <si>
    <t>St. Stefan-Afiesl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</si>
  <si>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</si>
  <si>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</si>
  <si>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</si>
  <si>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</si>
  <si>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</si>
  <si>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</si>
  <si>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</si>
  <si>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</si>
  <si>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</si>
  <si>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</si>
  <si>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</si>
  <si>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</si>
  <si>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</si>
  <si>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</si>
  <si>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</si>
  <si>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</si>
  <si>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St. Aegidi</t>
  </si>
  <si>
    <t>St. Florian am Inn</t>
  </si>
  <si>
    <t>St. Marienkirchen bei Schärding</t>
  </si>
  <si>
    <t>St. Roman</t>
  </si>
  <si>
    <t>St. Willibald</t>
  </si>
  <si>
    <t>Schärding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</si>
  <si>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</si>
  <si>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</si>
  <si>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</si>
  <si>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</si>
  <si>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</si>
  <si>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</si>
  <si>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</si>
  <si>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</si>
  <si>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</si>
  <si>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</si>
  <si>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</si>
  <si>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</si>
  <si>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</si>
  <si>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</si>
  <si>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</si>
  <si>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</si>
  <si>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</si>
  <si>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 Neustift</t>
  </si>
  <si>
    <t>Pfarrkirchen bei Bad Hall</t>
  </si>
  <si>
    <t>Reichraming</t>
  </si>
  <si>
    <t>Rohr im Kremstal</t>
  </si>
  <si>
    <t>St. Ulrich bei Steyr</t>
  </si>
  <si>
    <t>Schiedlberg</t>
  </si>
  <si>
    <t>Sierning</t>
  </si>
  <si>
    <t>Ternberg</t>
  </si>
  <si>
    <t>Waldneukirchen</t>
  </si>
  <si>
    <t>Wolfern</t>
  </si>
  <si>
    <t>Weyer</t>
  </si>
  <si>
    <t>Alberndorf in der Riedmark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</si>
  <si>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</si>
  <si>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</si>
  <si>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</si>
  <si>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</si>
  <si>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</si>
  <si>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</si>
  <si>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</si>
  <si>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</si>
  <si>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</si>
  <si>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</si>
  <si>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</si>
  <si>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</si>
  <si>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</si>
  <si>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</si>
  <si>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</si>
  <si>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</si>
  <si>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</si>
  <si>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</si>
  <si>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</si>
  <si>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St. Gotthard im Mühlkreis</t>
  </si>
  <si>
    <t>Schenkenfelden</t>
  </si>
  <si>
    <t>Sonnberg im Mühlkreis</t>
  </si>
  <si>
    <t>Steyregg</t>
  </si>
  <si>
    <t>Walding</t>
  </si>
  <si>
    <t>Zwettl an der Rodl</t>
  </si>
  <si>
    <t>Vorderweißenbach</t>
  </si>
  <si>
    <t>Ampflwang im Hausruckwald</t>
  </si>
  <si>
    <t>Attersee am Attersee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</si>
  <si>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</si>
  <si>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</si>
  <si>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</si>
  <si>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</si>
  <si>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</si>
  <si>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</si>
  <si>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</si>
  <si>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</si>
  <si>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</si>
  <si>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 am Mondsee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</si>
  <si>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</si>
  <si>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</si>
  <si>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</si>
  <si>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</si>
  <si>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</si>
  <si>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</si>
  <si>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</si>
  <si>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Oberndorf bei Schwanenstadt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</si>
  <si>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</si>
  <si>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</si>
  <si>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</si>
  <si>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</si>
  <si>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</si>
  <si>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</si>
  <si>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</si>
  <si>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</si>
  <si>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</si>
  <si>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</si>
  <si>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</si>
  <si>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</si>
  <si>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</si>
  <si>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St. Georgen im Attergau</t>
  </si>
  <si>
    <t>St. Lorenz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</si>
  <si>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</si>
  <si>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</si>
  <si>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</si>
  <si>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</si>
  <si>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</si>
  <si>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</si>
  <si>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</si>
  <si>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</si>
  <si>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</si>
  <si>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</si>
  <si>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Vöcklabruck</t>
  </si>
  <si>
    <t>Vöcklamarkt</t>
  </si>
  <si>
    <t>Weißenkirchen im Attergau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</si>
  <si>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</si>
  <si>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</si>
  <si>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</si>
  <si>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</si>
  <si>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</si>
  <si>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</si>
  <si>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</si>
  <si>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</si>
  <si>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</si>
  <si>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</si>
  <si>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</si>
  <si>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</si>
  <si>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</si>
  <si>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</si>
  <si>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</si>
  <si>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</si>
  <si>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</si>
  <si>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</si>
  <si>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</si>
  <si>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</si>
  <si>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</si>
  <si>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</si>
  <si>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</si>
  <si>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Stadl-Paura</t>
  </si>
  <si>
    <t>Steinerkirchen an der Traun</t>
  </si>
  <si>
    <t>Steinhaus</t>
  </si>
  <si>
    <t>Thalheim bei Wels</t>
  </si>
  <si>
    <t>Weißkirchen an der Traun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</si>
  <si>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</si>
  <si>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</si>
  <si>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</si>
  <si>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</si>
  <si>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</si>
  <si>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</si>
  <si>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</si>
  <si>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</si>
  <si>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</si>
  <si>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Rußbach am Paß Gschütt</t>
  </si>
  <si>
    <t>Sankt Koloman</t>
  </si>
  <si>
    <t>Scheffau am Tennengebirge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</si>
  <si>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</si>
  <si>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</si>
  <si>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</si>
  <si>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</si>
  <si>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</si>
  <si>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</si>
  <si>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</si>
  <si>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</si>
  <si>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</si>
  <si>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</si>
  <si>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</si>
  <si>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</si>
  <si>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</si>
  <si>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</si>
  <si>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</si>
  <si>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</si>
  <si>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</si>
  <si>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</si>
  <si>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</si>
  <si>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</si>
  <si>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</si>
  <si>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</si>
  <si>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</si>
  <si>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</si>
  <si>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</si>
  <si>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</si>
  <si>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</si>
  <si>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</si>
  <si>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</si>
  <si>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Sankt Georgen bei Salzburg</t>
  </si>
  <si>
    <t>Sankt Gilgen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</si>
  <si>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</si>
  <si>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</si>
  <si>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</si>
  <si>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</si>
  <si>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</si>
  <si>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</si>
  <si>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</si>
  <si>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</si>
  <si>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</si>
  <si>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</si>
  <si>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</si>
  <si>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</si>
  <si>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</si>
  <si>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</si>
  <si>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</si>
  <si>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</si>
  <si>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</si>
  <si>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</si>
  <si>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</si>
  <si>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</si>
  <si>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</si>
  <si>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</si>
  <si>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</si>
  <si>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</si>
  <si>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Sankt Johann im Pongau</t>
  </si>
  <si>
    <t>Sankt Martin am Tennengebirge</t>
  </si>
  <si>
    <t>Sankt Veit im Pongau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</si>
  <si>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</si>
  <si>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</si>
  <si>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</si>
  <si>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</si>
  <si>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</si>
  <si>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</si>
  <si>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</si>
  <si>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</si>
  <si>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</si>
  <si>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</si>
  <si>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</si>
  <si>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Sankt Andrä im Lungau</t>
  </si>
  <si>
    <t>Sankt Margarethen im Lungau</t>
  </si>
  <si>
    <t>Sankt Michael im Lungau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</si>
  <si>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</si>
  <si>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</si>
  <si>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</si>
  <si>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</si>
  <si>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</si>
  <si>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</si>
  <si>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</si>
  <si>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Bruck an der Großglocknerstraße</t>
  </si>
  <si>
    <t>Dienten am Hochkönig</t>
  </si>
  <si>
    <t>Fusch an der Großglocknerstraße</t>
  </si>
  <si>
    <t>Hollersbach im Pinzgau</t>
  </si>
  <si>
    <t>Kaprun</t>
  </si>
  <si>
    <t>Krimml</t>
  </si>
  <si>
    <t>Lend</t>
  </si>
  <si>
    <t>Leogang</t>
  </si>
  <si>
    <t>Lofer</t>
  </si>
  <si>
    <t>Maishofen</t>
  </si>
  <si>
    <t>Maria Alm am Steinernen Meer</t>
  </si>
  <si>
    <t>Mittersill</t>
  </si>
  <si>
    <t>Neukirchen am Großvenediger</t>
  </si>
  <si>
    <t>Niedernsill</t>
  </si>
  <si>
    <t>Piesendorf</t>
  </si>
  <si>
    <t>Rauris</t>
  </si>
  <si>
    <t>Saalbach-Hinterglemm</t>
  </si>
  <si>
    <t>Saalfelden am Steinernen Meer</t>
  </si>
  <si>
    <t>Sankt Martin bei Lofer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</si>
  <si>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</si>
  <si>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</si>
  <si>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</si>
  <si>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</si>
  <si>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</si>
  <si>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</si>
  <si>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</si>
  <si>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</si>
  <si>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Graz</t>
  </si>
  <si>
    <t>Frauental an der Laßnitz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</si>
  <si>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</si>
  <si>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</si>
  <si>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</si>
  <si>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</si>
  <si>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</si>
  <si>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</si>
  <si>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Deutschlandsberg</t>
  </si>
  <si>
    <t>Eibiswald</t>
  </si>
  <si>
    <t>Groß Sankt Florian</t>
  </si>
  <si>
    <t>Sankt Martin im Sulmtal</t>
  </si>
  <si>
    <t>Sankt Stefan ob Stainz</t>
  </si>
  <si>
    <t>Schwanberg</t>
  </si>
  <si>
    <t>Stainz</t>
  </si>
  <si>
    <t>Wies</t>
  </si>
  <si>
    <t>Feldkirchen bei Graz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</si>
  <si>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</si>
  <si>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</si>
  <si>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</si>
  <si>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</si>
  <si>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</si>
  <si>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</si>
  <si>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</si>
  <si>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</si>
  <si>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</si>
  <si>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</si>
  <si>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</si>
  <si>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Bartholomä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</si>
  <si>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</si>
  <si>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</si>
  <si>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</si>
  <si>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</si>
  <si>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</si>
  <si>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</si>
  <si>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</si>
  <si>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</si>
  <si>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</si>
  <si>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</si>
  <si>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</si>
  <si>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</si>
  <si>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</si>
  <si>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</si>
  <si>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</si>
  <si>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</si>
  <si>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</si>
  <si>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</si>
  <si>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</si>
  <si>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</si>
  <si>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</si>
  <si>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</si>
  <si>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Premstätten</t>
  </si>
  <si>
    <t>Allerheiligen bei Wildon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</si>
  <si>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</si>
  <si>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</si>
  <si>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</si>
  <si>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</si>
  <si>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</si>
  <si>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</si>
  <si>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</si>
  <si>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</si>
  <si>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</si>
  <si>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</si>
  <si>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</si>
  <si>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</si>
  <si>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</si>
  <si>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</si>
  <si>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</si>
  <si>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Tillmitsch</t>
  </si>
  <si>
    <t>Wagna</t>
  </si>
  <si>
    <t>Ehrenhausen an der Weinstraße</t>
  </si>
  <si>
    <t>Gamlitz</t>
  </si>
  <si>
    <t>Gleinstätten</t>
  </si>
  <si>
    <t>Heiligenkreuz am Waasen</t>
  </si>
  <si>
    <t>Leibnitz</t>
  </si>
  <si>
    <t>Leutschach an der Weinstraße</t>
  </si>
  <si>
    <t>Sankt Georgen an der Stiefing</t>
  </si>
  <si>
    <t>Schwarzautal</t>
  </si>
  <si>
    <t>Wildon</t>
  </si>
  <si>
    <t>St. Veit in der Südsteiermark</t>
  </si>
  <si>
    <t>Straß in Steiermark</t>
  </si>
  <si>
    <t>Eisenerz</t>
  </si>
  <si>
    <t>Kalwang</t>
  </si>
  <si>
    <t>Kammern im Liesingtal</t>
  </si>
  <si>
    <t>Kraubath an der Mur</t>
  </si>
  <si>
    <t>Leoben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</si>
  <si>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</si>
  <si>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</si>
  <si>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</si>
  <si>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</si>
  <si>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</si>
  <si>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</si>
  <si>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</si>
  <si>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</si>
  <si>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Vordernberg</t>
  </si>
  <si>
    <t>Wald am Schoberpaß</t>
  </si>
  <si>
    <t>Trofaiach</t>
  </si>
  <si>
    <t>Aigen im Ennstal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</si>
  <si>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</si>
  <si>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</si>
  <si>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</si>
  <si>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</si>
  <si>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</si>
  <si>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</si>
  <si>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</si>
  <si>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</si>
  <si>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</si>
  <si>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</si>
  <si>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</si>
  <si>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</si>
  <si>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</si>
  <si>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</si>
  <si>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</si>
  <si>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</si>
  <si>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</si>
  <si>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</si>
  <si>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</si>
  <si>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Liezen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</si>
  <si>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</si>
  <si>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</si>
  <si>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</si>
  <si>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</si>
  <si>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</si>
  <si>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</si>
  <si>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</si>
  <si>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</si>
  <si>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</si>
  <si>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Niederwölz</t>
  </si>
  <si>
    <t>St. Peter am Kammersberg</t>
  </si>
  <si>
    <t>Schöder</t>
  </si>
  <si>
    <t>Krakau</t>
  </si>
  <si>
    <t>Murau</t>
  </si>
  <si>
    <t>Neumarkt in der Steiermark</t>
  </si>
  <si>
    <t>Oberwölz</t>
  </si>
  <si>
    <t>Ranten</t>
  </si>
  <si>
    <t>Sankt Georgen am Kreischberg</t>
  </si>
  <si>
    <t>Sankt Lambrecht</t>
  </si>
  <si>
    <t>Scheifling</t>
  </si>
  <si>
    <t>Stadl-Predlitz</t>
  </si>
  <si>
    <t>Teufenbach-Katsch</t>
  </si>
  <si>
    <t>Krottendorf-Gaisfeld</t>
  </si>
  <si>
    <t>Ligist</t>
  </si>
  <si>
    <t>Mooskirchen</t>
  </si>
  <si>
    <t>Rosental an der Kainach</t>
  </si>
  <si>
    <t>Sankt Martin am Wöllmißberg</t>
  </si>
  <si>
    <t>Stallhofen</t>
  </si>
  <si>
    <t>Voitsberg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</si>
  <si>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</si>
  <si>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</si>
  <si>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</si>
  <si>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</si>
  <si>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</si>
  <si>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</si>
  <si>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</si>
  <si>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</si>
  <si>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</si>
  <si>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</si>
  <si>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</si>
  <si>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</si>
  <si>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</si>
  <si>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</si>
  <si>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</si>
  <si>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</si>
  <si>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</si>
  <si>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</si>
  <si>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</si>
  <si>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</si>
  <si>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</si>
  <si>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</si>
  <si>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</si>
  <si>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</si>
  <si>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</si>
  <si>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</si>
  <si>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</si>
  <si>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</si>
  <si>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</si>
  <si>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</si>
  <si>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</si>
  <si>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</si>
  <si>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</si>
  <si>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</si>
  <si>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</si>
  <si>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</si>
  <si>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</si>
  <si>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Sankt Ruprecht an der Raab</t>
  </si>
  <si>
    <t>Weiz</t>
  </si>
  <si>
    <t>Fohnsdorf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</si>
  <si>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</si>
  <si>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</si>
  <si>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</si>
  <si>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</si>
  <si>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</si>
  <si>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</si>
  <si>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</si>
  <si>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</si>
  <si>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</si>
  <si>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Lobmingtal</t>
  </si>
  <si>
    <t>Judenburg</t>
  </si>
  <si>
    <t>Knittelfeld</t>
  </si>
  <si>
    <t>Obdach</t>
  </si>
  <si>
    <t>Pöls-Oberkurzheim</t>
  </si>
  <si>
    <t>Pölstal</t>
  </si>
  <si>
    <t>Sankt Marein-Feistritz</t>
  </si>
  <si>
    <t>Sankt Margarethen bei Knittelfeld</t>
  </si>
  <si>
    <t>Spielberg</t>
  </si>
  <si>
    <t>Weißkirchen in Steiermark</t>
  </si>
  <si>
    <t>Breitenau am Hochlantsch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</si>
  <si>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</si>
  <si>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</si>
  <si>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</si>
  <si>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</si>
  <si>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</si>
  <si>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</si>
  <si>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</si>
  <si>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</si>
  <si>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</si>
  <si>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</si>
  <si>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</si>
  <si>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</si>
  <si>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</si>
  <si>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</si>
  <si>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</si>
  <si>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</si>
  <si>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</si>
  <si>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</si>
  <si>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</si>
  <si>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</si>
  <si>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</si>
  <si>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</si>
  <si>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</si>
  <si>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</si>
  <si>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</si>
  <si>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</si>
  <si>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</si>
  <si>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</si>
  <si>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</si>
  <si>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</si>
  <si>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</si>
  <si>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</si>
  <si>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</si>
  <si>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</si>
  <si>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</si>
  <si>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</si>
  <si>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</si>
  <si>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</si>
  <si>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</si>
  <si>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</si>
  <si>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</si>
  <si>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</si>
  <si>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</si>
  <si>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</si>
  <si>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</si>
  <si>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</si>
  <si>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</si>
  <si>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Bad Loipersdorf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</si>
  <si>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</si>
  <si>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</si>
  <si>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</si>
  <si>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</si>
  <si>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</si>
  <si>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</si>
  <si>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</si>
  <si>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Eichkögl</t>
  </si>
  <si>
    <t>Halbenrain</t>
  </si>
  <si>
    <t>Jagerberg</t>
  </si>
  <si>
    <t>Kapfenstein</t>
  </si>
  <si>
    <t>Klöch</t>
  </si>
  <si>
    <t>Mettersdorf am Saßbach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</si>
  <si>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</si>
  <si>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</si>
  <si>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</si>
  <si>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</si>
  <si>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</si>
  <si>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</si>
  <si>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</si>
  <si>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</si>
  <si>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Kirchbach-Zerlach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</si>
  <si>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</si>
  <si>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</si>
  <si>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</si>
  <si>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</si>
  <si>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</si>
  <si>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</si>
  <si>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</si>
  <si>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</si>
  <si>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</si>
  <si>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</si>
  <si>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</si>
  <si>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</si>
  <si>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</si>
  <si>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</si>
  <si>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</si>
  <si>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</si>
  <si>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</si>
  <si>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</si>
  <si>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</si>
  <si>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</si>
  <si>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</si>
  <si>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</si>
  <si>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</si>
  <si>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</si>
  <si>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</si>
  <si>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</si>
  <si>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St. Leonhard im Pitztal</t>
  </si>
  <si>
    <t>Sautens</t>
  </si>
  <si>
    <t>Silz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</si>
  <si>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</si>
  <si>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</si>
  <si>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</si>
  <si>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</si>
  <si>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</si>
  <si>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</si>
  <si>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</si>
  <si>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</si>
  <si>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</si>
  <si>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</si>
  <si>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</si>
  <si>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</si>
  <si>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</si>
  <si>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</si>
  <si>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</si>
  <si>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</si>
  <si>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</si>
  <si>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</si>
  <si>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</si>
  <si>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</si>
  <si>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</si>
  <si>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</si>
  <si>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</si>
  <si>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</si>
  <si>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</si>
  <si>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</si>
  <si>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</si>
  <si>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</si>
  <si>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</si>
  <si>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</si>
  <si>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</si>
  <si>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</si>
  <si>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</si>
  <si>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</si>
  <si>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</si>
  <si>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</si>
  <si>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</si>
  <si>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</si>
  <si>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</si>
  <si>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</si>
  <si>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</si>
  <si>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</si>
  <si>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</si>
  <si>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</si>
  <si>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</si>
  <si>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</si>
  <si>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</si>
  <si>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</si>
  <si>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St. Sigmund im Sellrain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</si>
  <si>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</si>
  <si>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</si>
  <si>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</si>
  <si>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</si>
  <si>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</si>
  <si>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</si>
  <si>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</si>
  <si>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</si>
  <si>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</si>
  <si>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</si>
  <si>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</si>
  <si>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</si>
  <si>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</si>
  <si>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</si>
  <si>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</si>
  <si>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</si>
  <si>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</si>
  <si>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</si>
  <si>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</si>
  <si>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</si>
  <si>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</si>
  <si>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</si>
  <si>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</si>
  <si>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</si>
  <si>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</si>
  <si>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</si>
  <si>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</si>
  <si>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</si>
  <si>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</si>
  <si>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</si>
  <si>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</si>
  <si>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</si>
  <si>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</si>
  <si>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</si>
  <si>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</si>
  <si>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St. Jakob in Haus</t>
  </si>
  <si>
    <t>St. Johann in Tirol</t>
  </si>
  <si>
    <t>St. Ulrich am Pillersee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</si>
  <si>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</si>
  <si>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</si>
  <si>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</si>
  <si>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</si>
  <si>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</si>
  <si>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</si>
  <si>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</si>
  <si>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</si>
  <si>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</si>
  <si>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</si>
  <si>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</si>
  <si>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</si>
  <si>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</si>
  <si>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</si>
  <si>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</si>
  <si>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</si>
  <si>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</si>
  <si>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</si>
  <si>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</si>
  <si>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</si>
  <si>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</si>
  <si>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</si>
  <si>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</si>
  <si>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</si>
  <si>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</si>
  <si>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</si>
  <si>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</si>
  <si>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</si>
  <si>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</si>
  <si>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</si>
  <si>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</si>
  <si>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</si>
  <si>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</si>
  <si>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</si>
  <si>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</si>
  <si>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</si>
  <si>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</si>
  <si>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</si>
  <si>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</si>
  <si>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</si>
  <si>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</si>
  <si>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</si>
  <si>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</si>
  <si>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</si>
  <si>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</si>
  <si>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</si>
  <si>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</si>
  <si>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</si>
  <si>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</si>
  <si>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</si>
  <si>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</si>
  <si>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</si>
  <si>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</si>
  <si>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St. Anton am Arlberg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</si>
  <si>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</si>
  <si>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</si>
  <si>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</si>
  <si>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</si>
  <si>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</si>
  <si>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</si>
  <si>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</si>
  <si>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</si>
  <si>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</si>
  <si>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</si>
  <si>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</si>
  <si>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</si>
  <si>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</si>
  <si>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</si>
  <si>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</si>
  <si>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</si>
  <si>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</si>
  <si>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</si>
  <si>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</si>
  <si>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</si>
  <si>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</si>
  <si>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</si>
  <si>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</si>
  <si>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</si>
  <si>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</si>
  <si>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</si>
  <si>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</si>
  <si>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Nußdorf-Debant</t>
  </si>
  <si>
    <t>Oberlienz</t>
  </si>
  <si>
    <t>Obertilliach</t>
  </si>
  <si>
    <t>Prägraten am Großvenediger</t>
  </si>
  <si>
    <t>St. Jakob in Defereggen</t>
  </si>
  <si>
    <t>St. Johann im Walde</t>
  </si>
  <si>
    <t>St. Veit in 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</si>
  <si>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</si>
  <si>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</si>
  <si>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</si>
  <si>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</si>
  <si>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</si>
  <si>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</si>
  <si>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</si>
  <si>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</si>
  <si>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</si>
  <si>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</si>
  <si>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</si>
  <si>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</si>
  <si>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</si>
  <si>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</si>
  <si>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</si>
  <si>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</si>
  <si>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</si>
  <si>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</si>
  <si>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</si>
  <si>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</si>
  <si>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</si>
  <si>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</si>
  <si>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</si>
  <si>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</si>
  <si>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</si>
  <si>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</si>
  <si>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</si>
  <si>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</si>
  <si>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</si>
  <si>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</si>
  <si>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</si>
  <si>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</si>
  <si>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</si>
  <si>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</si>
  <si>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</si>
  <si>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</si>
  <si>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</si>
  <si>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</si>
  <si>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</si>
  <si>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</si>
  <si>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</si>
  <si>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</si>
  <si>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</si>
  <si>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</si>
  <si>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</si>
  <si>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</si>
  <si>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</si>
  <si>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</si>
  <si>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</si>
  <si>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</si>
  <si>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</si>
  <si>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</si>
  <si>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</si>
  <si>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</si>
  <si>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</si>
  <si>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</si>
  <si>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</si>
  <si>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</si>
  <si>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</si>
  <si>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</si>
  <si>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</si>
  <si>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</si>
  <si>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</si>
  <si>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</si>
  <si>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</si>
  <si>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</si>
  <si>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</si>
  <si>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</si>
  <si>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</si>
  <si>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</si>
  <si>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</si>
  <si>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</si>
  <si>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</si>
  <si>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</si>
  <si>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</si>
  <si>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</si>
  <si>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</si>
  <si>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</si>
  <si>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</si>
  <si>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</si>
  <si>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</si>
  <si>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</si>
  <si>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</si>
  <si>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</si>
  <si>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Bartholomäberg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</si>
  <si>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</si>
  <si>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</si>
  <si>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</si>
  <si>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</si>
  <si>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</si>
  <si>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</si>
  <si>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</si>
  <si>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</si>
  <si>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</si>
  <si>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</si>
  <si>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</si>
  <si>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</si>
  <si>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</si>
  <si>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</si>
  <si>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</si>
  <si>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</si>
  <si>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</si>
  <si>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St. Anton im Montafon</t>
  </si>
  <si>
    <t>St. Gallenkirch</t>
  </si>
  <si>
    <t>St. Gerold</t>
  </si>
  <si>
    <t>Schruns</t>
  </si>
  <si>
    <t>Silbertal</t>
  </si>
  <si>
    <t>Sonntag</t>
  </si>
  <si>
    <t>Stallehr</t>
  </si>
  <si>
    <t>Thüringen</t>
  </si>
  <si>
    <t>Thüringerberg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</si>
  <si>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</si>
  <si>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</si>
  <si>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</si>
  <si>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</si>
  <si>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</si>
  <si>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</si>
  <si>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</si>
  <si>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</si>
  <si>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</si>
  <si>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</si>
  <si>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</si>
  <si>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</si>
  <si>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</si>
  <si>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</si>
  <si>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</si>
  <si>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</si>
  <si>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</si>
  <si>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</si>
  <si>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</si>
  <si>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</si>
  <si>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</si>
  <si>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</si>
  <si>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</si>
  <si>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</si>
  <si>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</si>
  <si>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</si>
  <si>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</si>
  <si>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</si>
  <si>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</si>
  <si>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</si>
  <si>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</si>
  <si>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</si>
  <si>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</si>
  <si>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</si>
  <si>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</si>
  <si>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</si>
  <si>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</si>
  <si>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</si>
  <si>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</si>
  <si>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Wolfurt</t>
  </si>
  <si>
    <t>Dornbirn</t>
  </si>
  <si>
    <t>Hohenems</t>
  </si>
  <si>
    <t>Lustenau</t>
  </si>
  <si>
    <t>Altach</t>
  </si>
  <si>
    <t>Düns</t>
  </si>
  <si>
    <t>Dünserberg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</si>
  <si>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</si>
  <si>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</si>
  <si>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</si>
  <si>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</si>
  <si>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</si>
  <si>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</si>
  <si>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</si>
  <si>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</si>
  <si>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</si>
  <si>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</si>
  <si>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</si>
  <si>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</si>
  <si>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</si>
  <si>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</si>
  <si>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</si>
  <si>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</si>
  <si>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</si>
  <si>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</si>
  <si>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</si>
  <si>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</si>
  <si>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</si>
  <si>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Verteilung der gemeinschaftlichen Bundesabgaben 2020</t>
  </si>
  <si>
    <t>Gekürzte Ertragsanteile fürs Jahr 2020</t>
  </si>
  <si>
    <t>Kl</t>
  </si>
  <si>
    <t>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</si>
</sst>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mmm\ yyyy"/>
    <numFmt numFmtId="166" formatCode="0.000%"/>
  </numFmts>
  <fonts count="22" x14ac:knownFonts="1">
    <font>
      <sz val="12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Helv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8"/>
      <name val="MS Sans Serif"/>
      <family val="2"/>
    </font>
    <font>
      <sz val="8"/>
      <color indexed="10"/>
      <name val="MS Sans Serif"/>
      <family val="2"/>
    </font>
    <font>
      <sz val="8"/>
      <name val="MS Sans Serif"/>
      <family val="2"/>
    </font>
    <font>
      <b/>
      <sz val="9"/>
      <name val="Helv"/>
    </font>
    <font>
      <sz val="8"/>
      <name val="Helv"/>
    </font>
    <font>
      <b/>
      <sz val="8"/>
      <name val="Helv"/>
    </font>
    <font>
      <sz val="6"/>
      <name val="MS Sans Serif"/>
      <family val="2"/>
    </font>
    <font>
      <sz val="8"/>
      <color indexed="8"/>
      <name val="Helv"/>
    </font>
    <font>
      <sz val="6"/>
      <name val="Helv"/>
    </font>
    <font>
      <sz val="8"/>
      <color indexed="10"/>
      <name val="Helv"/>
    </font>
    <font>
      <b/>
      <sz val="8"/>
      <color indexed="10"/>
      <name val="Helv"/>
    </font>
    <font>
      <b/>
      <sz val="8"/>
      <color indexed="10"/>
      <name val="MS Sans Serif"/>
      <family val="2"/>
    </font>
    <font>
      <sz val="8"/>
      <name val="Arial"/>
      <family val="2"/>
    </font>
    <font>
      <sz val="8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Fill="1" applyBorder="1"/>
    <xf numFmtId="3" fontId="3" fillId="0" borderId="0" xfId="1" applyNumberFormat="1" applyFont="1" applyBorder="1"/>
    <xf numFmtId="0" fontId="3" fillId="0" borderId="0" xfId="1" applyFont="1" applyFill="1" applyBorder="1"/>
    <xf numFmtId="0" fontId="3" fillId="0" borderId="0" xfId="1" applyFont="1" applyBorder="1"/>
    <xf numFmtId="164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165" fontId="3" fillId="0" borderId="0" xfId="3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165" fontId="3" fillId="0" borderId="0" xfId="3" quotePrefix="1" applyNumberFormat="1" applyFont="1" applyFill="1" applyBorder="1" applyAlignment="1">
      <alignment horizontal="left"/>
    </xf>
    <xf numFmtId="17" fontId="6" fillId="0" borderId="0" xfId="1" applyNumberFormat="1" applyFont="1" applyBorder="1" applyAlignment="1">
      <alignment horizontal="right"/>
    </xf>
    <xf numFmtId="3" fontId="3" fillId="2" borderId="0" xfId="1" applyNumberFormat="1" applyFont="1" applyFill="1" applyBorder="1"/>
    <xf numFmtId="3" fontId="2" fillId="0" borderId="0" xfId="1" applyNumberFormat="1" applyFont="1" applyFill="1" applyBorder="1"/>
    <xf numFmtId="0" fontId="1" fillId="0" borderId="0" xfId="2" applyFont="1" applyFill="1" applyBorder="1" applyAlignment="1">
      <alignment horizontal="right"/>
    </xf>
    <xf numFmtId="0" fontId="8" fillId="0" borderId="0" xfId="2" applyFont="1"/>
    <xf numFmtId="0" fontId="10" fillId="0" borderId="0" xfId="2" applyFont="1"/>
    <xf numFmtId="165" fontId="11" fillId="0" borderId="0" xfId="3" applyNumberFormat="1" applyFont="1" applyFill="1" applyBorder="1" applyAlignment="1">
      <alignment horizontal="left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8" fillId="0" borderId="0" xfId="2" applyFont="1" applyFill="1"/>
    <xf numFmtId="3" fontId="8" fillId="3" borderId="0" xfId="2" applyNumberFormat="1" applyFont="1" applyFill="1"/>
    <xf numFmtId="3" fontId="10" fillId="3" borderId="0" xfId="2" applyNumberFormat="1" applyFont="1" applyFill="1"/>
    <xf numFmtId="3" fontId="8" fillId="4" borderId="0" xfId="2" applyNumberFormat="1" applyFont="1" applyFill="1"/>
    <xf numFmtId="3" fontId="8" fillId="5" borderId="0" xfId="2" applyNumberFormat="1" applyFont="1" applyFill="1"/>
    <xf numFmtId="3" fontId="12" fillId="5" borderId="0" xfId="2" applyNumberFormat="1" applyFont="1" applyFill="1"/>
    <xf numFmtId="3" fontId="10" fillId="5" borderId="0" xfId="2" applyNumberFormat="1" applyFont="1" applyFill="1"/>
    <xf numFmtId="3" fontId="13" fillId="6" borderId="0" xfId="2" applyNumberFormat="1" applyFont="1" applyFill="1"/>
    <xf numFmtId="0" fontId="8" fillId="7" borderId="0" xfId="2" applyFont="1" applyFill="1"/>
    <xf numFmtId="0" fontId="4" fillId="2" borderId="0" xfId="2" applyFill="1"/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8" fillId="8" borderId="0" xfId="2" applyFont="1" applyFill="1"/>
    <xf numFmtId="0" fontId="8" fillId="0" borderId="0" xfId="2" applyFont="1" applyFill="1" applyAlignment="1">
      <alignment horizontal="right"/>
    </xf>
    <xf numFmtId="0" fontId="8" fillId="0" borderId="0" xfId="5" applyFont="1" applyFill="1" applyAlignment="1">
      <alignment horizontal="right"/>
    </xf>
    <xf numFmtId="0" fontId="4" fillId="0" borderId="0" xfId="2" applyAlignment="1">
      <alignment horizontal="center"/>
    </xf>
    <xf numFmtId="10" fontId="10" fillId="0" borderId="0" xfId="2" applyNumberFormat="1" applyFont="1" applyFill="1"/>
    <xf numFmtId="0" fontId="14" fillId="0" borderId="0" xfId="2" applyFont="1"/>
    <xf numFmtId="3" fontId="12" fillId="0" borderId="0" xfId="2" applyNumberFormat="1" applyFont="1" applyAlignment="1">
      <alignment horizontal="center"/>
    </xf>
    <xf numFmtId="3" fontId="12" fillId="0" borderId="0" xfId="2" applyNumberFormat="1" applyFont="1"/>
    <xf numFmtId="0" fontId="10" fillId="0" borderId="0" xfId="2" applyFont="1" applyAlignment="1">
      <alignment horizontal="center"/>
    </xf>
    <xf numFmtId="0" fontId="8" fillId="0" borderId="0" xfId="2" quotePrefix="1" applyFont="1" applyAlignment="1">
      <alignment horizontal="right"/>
    </xf>
    <xf numFmtId="3" fontId="13" fillId="0" borderId="0" xfId="2" applyNumberFormat="1" applyFont="1" applyFill="1"/>
    <xf numFmtId="4" fontId="13" fillId="0" borderId="0" xfId="2" applyNumberFormat="1" applyFont="1" applyFill="1"/>
    <xf numFmtId="0" fontId="1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17" fontId="8" fillId="0" borderId="0" xfId="2" quotePrefix="1" applyNumberFormat="1" applyFont="1" applyAlignment="1">
      <alignment horizontal="right"/>
    </xf>
    <xf numFmtId="17" fontId="8" fillId="0" borderId="0" xfId="2" quotePrefix="1" applyNumberFormat="1" applyFont="1" applyFill="1" applyAlignment="1">
      <alignment horizontal="right"/>
    </xf>
    <xf numFmtId="3" fontId="8" fillId="9" borderId="0" xfId="2" applyNumberFormat="1" applyFont="1" applyFill="1"/>
    <xf numFmtId="3" fontId="13" fillId="0" borderId="0" xfId="2" applyNumberFormat="1" applyFont="1"/>
    <xf numFmtId="3" fontId="8" fillId="0" borderId="0" xfId="2" applyNumberFormat="1" applyFont="1"/>
    <xf numFmtId="4" fontId="10" fillId="0" borderId="0" xfId="2" applyNumberFormat="1" applyFont="1"/>
    <xf numFmtId="166" fontId="10" fillId="0" borderId="0" xfId="6" applyNumberFormat="1" applyFont="1"/>
    <xf numFmtId="3" fontId="13" fillId="9" borderId="0" xfId="2" applyNumberFormat="1" applyFont="1" applyFill="1"/>
    <xf numFmtId="3" fontId="16" fillId="0" borderId="0" xfId="2" applyNumberFormat="1" applyFont="1"/>
    <xf numFmtId="3" fontId="14" fillId="0" borderId="0" xfId="2" applyNumberFormat="1" applyFont="1"/>
    <xf numFmtId="3" fontId="10" fillId="0" borderId="0" xfId="2" applyNumberFormat="1" applyFont="1"/>
    <xf numFmtId="3" fontId="13" fillId="0" borderId="0" xfId="2" applyNumberFormat="1" applyFont="1" applyAlignment="1">
      <alignment horizontal="center"/>
    </xf>
    <xf numFmtId="0" fontId="19" fillId="0" borderId="0" xfId="2" applyFont="1" applyAlignment="1">
      <alignment horizontal="right"/>
    </xf>
    <xf numFmtId="3" fontId="12" fillId="0" borderId="0" xfId="2" applyNumberFormat="1" applyFont="1" applyFill="1"/>
    <xf numFmtId="3" fontId="8" fillId="7" borderId="0" xfId="2" applyNumberFormat="1" applyFont="1" applyFill="1"/>
    <xf numFmtId="3" fontId="10" fillId="2" borderId="0" xfId="2" applyNumberFormat="1" applyFont="1" applyFill="1"/>
    <xf numFmtId="4" fontId="10" fillId="2" borderId="0" xfId="2" applyNumberFormat="1" applyFont="1" applyFill="1"/>
    <xf numFmtId="166" fontId="10" fillId="2" borderId="0" xfId="6" applyNumberFormat="1" applyFont="1" applyFill="1"/>
    <xf numFmtId="3" fontId="8" fillId="8" borderId="0" xfId="2" applyNumberFormat="1" applyFont="1" applyFill="1"/>
    <xf numFmtId="3" fontId="21" fillId="0" borderId="0" xfId="2" applyNumberFormat="1" applyFont="1"/>
    <xf numFmtId="0" fontId="21" fillId="0" borderId="0" xfId="2" applyFont="1"/>
    <xf numFmtId="3" fontId="9" fillId="0" borderId="0" xfId="2" applyNumberFormat="1" applyFont="1"/>
    <xf numFmtId="3" fontId="19" fillId="0" borderId="0" xfId="2" applyNumberFormat="1" applyFont="1"/>
    <xf numFmtId="0" fontId="7" fillId="0" borderId="0" xfId="4" applyFont="1" applyFill="1"/>
    <xf numFmtId="0" fontId="1" fillId="0" borderId="0" xfId="4" applyFill="1"/>
    <xf numFmtId="0" fontId="7" fillId="0" borderId="1" xfId="4" applyFont="1" applyFill="1" applyBorder="1"/>
    <xf numFmtId="0" fontId="1" fillId="0" borderId="2" xfId="4" applyFill="1" applyBorder="1"/>
    <xf numFmtId="0" fontId="1" fillId="0" borderId="3" xfId="4" applyFill="1" applyBorder="1"/>
    <xf numFmtId="0" fontId="7" fillId="0" borderId="1" xfId="2" applyFont="1" applyFill="1" applyBorder="1"/>
    <xf numFmtId="0" fontId="1" fillId="0" borderId="2" xfId="2" applyFont="1" applyFill="1" applyBorder="1"/>
    <xf numFmtId="0" fontId="1" fillId="0" borderId="3" xfId="2" applyFont="1" applyFill="1" applyBorder="1"/>
    <xf numFmtId="0" fontId="1" fillId="0" borderId="4" xfId="4" applyFill="1" applyBorder="1"/>
    <xf numFmtId="0" fontId="1" fillId="0" borderId="0" xfId="4" applyFill="1" applyBorder="1"/>
    <xf numFmtId="0" fontId="1" fillId="0" borderId="5" xfId="2" applyFont="1" applyFill="1" applyBorder="1" applyAlignment="1">
      <alignment horizontal="right"/>
    </xf>
    <xf numFmtId="0" fontId="1" fillId="0" borderId="4" xfId="2" applyFon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5" xfId="2" applyNumberFormat="1" applyFont="1" applyFill="1" applyBorder="1" applyAlignment="1">
      <alignment horizontal="right"/>
    </xf>
    <xf numFmtId="3" fontId="3" fillId="0" borderId="5" xfId="2" applyNumberFormat="1" applyFont="1" applyFill="1" applyBorder="1" applyAlignment="1">
      <alignment horizontal="right"/>
    </xf>
    <xf numFmtId="3" fontId="1" fillId="0" borderId="0" xfId="4" applyNumberFormat="1" applyFill="1" applyBorder="1" applyAlignment="1">
      <alignment horizontal="right"/>
    </xf>
    <xf numFmtId="2" fontId="1" fillId="0" borderId="5" xfId="4" applyNumberFormat="1" applyFill="1" applyBorder="1" applyAlignment="1">
      <alignment horizontal="right"/>
    </xf>
    <xf numFmtId="2" fontId="1" fillId="0" borderId="0" xfId="4" applyNumberFormat="1" applyFill="1" applyBorder="1" applyAlignment="1">
      <alignment horizontal="right"/>
    </xf>
    <xf numFmtId="0" fontId="1" fillId="0" borderId="5" xfId="4" applyFill="1" applyBorder="1"/>
    <xf numFmtId="4" fontId="1" fillId="0" borderId="0" xfId="2" applyNumberFormat="1" applyFont="1" applyFill="1" applyBorder="1" applyAlignment="1">
      <alignment horizontal="right"/>
    </xf>
    <xf numFmtId="4" fontId="1" fillId="0" borderId="5" xfId="2" applyNumberFormat="1" applyFont="1" applyFill="1" applyBorder="1" applyAlignment="1">
      <alignment horizontal="right"/>
    </xf>
    <xf numFmtId="2" fontId="1" fillId="0" borderId="5" xfId="4" applyNumberFormat="1" applyFill="1" applyBorder="1"/>
    <xf numFmtId="0" fontId="1" fillId="0" borderId="6" xfId="4" applyFill="1" applyBorder="1"/>
    <xf numFmtId="0" fontId="1" fillId="0" borderId="7" xfId="4" applyFill="1" applyBorder="1"/>
    <xf numFmtId="2" fontId="1" fillId="0" borderId="7" xfId="4" applyNumberFormat="1" applyFill="1" applyBorder="1" applyAlignment="1">
      <alignment horizontal="right"/>
    </xf>
    <xf numFmtId="2" fontId="1" fillId="0" borderId="8" xfId="4" applyNumberFormat="1" applyFill="1" applyBorder="1"/>
    <xf numFmtId="0" fontId="1" fillId="0" borderId="6" xfId="2" applyFont="1" applyFill="1" applyBorder="1"/>
    <xf numFmtId="4" fontId="1" fillId="0" borderId="7" xfId="2" applyNumberFormat="1" applyFont="1" applyFill="1" applyBorder="1" applyAlignment="1">
      <alignment horizontal="right"/>
    </xf>
    <xf numFmtId="4" fontId="1" fillId="0" borderId="8" xfId="2" applyNumberFormat="1" applyFont="1" applyFill="1" applyBorder="1" applyAlignment="1">
      <alignment horizontal="right"/>
    </xf>
    <xf numFmtId="0" fontId="10" fillId="0" borderId="0" xfId="2" applyFont="1" applyFill="1"/>
    <xf numFmtId="0" fontId="9" fillId="0" borderId="0" xfId="2" applyFont="1" applyFill="1" applyAlignment="1">
      <alignment horizontal="right"/>
    </xf>
    <xf numFmtId="0" fontId="10" fillId="0" borderId="0" xfId="2" applyFont="1" applyFill="1" applyAlignment="1">
      <alignment horizontal="right"/>
    </xf>
    <xf numFmtId="3" fontId="12" fillId="0" borderId="0" xfId="2" applyNumberFormat="1" applyFont="1" applyFill="1" applyAlignment="1">
      <alignment horizontal="center"/>
    </xf>
    <xf numFmtId="3" fontId="12" fillId="0" borderId="0" xfId="2" applyNumberFormat="1" applyFont="1" applyFill="1" applyAlignment="1">
      <alignment horizontal="right"/>
    </xf>
    <xf numFmtId="3" fontId="12" fillId="0" borderId="0" xfId="2" quotePrefix="1" applyNumberFormat="1" applyFont="1" applyFill="1" applyAlignment="1">
      <alignment horizontal="right"/>
    </xf>
    <xf numFmtId="0" fontId="10" fillId="0" borderId="0" xfId="2" applyFont="1" applyFill="1" applyAlignment="1">
      <alignment horizontal="center"/>
    </xf>
    <xf numFmtId="3" fontId="15" fillId="0" borderId="0" xfId="2" applyNumberFormat="1" applyFont="1" applyFill="1"/>
    <xf numFmtId="3" fontId="17" fillId="0" borderId="0" xfId="2" applyNumberFormat="1" applyFont="1" applyFill="1"/>
    <xf numFmtId="3" fontId="18" fillId="0" borderId="0" xfId="2" applyNumberFormat="1" applyFont="1" applyFill="1" applyAlignment="1">
      <alignment horizontal="right"/>
    </xf>
    <xf numFmtId="0" fontId="20" fillId="0" borderId="0" xfId="2" applyFont="1" applyFill="1"/>
    <xf numFmtId="3" fontId="10" fillId="0" borderId="0" xfId="2" applyNumberFormat="1" applyFont="1" applyFill="1"/>
    <xf numFmtId="3" fontId="9" fillId="0" borderId="0" xfId="2" applyNumberFormat="1" applyFont="1" applyFill="1"/>
    <xf numFmtId="0" fontId="4" fillId="0" borderId="0" xfId="2" applyFill="1"/>
    <xf numFmtId="3" fontId="4" fillId="0" borderId="0" xfId="2" applyNumberFormat="1" applyFill="1"/>
  </cellXfs>
  <cellStyles count="7">
    <cellStyle name="Prozent 2" xfId="6"/>
    <cellStyle name="Standard" xfId="0" builtinId="0"/>
    <cellStyle name="Standard 2 2" xfId="2"/>
    <cellStyle name="Standard 3 4" xfId="5"/>
    <cellStyle name="Standard_EASM08j" xfId="4"/>
    <cellStyle name="Standard_EASM09j" xfId="1"/>
    <cellStyle name="Standard_EAVERT9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/>
  </sheetViews>
  <sheetFormatPr baseColWidth="10" defaultRowHeight="12" x14ac:dyDescent="0.2"/>
  <cols>
    <col min="1" max="1" width="17.375" style="2" customWidth="1"/>
    <col min="2" max="8" width="13" style="2" customWidth="1"/>
    <col min="9" max="16384" width="11" style="2"/>
  </cols>
  <sheetData>
    <row r="1" spans="1:8" x14ac:dyDescent="0.2">
      <c r="A1" s="1" t="s">
        <v>2168</v>
      </c>
    </row>
    <row r="2" spans="1:8" x14ac:dyDescent="0.2">
      <c r="A2" s="3"/>
    </row>
    <row r="3" spans="1:8" x14ac:dyDescent="0.2">
      <c r="A3" s="4" t="s">
        <v>0</v>
      </c>
      <c r="B3" s="5"/>
      <c r="C3" s="6"/>
      <c r="D3" s="5"/>
      <c r="E3" s="5"/>
      <c r="F3" s="7"/>
      <c r="G3" s="7"/>
    </row>
    <row r="4" spans="1:8" x14ac:dyDescent="0.2">
      <c r="A4" s="8" t="s">
        <v>1</v>
      </c>
      <c r="B4" s="6" t="s">
        <v>2</v>
      </c>
      <c r="C4" s="9" t="s">
        <v>3</v>
      </c>
      <c r="D4" s="9" t="s">
        <v>4</v>
      </c>
      <c r="E4" s="9" t="s">
        <v>5</v>
      </c>
      <c r="F4" s="7" t="s">
        <v>6</v>
      </c>
      <c r="G4" s="7" t="s">
        <v>7</v>
      </c>
      <c r="H4" s="7" t="s">
        <v>8</v>
      </c>
    </row>
    <row r="5" spans="1:8" x14ac:dyDescent="0.2">
      <c r="A5" s="10" t="s">
        <v>9</v>
      </c>
      <c r="B5" s="9" t="s">
        <v>10</v>
      </c>
      <c r="C5" s="9" t="s">
        <v>11</v>
      </c>
      <c r="D5" s="3" t="s">
        <v>12</v>
      </c>
      <c r="E5" s="9"/>
      <c r="F5" s="10"/>
      <c r="G5" s="11"/>
    </row>
    <row r="6" spans="1:8" x14ac:dyDescent="0.2">
      <c r="A6" s="2" t="s">
        <v>13</v>
      </c>
      <c r="B6" s="2">
        <v>256111901.95515239</v>
      </c>
      <c r="C6" s="2">
        <v>0</v>
      </c>
      <c r="D6" s="2">
        <f>B6-C6</f>
        <v>256111901.95515239</v>
      </c>
      <c r="E6" s="2">
        <v>32782323.450259507</v>
      </c>
      <c r="F6" s="12">
        <v>211640</v>
      </c>
      <c r="G6" s="13">
        <f t="shared" ref="G6:G14" si="0">D6-E6-F6</f>
        <v>223117938.50489289</v>
      </c>
      <c r="H6" s="12">
        <v>0</v>
      </c>
    </row>
    <row r="7" spans="1:8" x14ac:dyDescent="0.2">
      <c r="A7" s="2" t="s">
        <v>14</v>
      </c>
      <c r="B7" s="2">
        <v>610222442.15570045</v>
      </c>
      <c r="C7" s="2">
        <v>739940.2442999999</v>
      </c>
      <c r="D7" s="2">
        <f t="shared" ref="D7:D14" si="1">B7-C7</f>
        <v>609482501.91140044</v>
      </c>
      <c r="E7" s="2">
        <v>78013760.244659245</v>
      </c>
      <c r="F7" s="12">
        <v>327080</v>
      </c>
      <c r="G7" s="13">
        <f t="shared" si="0"/>
        <v>531141661.66674119</v>
      </c>
      <c r="H7" s="12">
        <v>0</v>
      </c>
    </row>
    <row r="8" spans="1:8" x14ac:dyDescent="0.2">
      <c r="A8" s="2" t="s">
        <v>15</v>
      </c>
      <c r="B8" s="2">
        <v>1664136742.6962681</v>
      </c>
      <c r="C8" s="2">
        <v>796240.28810000001</v>
      </c>
      <c r="D8" s="2">
        <f t="shared" si="1"/>
        <v>1663340502.4081681</v>
      </c>
      <c r="E8" s="2">
        <v>212907584.30824551</v>
      </c>
      <c r="F8" s="12">
        <v>1866280</v>
      </c>
      <c r="G8" s="13">
        <f t="shared" si="0"/>
        <v>1448566638.0999227</v>
      </c>
      <c r="H8" s="12">
        <v>0</v>
      </c>
    </row>
    <row r="9" spans="1:8" x14ac:dyDescent="0.2">
      <c r="A9" s="2" t="s">
        <v>16</v>
      </c>
      <c r="B9" s="2">
        <v>1590024328.0444791</v>
      </c>
      <c r="C9" s="2">
        <v>670095.37599999993</v>
      </c>
      <c r="D9" s="2">
        <f t="shared" si="1"/>
        <v>1589354232.6684792</v>
      </c>
      <c r="E9" s="2">
        <v>203437341.78156534</v>
      </c>
      <c r="F9" s="12">
        <v>1034150</v>
      </c>
      <c r="G9" s="13">
        <f t="shared" si="0"/>
        <v>1384882740.8869138</v>
      </c>
      <c r="H9" s="12">
        <v>0</v>
      </c>
    </row>
    <row r="10" spans="1:8" x14ac:dyDescent="0.2">
      <c r="A10" s="2" t="s">
        <v>17</v>
      </c>
      <c r="B10" s="2">
        <v>706834417.77494907</v>
      </c>
      <c r="C10" s="2">
        <v>1054631.1258</v>
      </c>
      <c r="D10" s="2">
        <f t="shared" si="1"/>
        <v>705779786.64914906</v>
      </c>
      <c r="E10" s="2">
        <v>90339812.69109109</v>
      </c>
      <c r="F10" s="12">
        <v>221260</v>
      </c>
      <c r="G10" s="13">
        <f t="shared" si="0"/>
        <v>615218713.958058</v>
      </c>
      <c r="H10" s="12">
        <v>0</v>
      </c>
    </row>
    <row r="11" spans="1:8" x14ac:dyDescent="0.2">
      <c r="A11" s="2" t="s">
        <v>18</v>
      </c>
      <c r="B11" s="2">
        <v>1269216052.6382642</v>
      </c>
      <c r="C11" s="2">
        <v>671384.57729999989</v>
      </c>
      <c r="D11" s="2">
        <f t="shared" si="1"/>
        <v>1268544668.0609641</v>
      </c>
      <c r="E11" s="2">
        <v>162373717.51180345</v>
      </c>
      <c r="F11" s="12">
        <v>764790</v>
      </c>
      <c r="G11" s="13">
        <f t="shared" si="0"/>
        <v>1105406160.5491607</v>
      </c>
      <c r="H11" s="12">
        <v>10000000</v>
      </c>
    </row>
    <row r="12" spans="1:8" x14ac:dyDescent="0.2">
      <c r="A12" s="2" t="s">
        <v>19</v>
      </c>
      <c r="B12" s="2">
        <v>906252083.90426123</v>
      </c>
      <c r="C12" s="2">
        <v>1886192.1405</v>
      </c>
      <c r="D12" s="2">
        <f t="shared" si="1"/>
        <v>904365891.76376128</v>
      </c>
      <c r="E12" s="2">
        <v>115758834.14576145</v>
      </c>
      <c r="F12" s="12">
        <v>351130</v>
      </c>
      <c r="G12" s="13">
        <f t="shared" si="0"/>
        <v>788255927.61799979</v>
      </c>
      <c r="H12" s="12">
        <v>0</v>
      </c>
    </row>
    <row r="13" spans="1:8" x14ac:dyDescent="0.2">
      <c r="A13" s="2" t="s">
        <v>20</v>
      </c>
      <c r="B13" s="2">
        <v>494388497.89985466</v>
      </c>
      <c r="C13" s="2">
        <v>2245152.4668999999</v>
      </c>
      <c r="D13" s="2">
        <f t="shared" si="1"/>
        <v>492143345.43295467</v>
      </c>
      <c r="E13" s="2">
        <v>62994348.215418197</v>
      </c>
      <c r="F13" s="12">
        <v>9620</v>
      </c>
      <c r="G13" s="13">
        <f t="shared" si="0"/>
        <v>429139377.21753645</v>
      </c>
      <c r="H13" s="12">
        <v>0</v>
      </c>
    </row>
    <row r="14" spans="1:8" x14ac:dyDescent="0.2">
      <c r="A14" s="2" t="s">
        <v>21</v>
      </c>
      <c r="B14" s="2">
        <v>2738471498.2777381</v>
      </c>
      <c r="C14" s="2">
        <v>2328816.1164000002</v>
      </c>
      <c r="D14" s="2">
        <f t="shared" si="1"/>
        <v>2736142682.1613383</v>
      </c>
      <c r="E14" s="2">
        <v>350226263.31665128</v>
      </c>
      <c r="F14" s="12">
        <v>24050</v>
      </c>
      <c r="G14" s="13">
        <f t="shared" si="0"/>
        <v>2385892368.844687</v>
      </c>
      <c r="H14" s="12">
        <v>0</v>
      </c>
    </row>
    <row r="16" spans="1:8" x14ac:dyDescent="0.2">
      <c r="A16" s="2" t="s">
        <v>22</v>
      </c>
      <c r="B16" s="2">
        <f>SUM(B6:B14)</f>
        <v>10235657965.346666</v>
      </c>
      <c r="C16" s="2">
        <f t="shared" ref="C16:H16" si="2">SUM(C6:C14)</f>
        <v>10392452.3353</v>
      </c>
      <c r="D16" s="2">
        <f t="shared" si="2"/>
        <v>10225265513.011368</v>
      </c>
      <c r="E16" s="2">
        <f t="shared" si="2"/>
        <v>1308833985.6654551</v>
      </c>
      <c r="F16" s="2">
        <f t="shared" si="2"/>
        <v>4810000</v>
      </c>
      <c r="G16" s="2">
        <f t="shared" si="2"/>
        <v>8911621527.3459129</v>
      </c>
      <c r="H16" s="2">
        <f t="shared" si="2"/>
        <v>10000000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/>
  </sheetViews>
  <sheetFormatPr baseColWidth="10" defaultRowHeight="12.75" x14ac:dyDescent="0.2"/>
  <cols>
    <col min="1" max="1" width="20.625" style="71" customWidth="1"/>
    <col min="2" max="16384" width="11" style="71"/>
  </cols>
  <sheetData>
    <row r="1" spans="1:12" x14ac:dyDescent="0.2">
      <c r="A1" s="70" t="s">
        <v>23</v>
      </c>
    </row>
    <row r="4" spans="1:12" x14ac:dyDescent="0.2">
      <c r="A4" s="72" t="s">
        <v>24</v>
      </c>
      <c r="B4" s="73"/>
      <c r="C4" s="73"/>
      <c r="D4" s="73"/>
      <c r="E4" s="73"/>
      <c r="F4" s="73"/>
      <c r="G4" s="74"/>
      <c r="I4" s="75" t="s">
        <v>25</v>
      </c>
      <c r="J4" s="76"/>
      <c r="K4" s="76"/>
      <c r="L4" s="77"/>
    </row>
    <row r="5" spans="1:12" x14ac:dyDescent="0.2">
      <c r="A5" s="78"/>
      <c r="B5" s="79"/>
      <c r="C5" s="14" t="s">
        <v>26</v>
      </c>
      <c r="D5" s="14" t="s">
        <v>27</v>
      </c>
      <c r="E5" s="14" t="s">
        <v>28</v>
      </c>
      <c r="F5" s="14" t="s">
        <v>29</v>
      </c>
      <c r="G5" s="80" t="s">
        <v>30</v>
      </c>
      <c r="I5" s="81" t="s">
        <v>31</v>
      </c>
      <c r="J5" s="82">
        <v>9300</v>
      </c>
      <c r="K5" s="82">
        <v>18000</v>
      </c>
      <c r="L5" s="83">
        <v>45000</v>
      </c>
    </row>
    <row r="6" spans="1:12" x14ac:dyDescent="0.2">
      <c r="A6" s="78"/>
      <c r="B6" s="79"/>
      <c r="C6" s="82">
        <v>10000</v>
      </c>
      <c r="D6" s="82">
        <v>20000</v>
      </c>
      <c r="E6" s="82">
        <v>50000</v>
      </c>
      <c r="F6" s="82">
        <v>50000</v>
      </c>
      <c r="G6" s="84" t="s">
        <v>32</v>
      </c>
      <c r="I6" s="81" t="s">
        <v>26</v>
      </c>
      <c r="J6" s="82">
        <v>10000</v>
      </c>
      <c r="K6" s="82">
        <v>20000</v>
      </c>
      <c r="L6" s="83">
        <v>50000</v>
      </c>
    </row>
    <row r="7" spans="1:12" x14ac:dyDescent="0.2">
      <c r="A7" s="78"/>
      <c r="B7" s="79"/>
      <c r="C7" s="85"/>
      <c r="D7" s="85"/>
      <c r="E7" s="85"/>
      <c r="F7" s="85"/>
      <c r="G7" s="86">
        <v>51.27</v>
      </c>
      <c r="I7" s="81"/>
      <c r="J7" s="82"/>
      <c r="K7" s="82"/>
      <c r="L7" s="83"/>
    </row>
    <row r="8" spans="1:12" x14ac:dyDescent="0.2">
      <c r="A8" s="78" t="s">
        <v>13</v>
      </c>
      <c r="B8" s="79"/>
      <c r="C8" s="87">
        <v>0</v>
      </c>
      <c r="D8" s="87">
        <v>115.3</v>
      </c>
      <c r="E8" s="87">
        <v>115.3</v>
      </c>
      <c r="F8" s="87">
        <v>115.3</v>
      </c>
      <c r="G8" s="88"/>
      <c r="I8" s="81" t="s">
        <v>13</v>
      </c>
      <c r="J8" s="89">
        <f t="shared" ref="J8:L15" si="0">(D8-C8)*J$6/(J$6-J$5)</f>
        <v>1647.1428571428571</v>
      </c>
      <c r="K8" s="89">
        <f t="shared" si="0"/>
        <v>0</v>
      </c>
      <c r="L8" s="90">
        <f t="shared" si="0"/>
        <v>0</v>
      </c>
    </row>
    <row r="9" spans="1:12" x14ac:dyDescent="0.2">
      <c r="A9" s="78" t="s">
        <v>14</v>
      </c>
      <c r="B9" s="79"/>
      <c r="C9" s="87">
        <v>0</v>
      </c>
      <c r="D9" s="87">
        <v>91.63</v>
      </c>
      <c r="E9" s="87">
        <v>109.04</v>
      </c>
      <c r="F9" s="87">
        <v>109.04</v>
      </c>
      <c r="G9" s="91"/>
      <c r="I9" s="81" t="s">
        <v>14</v>
      </c>
      <c r="J9" s="89">
        <f t="shared" si="0"/>
        <v>1309</v>
      </c>
      <c r="K9" s="89">
        <f t="shared" si="0"/>
        <v>174.10000000000011</v>
      </c>
      <c r="L9" s="90">
        <f t="shared" si="0"/>
        <v>0</v>
      </c>
    </row>
    <row r="10" spans="1:12" x14ac:dyDescent="0.2">
      <c r="A10" s="78" t="s">
        <v>15</v>
      </c>
      <c r="B10" s="79"/>
      <c r="C10" s="87">
        <v>0</v>
      </c>
      <c r="D10" s="87">
        <v>130.51</v>
      </c>
      <c r="E10" s="87">
        <v>130.51</v>
      </c>
      <c r="F10" s="87">
        <v>130.51</v>
      </c>
      <c r="G10" s="91"/>
      <c r="I10" s="81" t="s">
        <v>15</v>
      </c>
      <c r="J10" s="89">
        <f t="shared" si="0"/>
        <v>1864.4285714285713</v>
      </c>
      <c r="K10" s="89">
        <f t="shared" si="0"/>
        <v>0</v>
      </c>
      <c r="L10" s="90">
        <f t="shared" si="0"/>
        <v>0</v>
      </c>
    </row>
    <row r="11" spans="1:12" x14ac:dyDescent="0.2">
      <c r="A11" s="78" t="s">
        <v>16</v>
      </c>
      <c r="B11" s="79"/>
      <c r="C11" s="87">
        <v>0</v>
      </c>
      <c r="D11" s="87">
        <v>100.02</v>
      </c>
      <c r="E11" s="87">
        <v>108.62</v>
      </c>
      <c r="F11" s="87">
        <v>108.62</v>
      </c>
      <c r="G11" s="91"/>
      <c r="I11" s="81" t="s">
        <v>16</v>
      </c>
      <c r="J11" s="89">
        <f t="shared" si="0"/>
        <v>1428.8571428571429</v>
      </c>
      <c r="K11" s="89">
        <f t="shared" si="0"/>
        <v>86.000000000000085</v>
      </c>
      <c r="L11" s="90">
        <f t="shared" si="0"/>
        <v>0</v>
      </c>
    </row>
    <row r="12" spans="1:12" x14ac:dyDescent="0.2">
      <c r="A12" s="78" t="s">
        <v>17</v>
      </c>
      <c r="B12" s="79"/>
      <c r="C12" s="87">
        <v>0</v>
      </c>
      <c r="D12" s="87">
        <v>128.12</v>
      </c>
      <c r="E12" s="87">
        <v>157.83000000000001</v>
      </c>
      <c r="F12" s="87">
        <v>185.46</v>
      </c>
      <c r="G12" s="91"/>
      <c r="I12" s="81" t="s">
        <v>17</v>
      </c>
      <c r="J12" s="89">
        <f t="shared" si="0"/>
        <v>1830.2857142857142</v>
      </c>
      <c r="K12" s="89">
        <f t="shared" si="0"/>
        <v>297.10000000000008</v>
      </c>
      <c r="L12" s="90">
        <f t="shared" si="0"/>
        <v>276.29999999999995</v>
      </c>
    </row>
    <row r="13" spans="1:12" x14ac:dyDescent="0.2">
      <c r="A13" s="78" t="s">
        <v>18</v>
      </c>
      <c r="B13" s="79"/>
      <c r="C13" s="87">
        <v>0</v>
      </c>
      <c r="D13" s="87">
        <v>87.97</v>
      </c>
      <c r="E13" s="87">
        <v>87.97</v>
      </c>
      <c r="F13" s="87">
        <v>124.95</v>
      </c>
      <c r="G13" s="91"/>
      <c r="I13" s="81" t="s">
        <v>18</v>
      </c>
      <c r="J13" s="89">
        <f t="shared" si="0"/>
        <v>1256.7142857142858</v>
      </c>
      <c r="K13" s="89">
        <f t="shared" si="0"/>
        <v>0</v>
      </c>
      <c r="L13" s="90">
        <f t="shared" si="0"/>
        <v>369.80000000000007</v>
      </c>
    </row>
    <row r="14" spans="1:12" x14ac:dyDescent="0.2">
      <c r="A14" s="78" t="s">
        <v>19</v>
      </c>
      <c r="B14" s="79"/>
      <c r="C14" s="87">
        <v>0</v>
      </c>
      <c r="D14" s="87">
        <v>144.83000000000001</v>
      </c>
      <c r="E14" s="87">
        <v>144.83000000000001</v>
      </c>
      <c r="F14" s="87">
        <v>191</v>
      </c>
      <c r="G14" s="91"/>
      <c r="I14" s="81" t="s">
        <v>19</v>
      </c>
      <c r="J14" s="89">
        <f t="shared" si="0"/>
        <v>2069.0000000000005</v>
      </c>
      <c r="K14" s="89">
        <f t="shared" si="0"/>
        <v>0</v>
      </c>
      <c r="L14" s="90">
        <f t="shared" si="0"/>
        <v>461.69999999999993</v>
      </c>
    </row>
    <row r="15" spans="1:12" x14ac:dyDescent="0.2">
      <c r="A15" s="92" t="s">
        <v>20</v>
      </c>
      <c r="B15" s="93"/>
      <c r="C15" s="94">
        <v>0</v>
      </c>
      <c r="D15" s="94">
        <v>123.88</v>
      </c>
      <c r="E15" s="94">
        <v>148.47999999999999</v>
      </c>
      <c r="F15" s="94">
        <v>148.47999999999999</v>
      </c>
      <c r="G15" s="95"/>
      <c r="I15" s="96" t="s">
        <v>20</v>
      </c>
      <c r="J15" s="97">
        <f t="shared" si="0"/>
        <v>1769.7142857142858</v>
      </c>
      <c r="K15" s="97">
        <f t="shared" si="0"/>
        <v>245.99999999999994</v>
      </c>
      <c r="L15" s="98">
        <f t="shared" si="0"/>
        <v>0</v>
      </c>
    </row>
  </sheetData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8"/>
  <sheetViews>
    <sheetView tabSelected="1" workbookViewId="0">
      <pane ySplit="7395" topLeftCell="A2107"/>
      <selection pane="bottomLeft" activeCell="A2121" sqref="A2121"/>
    </sheetView>
  </sheetViews>
  <sheetFormatPr baseColWidth="10" defaultRowHeight="10.5" x14ac:dyDescent="0.15"/>
  <cols>
    <col min="1" max="1" width="7.875" style="99" customWidth="1"/>
    <col min="2" max="3" width="2.625" style="99" customWidth="1"/>
    <col min="4" max="4" width="19" style="99" customWidth="1"/>
    <col min="5" max="5" width="12.75" style="99" customWidth="1"/>
    <col min="6" max="6" width="8.375" style="99" bestFit="1" customWidth="1"/>
    <col min="7" max="8" width="12.75" style="99" customWidth="1"/>
    <col min="9" max="9" width="12.75" style="16" customWidth="1"/>
    <col min="10" max="10" width="13.75" style="16" customWidth="1"/>
    <col min="11" max="11" width="2.625" style="16" customWidth="1"/>
    <col min="12" max="12" width="10.125" style="16" bestFit="1" customWidth="1"/>
    <col min="13" max="15" width="12.75" style="16" customWidth="1"/>
    <col min="16" max="16" width="12.75" style="15" customWidth="1"/>
    <col min="17" max="18" width="12.75" style="16" customWidth="1"/>
    <col min="19" max="19" width="2.75" style="16" customWidth="1"/>
    <col min="20" max="20" width="10" style="15" bestFit="1" customWidth="1"/>
    <col min="21" max="21" width="11.375" style="15" bestFit="1" customWidth="1"/>
    <col min="22" max="22" width="10.375" style="16" customWidth="1"/>
    <col min="23" max="28" width="11.875" style="16" customWidth="1"/>
    <col min="29" max="29" width="11.875" style="15" customWidth="1"/>
    <col min="30" max="30" width="11.875" style="16" customWidth="1"/>
    <col min="31" max="31" width="11.875" style="15" customWidth="1"/>
    <col min="32" max="32" width="11.875" style="16" customWidth="1"/>
    <col min="33" max="16384" width="11" style="16"/>
  </cols>
  <sheetData>
    <row r="1" spans="1:37" ht="12.75" x14ac:dyDescent="0.2">
      <c r="A1" s="21" t="s">
        <v>2169</v>
      </c>
      <c r="E1" s="17"/>
      <c r="F1" s="100"/>
      <c r="G1" s="34"/>
      <c r="H1" s="101"/>
      <c r="J1" s="21"/>
      <c r="K1" s="22" t="s">
        <v>33</v>
      </c>
      <c r="L1" s="23"/>
      <c r="M1" s="23"/>
      <c r="N1" s="23"/>
      <c r="O1" s="23"/>
      <c r="P1" s="24"/>
      <c r="Q1" s="25" t="s">
        <v>34</v>
      </c>
      <c r="R1" s="26"/>
      <c r="S1" s="27"/>
      <c r="T1" s="28"/>
      <c r="U1" s="29" t="s">
        <v>35</v>
      </c>
      <c r="V1" s="30"/>
      <c r="W1" s="31" t="s">
        <v>36</v>
      </c>
      <c r="X1" s="31"/>
      <c r="Y1" s="31"/>
      <c r="Z1" s="32" t="s">
        <v>37</v>
      </c>
      <c r="AA1" s="32" t="s">
        <v>38</v>
      </c>
      <c r="AB1" s="31"/>
      <c r="AC1" s="33"/>
      <c r="AD1" s="31"/>
      <c r="AE1" s="33"/>
      <c r="AF1" s="21"/>
    </row>
    <row r="2" spans="1:37" ht="12.75" x14ac:dyDescent="0.2">
      <c r="H2" s="101" t="s">
        <v>39</v>
      </c>
      <c r="I2" s="20" t="s">
        <v>40</v>
      </c>
      <c r="J2" s="34" t="s">
        <v>7</v>
      </c>
      <c r="K2" s="20"/>
      <c r="L2" s="20" t="s">
        <v>41</v>
      </c>
      <c r="M2" s="20"/>
      <c r="N2" s="20" t="s">
        <v>42</v>
      </c>
      <c r="O2" s="20" t="s">
        <v>43</v>
      </c>
      <c r="P2" s="19" t="s">
        <v>44</v>
      </c>
      <c r="Q2" s="20" t="s">
        <v>45</v>
      </c>
      <c r="R2" s="20" t="s">
        <v>46</v>
      </c>
      <c r="S2" s="20" t="s">
        <v>2170</v>
      </c>
      <c r="T2" s="35" t="s">
        <v>47</v>
      </c>
      <c r="V2" s="36"/>
      <c r="W2" s="19"/>
      <c r="X2" s="19"/>
      <c r="Y2" s="19"/>
      <c r="Z2" s="37">
        <v>0.5</v>
      </c>
      <c r="AA2" s="37">
        <v>5.0000000000000001E-3</v>
      </c>
      <c r="AB2" s="19" t="s">
        <v>2</v>
      </c>
      <c r="AC2" s="19"/>
      <c r="AD2" s="19" t="s">
        <v>48</v>
      </c>
      <c r="AE2" s="19" t="s">
        <v>49</v>
      </c>
      <c r="AF2" s="34" t="s">
        <v>50</v>
      </c>
      <c r="AH2" s="38"/>
      <c r="AI2" s="38"/>
      <c r="AJ2" s="38"/>
      <c r="AK2" s="38"/>
    </row>
    <row r="3" spans="1:37" x14ac:dyDescent="0.15">
      <c r="A3" s="102" t="s">
        <v>51</v>
      </c>
      <c r="B3" s="102" t="s">
        <v>52</v>
      </c>
      <c r="C3" s="102" t="s">
        <v>53</v>
      </c>
      <c r="D3" s="60" t="s">
        <v>54</v>
      </c>
      <c r="E3" s="103" t="s">
        <v>55</v>
      </c>
      <c r="F3" s="103" t="s">
        <v>56</v>
      </c>
      <c r="G3" s="103" t="s">
        <v>35</v>
      </c>
      <c r="H3" s="101"/>
      <c r="I3" s="41"/>
      <c r="J3" s="34" t="s">
        <v>57</v>
      </c>
      <c r="K3" s="20" t="s">
        <v>2171</v>
      </c>
      <c r="L3" s="20" t="s">
        <v>58</v>
      </c>
      <c r="M3" s="20" t="s">
        <v>59</v>
      </c>
      <c r="N3" s="20" t="s">
        <v>60</v>
      </c>
      <c r="O3" s="20" t="s">
        <v>61</v>
      </c>
      <c r="P3" s="42" t="s">
        <v>62</v>
      </c>
      <c r="Q3" s="20" t="s">
        <v>63</v>
      </c>
      <c r="R3" s="43">
        <v>1000</v>
      </c>
      <c r="S3" s="20"/>
      <c r="T3" s="44">
        <v>0.9</v>
      </c>
      <c r="U3" s="19" t="s">
        <v>64</v>
      </c>
      <c r="V3" s="19" t="s">
        <v>65</v>
      </c>
      <c r="W3" s="19" t="s">
        <v>66</v>
      </c>
      <c r="X3" s="19"/>
      <c r="Y3" s="19" t="s">
        <v>67</v>
      </c>
      <c r="Z3" s="19" t="s">
        <v>68</v>
      </c>
      <c r="AA3" s="19" t="s">
        <v>69</v>
      </c>
      <c r="AB3" s="19" t="s">
        <v>70</v>
      </c>
      <c r="AC3" s="19" t="s">
        <v>71</v>
      </c>
      <c r="AD3" s="19" t="s">
        <v>72</v>
      </c>
      <c r="AE3" s="19" t="s">
        <v>71</v>
      </c>
      <c r="AF3" s="34"/>
      <c r="AH3" s="45"/>
      <c r="AI3" s="45"/>
      <c r="AJ3" s="45"/>
      <c r="AK3" s="45"/>
    </row>
    <row r="4" spans="1:37" x14ac:dyDescent="0.15">
      <c r="A4" s="102"/>
      <c r="B4" s="102"/>
      <c r="C4" s="102"/>
      <c r="D4" s="60"/>
      <c r="E4" s="103" t="s">
        <v>73</v>
      </c>
      <c r="F4" s="104"/>
      <c r="G4" s="103"/>
      <c r="H4" s="105"/>
      <c r="I4" s="41"/>
      <c r="J4" s="46"/>
      <c r="K4" s="20"/>
      <c r="L4" s="20"/>
      <c r="M4" s="20"/>
      <c r="N4" s="20"/>
      <c r="O4" s="20"/>
      <c r="P4" s="46"/>
      <c r="Q4" s="41"/>
      <c r="R4" s="41"/>
      <c r="S4" s="41"/>
      <c r="T4" s="46"/>
      <c r="U4" s="47"/>
      <c r="V4" s="47" t="s">
        <v>74</v>
      </c>
      <c r="W4" s="47" t="s">
        <v>75</v>
      </c>
      <c r="X4" s="47" t="s">
        <v>76</v>
      </c>
      <c r="Y4" s="47" t="s">
        <v>77</v>
      </c>
      <c r="Z4" s="47"/>
      <c r="AA4" s="47"/>
      <c r="AB4" s="47"/>
      <c r="AC4" s="47"/>
      <c r="AD4" s="47"/>
      <c r="AE4" s="47"/>
      <c r="AF4" s="48"/>
      <c r="AH4" s="38"/>
      <c r="AI4" s="38"/>
      <c r="AJ4" s="38"/>
      <c r="AK4" s="38"/>
    </row>
    <row r="5" spans="1:37" x14ac:dyDescent="0.15">
      <c r="A5" s="102">
        <v>1</v>
      </c>
      <c r="B5" s="102"/>
      <c r="C5" s="102"/>
      <c r="D5" s="106" t="s">
        <v>13</v>
      </c>
      <c r="E5" s="60">
        <f>SUMIF($B$20:$B$2119,$A5,E$20:E$2119)</f>
        <v>293490</v>
      </c>
      <c r="F5" s="60">
        <f>SUMIF($B$20:$B$2119,$A5,F$20:F$2119)</f>
        <v>2</v>
      </c>
      <c r="G5" s="60">
        <f>SUMIF($B$20:$B$2119,$A5,G$20:G$2119)</f>
        <v>479499.49253731366</v>
      </c>
      <c r="H5" s="60">
        <f>Z!G6</f>
        <v>223117938.50489289</v>
      </c>
      <c r="I5" s="40">
        <f>Z!H6</f>
        <v>0</v>
      </c>
      <c r="J5" s="49">
        <f t="shared" ref="J5:J13" si="0">H5+I5</f>
        <v>223117938.50489289</v>
      </c>
      <c r="K5" s="40"/>
      <c r="L5" s="40"/>
      <c r="M5" s="40">
        <f ca="1">SUMIF($B$20:$B$2119,$A5,M$20:M$2119)</f>
        <v>1904871.2999999998</v>
      </c>
      <c r="N5" s="40">
        <f ca="1">SUMIF($B$20:$B$2119,$A5,N$20:N$2119)</f>
        <v>0</v>
      </c>
      <c r="O5" s="40">
        <f>SUMIF($B$20:$B$2119,$A5,O$20:O$2119)</f>
        <v>0</v>
      </c>
      <c r="P5" s="50">
        <f ca="1">SUMIF($B$20:$B$2119,$A5,P$20:P$2119)</f>
        <v>1904871.2999999998</v>
      </c>
      <c r="Q5" s="40">
        <f>SUMIF($B$20:$B$2119,$A5,Q$20:Q$2119)</f>
        <v>3048557</v>
      </c>
      <c r="R5" s="40">
        <f>SUMIF($B$20:$B$2119,$A5,R$20:R$2119)</f>
        <v>2972557</v>
      </c>
      <c r="S5" s="40"/>
      <c r="T5" s="50">
        <f>SUMIF($B$20:$B$2119,$A5,T$20:T$2119)</f>
        <v>2625862.4999999995</v>
      </c>
      <c r="U5" s="51">
        <f t="shared" ref="U5:U13" ca="1" si="1">J5-P5-T5</f>
        <v>218587204.70489287</v>
      </c>
      <c r="V5" s="40">
        <f ca="1">SUMIF($B$20:$B$2119,$A5,V$20:V$2119)</f>
        <v>223117938.50489271</v>
      </c>
      <c r="W5" s="52">
        <v>819.86554845862611</v>
      </c>
      <c r="X5" s="52">
        <f t="shared" ref="X5:X13" ca="1" si="2">V5/E5</f>
        <v>760.22330745474358</v>
      </c>
      <c r="Y5" s="53">
        <f t="shared" ref="Y5:Y13" ca="1" si="3">X5/W5-1</f>
        <v>-7.2746368128300931E-2</v>
      </c>
      <c r="Z5" s="53">
        <f t="shared" ref="Z5:Z13" ca="1" si="4">Y5*$Z$2</f>
        <v>-3.6373184064150466E-2</v>
      </c>
      <c r="AA5" s="53">
        <f t="shared" ref="AA5:AA13" ca="1" si="5">IF(Z5&lt;$AA$2,Y5-$AA$2,Z5)</f>
        <v>-7.7746368128300936E-2</v>
      </c>
      <c r="AB5" s="40">
        <f ca="1">SUMIF($B$20:$B$2119,$A5,AB$20:AB$2119)</f>
        <v>223205613.67527077</v>
      </c>
      <c r="AC5" s="50">
        <f ca="1">SUMIF($B$20:$B$2119,$A5,AC$20:AC$2119)</f>
        <v>87675.170378044713</v>
      </c>
      <c r="AD5" s="40">
        <f ca="1">SUMIF($B$20:$B$2119,$A5,AD$20:AD$2119)</f>
        <v>329579.33547324617</v>
      </c>
      <c r="AE5" s="50">
        <f ca="1">SUMIF($B$20:$B$2119,$A5,AE$20:AE$2119)</f>
        <v>-87675.170378044742</v>
      </c>
      <c r="AF5" s="54">
        <f ca="1">SUMIF($B$20:$B$2119,$A5,AF$20:AF$2119)</f>
        <v>223117938.50489274</v>
      </c>
      <c r="AH5" s="55"/>
      <c r="AI5" s="55"/>
      <c r="AJ5" s="56"/>
      <c r="AK5" s="56"/>
    </row>
    <row r="6" spans="1:37" x14ac:dyDescent="0.15">
      <c r="A6" s="102">
        <v>2</v>
      </c>
      <c r="B6" s="102"/>
      <c r="C6" s="102"/>
      <c r="D6" s="106" t="s">
        <v>14</v>
      </c>
      <c r="E6" s="60">
        <f>SUMIF($B$20:$B$2119,$A6,E$20:E$2119)</f>
        <v>561030</v>
      </c>
      <c r="F6" s="60">
        <f>SUMIF($B$20:$B$2119,$A6,F$20:F$2119)</f>
        <v>2</v>
      </c>
      <c r="G6" s="60">
        <f>SUMIF($B$20:$B$2119,$A6,G$20:G$2119)</f>
        <v>1035087.5671641789</v>
      </c>
      <c r="H6" s="60">
        <f>Z!G7</f>
        <v>531141661.66674119</v>
      </c>
      <c r="I6" s="40">
        <f>Z!H7</f>
        <v>0</v>
      </c>
      <c r="J6" s="49">
        <f t="shared" si="0"/>
        <v>531141661.66674119</v>
      </c>
      <c r="K6" s="40"/>
      <c r="L6" s="40"/>
      <c r="M6" s="40">
        <f ca="1">SUMIF($B$20:$B$2119,$A6,M$20:M$2119)</f>
        <v>25370505.740000002</v>
      </c>
      <c r="N6" s="40">
        <f ca="1">SUMIF($B$20:$B$2119,$A6,N$20:N$2119)</f>
        <v>845614</v>
      </c>
      <c r="O6" s="40">
        <f>SUMIF($B$20:$B$2119,$A6,O$20:O$2119)</f>
        <v>0</v>
      </c>
      <c r="P6" s="50">
        <f ca="1">SUMIF($B$20:$B$2119,$A6,P$20:P$2119)</f>
        <v>26216119.740000002</v>
      </c>
      <c r="Q6" s="40">
        <f>SUMIF($B$20:$B$2119,$A6,Q$20:Q$2119)</f>
        <v>13331222</v>
      </c>
      <c r="R6" s="40">
        <f>SUMIF($B$20:$B$2119,$A6,R$20:R$2119)</f>
        <v>13204222</v>
      </c>
      <c r="S6" s="40"/>
      <c r="T6" s="50">
        <f>SUMIF($B$20:$B$2119,$A6,T$20:T$2119)</f>
        <v>10325504.005714281</v>
      </c>
      <c r="U6" s="51">
        <f t="shared" ca="1" si="1"/>
        <v>494600037.92102689</v>
      </c>
      <c r="V6" s="40">
        <f ca="1">SUMIF($B$20:$B$2119,$A6,V$20:V$2119)</f>
        <v>531141661.66674107</v>
      </c>
      <c r="W6" s="52">
        <v>1012.0709074343713</v>
      </c>
      <c r="X6" s="52">
        <f t="shared" ca="1" si="2"/>
        <v>946.72595345479044</v>
      </c>
      <c r="Y6" s="53">
        <f t="shared" ca="1" si="3"/>
        <v>-6.4565588734520785E-2</v>
      </c>
      <c r="Z6" s="53">
        <f t="shared" ca="1" si="4"/>
        <v>-3.2282794367260392E-2</v>
      </c>
      <c r="AA6" s="53">
        <f t="shared" ca="1" si="5"/>
        <v>-6.9565588734520789E-2</v>
      </c>
      <c r="AB6" s="40">
        <f ca="1">SUMIF($B$20:$B$2119,$A6,AB$20:AB$2119)</f>
        <v>531436584.61463749</v>
      </c>
      <c r="AC6" s="50">
        <f ca="1">SUMIF($B$20:$B$2119,$A6,AC$20:AC$2119)</f>
        <v>294922.9478963337</v>
      </c>
      <c r="AD6" s="40">
        <f ca="1">SUMIF($B$20:$B$2119,$A6,AD$20:AD$2119)</f>
        <v>925263.55006890779</v>
      </c>
      <c r="AE6" s="50">
        <f ca="1">SUMIF($B$20:$B$2119,$A6,AE$20:AE$2119)</f>
        <v>-294922.9478963337</v>
      </c>
      <c r="AF6" s="54">
        <f ca="1">SUMIF($B$20:$B$2119,$A6,AF$20:AF$2119)</f>
        <v>531141661.66674119</v>
      </c>
      <c r="AH6" s="55"/>
      <c r="AI6" s="55"/>
      <c r="AJ6" s="56"/>
      <c r="AK6" s="56"/>
    </row>
    <row r="7" spans="1:37" x14ac:dyDescent="0.15">
      <c r="A7" s="102">
        <v>3</v>
      </c>
      <c r="B7" s="102"/>
      <c r="C7" s="102"/>
      <c r="D7" s="106" t="s">
        <v>15</v>
      </c>
      <c r="E7" s="60">
        <f>SUMIF($B$20:$B$2119,$A7,E$20:E$2119)</f>
        <v>1677104</v>
      </c>
      <c r="F7" s="60">
        <f>SUMIF($B$20:$B$2119,$A7,F$20:F$2119)</f>
        <v>4</v>
      </c>
      <c r="G7" s="60">
        <f>SUMIF($B$20:$B$2119,$A7,G$20:G$2119)</f>
        <v>2832238.7164179096</v>
      </c>
      <c r="H7" s="60">
        <f>Z!G8</f>
        <v>1448566638.0999227</v>
      </c>
      <c r="I7" s="40">
        <f>Z!H8</f>
        <v>0</v>
      </c>
      <c r="J7" s="49">
        <f t="shared" si="0"/>
        <v>1448566638.0999227</v>
      </c>
      <c r="K7" s="40"/>
      <c r="L7" s="40"/>
      <c r="M7" s="40">
        <f ca="1">SUMIF($B$20:$B$2119,$A7,M$20:M$2119)</f>
        <v>61843860.129999995</v>
      </c>
      <c r="N7" s="40">
        <f ca="1">SUMIF($B$20:$B$2119,$A7,N$20:N$2119)</f>
        <v>1031029</v>
      </c>
      <c r="O7" s="40">
        <f>SUMIF($B$20:$B$2119,$A7,O$20:O$2119)</f>
        <v>3513048.8548500007</v>
      </c>
      <c r="P7" s="50">
        <f ca="1">SUMIF($B$20:$B$2119,$A7,P$20:P$2119)</f>
        <v>66387937.984849982</v>
      </c>
      <c r="Q7" s="40">
        <f>SUMIF($B$20:$B$2119,$A7,Q$20:Q$2119)</f>
        <v>7402402</v>
      </c>
      <c r="R7" s="40">
        <f>SUMIF($B$20:$B$2119,$A7,R$20:R$2119)</f>
        <v>7052402</v>
      </c>
      <c r="S7" s="40"/>
      <c r="T7" s="50">
        <f>SUMIF($B$20:$B$2119,$A7,T$20:T$2119)</f>
        <v>4319581.5449999981</v>
      </c>
      <c r="U7" s="51">
        <f t="shared" ca="1" si="1"/>
        <v>1377859118.5700727</v>
      </c>
      <c r="V7" s="40">
        <f ca="1">SUMIF($B$20:$B$2119,$A7,V$20:V$2119)</f>
        <v>1448566638.0999241</v>
      </c>
      <c r="W7" s="52">
        <v>928.76410807502418</v>
      </c>
      <c r="X7" s="52">
        <f t="shared" ca="1" si="2"/>
        <v>863.73095413279327</v>
      </c>
      <c r="Y7" s="53">
        <f t="shared" ca="1" si="3"/>
        <v>-7.0021174781420004E-2</v>
      </c>
      <c r="Z7" s="53">
        <f t="shared" ca="1" si="4"/>
        <v>-3.5010587390710002E-2</v>
      </c>
      <c r="AA7" s="53">
        <f t="shared" ca="1" si="5"/>
        <v>-7.5021174781420008E-2</v>
      </c>
      <c r="AB7" s="40">
        <f ca="1">SUMIF($B$20:$B$2119,$A7,AB$20:AB$2119)</f>
        <v>1452192209.2991157</v>
      </c>
      <c r="AC7" s="50">
        <f ca="1">SUMIF($B$20:$B$2119,$A7,AC$20:AC$2119)</f>
        <v>3625571.1991922744</v>
      </c>
      <c r="AD7" s="40">
        <f ca="1">SUMIF($B$20:$B$2119,$A7,AD$20:AD$2119)</f>
        <v>7475517.5986865452</v>
      </c>
      <c r="AE7" s="50">
        <f ca="1">SUMIF($B$20:$B$2119,$A7,AE$20:AE$2119)</f>
        <v>-3625571.1991922744</v>
      </c>
      <c r="AF7" s="54">
        <f ca="1">SUMIF($B$20:$B$2119,$A7,AF$20:AF$2119)</f>
        <v>1448566638.0999234</v>
      </c>
      <c r="AH7" s="55"/>
      <c r="AI7" s="55"/>
      <c r="AJ7" s="56"/>
      <c r="AK7" s="56"/>
    </row>
    <row r="8" spans="1:37" x14ac:dyDescent="0.15">
      <c r="A8" s="102">
        <v>4</v>
      </c>
      <c r="B8" s="102"/>
      <c r="C8" s="102"/>
      <c r="D8" s="106" t="s">
        <v>16</v>
      </c>
      <c r="E8" s="60">
        <f>SUMIF($B$20:$B$2119,$A8,E$20:E$2119)</f>
        <v>1481298</v>
      </c>
      <c r="F8" s="60">
        <f>SUMIF($B$20:$B$2119,$A8,F$20:F$2119)</f>
        <v>3</v>
      </c>
      <c r="G8" s="60">
        <f>SUMIF($B$20:$B$2119,$A8,G$20:G$2119)</f>
        <v>2623299.9303482585</v>
      </c>
      <c r="H8" s="60">
        <f>Z!G9</f>
        <v>1384882740.8869138</v>
      </c>
      <c r="I8" s="40">
        <f>Z!H9</f>
        <v>0</v>
      </c>
      <c r="J8" s="49">
        <f t="shared" si="0"/>
        <v>1384882740.8869138</v>
      </c>
      <c r="K8" s="40"/>
      <c r="L8" s="40"/>
      <c r="M8" s="40">
        <f ca="1">SUMIF($B$20:$B$2119,$A8,M$20:M$2119)</f>
        <v>50110081.700000003</v>
      </c>
      <c r="N8" s="40">
        <f ca="1">SUMIF($B$20:$B$2119,$A8,N$20:N$2119)</f>
        <v>1538879.142857143</v>
      </c>
      <c r="O8" s="40">
        <f>SUMIF($B$20:$B$2119,$A8,O$20:O$2119)</f>
        <v>1958103.84</v>
      </c>
      <c r="P8" s="50">
        <f ca="1">SUMIF($B$20:$B$2119,$A8,P$20:P$2119)</f>
        <v>53607064.682857156</v>
      </c>
      <c r="Q8" s="40">
        <f>SUMIF($B$20:$B$2119,$A8,Q$20:Q$2119)</f>
        <v>8146051</v>
      </c>
      <c r="R8" s="40">
        <f>SUMIF($B$20:$B$2119,$A8,R$20:R$2119)</f>
        <v>7912051</v>
      </c>
      <c r="S8" s="40"/>
      <c r="T8" s="50">
        <f>SUMIF($B$20:$B$2119,$A8,T$20:T$2119)</f>
        <v>5321016.1375714326</v>
      </c>
      <c r="U8" s="51">
        <f t="shared" ca="1" si="1"/>
        <v>1325954660.0664854</v>
      </c>
      <c r="V8" s="40">
        <f ca="1">SUMIF($B$20:$B$2119,$A8,V$20:V$2119)</f>
        <v>1384882740.8869128</v>
      </c>
      <c r="W8" s="52">
        <v>1005.4827611796737</v>
      </c>
      <c r="X8" s="52">
        <f t="shared" ca="1" si="2"/>
        <v>934.91163890514451</v>
      </c>
      <c r="Y8" s="53">
        <f t="shared" ca="1" si="3"/>
        <v>-7.0186307512355883E-2</v>
      </c>
      <c r="Z8" s="53">
        <f t="shared" ca="1" si="4"/>
        <v>-3.5093153756177942E-2</v>
      </c>
      <c r="AA8" s="53">
        <f t="shared" ca="1" si="5"/>
        <v>-7.5186307512355888E-2</v>
      </c>
      <c r="AB8" s="40">
        <f ca="1">SUMIF($B$20:$B$2119,$A8,AB$20:AB$2119)</f>
        <v>1385038222.8168454</v>
      </c>
      <c r="AC8" s="50">
        <f ca="1">SUMIF($B$20:$B$2119,$A8,AC$20:AC$2119)</f>
        <v>155481.9299325271</v>
      </c>
      <c r="AD8" s="40">
        <f ca="1">SUMIF($B$20:$B$2119,$A8,AD$20:AD$2119)</f>
        <v>3441537.8954839758</v>
      </c>
      <c r="AE8" s="50">
        <f ca="1">SUMIF($B$20:$B$2119,$A8,AE$20:AE$2119)</f>
        <v>-155481.92993252707</v>
      </c>
      <c r="AF8" s="54">
        <f ca="1">SUMIF($B$20:$B$2119,$A8,AF$20:AF$2119)</f>
        <v>1384882740.8869133</v>
      </c>
      <c r="AH8" s="55"/>
      <c r="AI8" s="55"/>
      <c r="AJ8" s="56"/>
      <c r="AK8" s="56"/>
    </row>
    <row r="9" spans="1:37" x14ac:dyDescent="0.15">
      <c r="A9" s="102">
        <v>5</v>
      </c>
      <c r="B9" s="102"/>
      <c r="C9" s="102"/>
      <c r="D9" s="106" t="s">
        <v>17</v>
      </c>
      <c r="E9" s="60">
        <f>SUMIF($B$20:$B$2119,$A9,E$20:E$2119)</f>
        <v>554766</v>
      </c>
      <c r="F9" s="60">
        <f>SUMIF($B$20:$B$2119,$A9,F$20:F$2119)</f>
        <v>1</v>
      </c>
      <c r="G9" s="60">
        <f>SUMIF($B$20:$B$2119,$A9,G$20:G$2119)</f>
        <v>1017530.268656716</v>
      </c>
      <c r="H9" s="60">
        <f>Z!G10</f>
        <v>615218713.958058</v>
      </c>
      <c r="I9" s="40">
        <f>Z!H10</f>
        <v>0</v>
      </c>
      <c r="J9" s="49">
        <f t="shared" si="0"/>
        <v>615218713.958058</v>
      </c>
      <c r="K9" s="40"/>
      <c r="L9" s="40"/>
      <c r="M9" s="40">
        <f ca="1">SUMIF($B$20:$B$2119,$A9,M$20:M$2119)</f>
        <v>39929739.700000003</v>
      </c>
      <c r="N9" s="40">
        <f ca="1">SUMIF($B$20:$B$2119,$A9,N$20:N$2119)</f>
        <v>1001166.2857142857</v>
      </c>
      <c r="O9" s="40">
        <f>SUMIF($B$20:$B$2119,$A9,O$20:O$2119)</f>
        <v>0</v>
      </c>
      <c r="P9" s="50">
        <f ca="1">SUMIF($B$20:$B$2119,$A9,P$20:P$2119)</f>
        <v>40930905.985714287</v>
      </c>
      <c r="Q9" s="40">
        <f>SUMIF($B$20:$B$2119,$A9,Q$20:Q$2119)</f>
        <v>29508750</v>
      </c>
      <c r="R9" s="40">
        <f>SUMIF($B$20:$B$2119,$A9,R$20:R$2119)</f>
        <v>29396750</v>
      </c>
      <c r="S9" s="40"/>
      <c r="T9" s="50">
        <f>SUMIF($B$20:$B$2119,$A9,T$20:T$2119)</f>
        <v>21267874.783285707</v>
      </c>
      <c r="U9" s="51">
        <f t="shared" ca="1" si="1"/>
        <v>553019933.18905795</v>
      </c>
      <c r="V9" s="40">
        <f ca="1">SUMIF($B$20:$B$2119,$A9,V$20:V$2119)</f>
        <v>615218713.95805836</v>
      </c>
      <c r="W9" s="52">
        <v>1185.1448849922372</v>
      </c>
      <c r="X9" s="52">
        <f t="shared" ca="1" si="2"/>
        <v>1108.9697529373796</v>
      </c>
      <c r="Y9" s="53">
        <f t="shared" ca="1" si="3"/>
        <v>-6.4274953231019172E-2</v>
      </c>
      <c r="Z9" s="53">
        <f t="shared" ca="1" si="4"/>
        <v>-3.2137476615509586E-2</v>
      </c>
      <c r="AA9" s="53">
        <f t="shared" ca="1" si="5"/>
        <v>-6.9274953231019176E-2</v>
      </c>
      <c r="AB9" s="40">
        <f ca="1">SUMIF($B$20:$B$2119,$A9,AB$20:AB$2119)</f>
        <v>615946530.3822571</v>
      </c>
      <c r="AC9" s="50">
        <f ca="1">SUMIF($B$20:$B$2119,$A9,AC$20:AC$2119)</f>
        <v>727816.42419886822</v>
      </c>
      <c r="AD9" s="40">
        <f ca="1">SUMIF($B$20:$B$2119,$A9,AD$20:AD$2119)</f>
        <v>1699218.1783101535</v>
      </c>
      <c r="AE9" s="50">
        <f ca="1">SUMIF($B$20:$B$2119,$A9,AE$20:AE$2119)</f>
        <v>-727816.42419886787</v>
      </c>
      <c r="AF9" s="54">
        <f ca="1">SUMIF($B$20:$B$2119,$A9,AF$20:AF$2119)</f>
        <v>615218713.958058</v>
      </c>
      <c r="AH9" s="55"/>
      <c r="AI9" s="55"/>
      <c r="AJ9" s="56"/>
      <c r="AK9" s="56"/>
    </row>
    <row r="10" spans="1:37" x14ac:dyDescent="0.15">
      <c r="A10" s="102">
        <v>6</v>
      </c>
      <c r="B10" s="102"/>
      <c r="C10" s="102"/>
      <c r="D10" s="106" t="s">
        <v>18</v>
      </c>
      <c r="E10" s="60">
        <f>SUMIF($B$20:$B$2119,$A10,E$20:E$2119)</f>
        <v>1242635</v>
      </c>
      <c r="F10" s="60">
        <f>SUMIF($B$20:$B$2119,$A10,F$20:F$2119)</f>
        <v>1</v>
      </c>
      <c r="G10" s="60">
        <f>SUMIF($B$20:$B$2119,$A10,G$20:G$2119)</f>
        <v>2237197.6069651754</v>
      </c>
      <c r="H10" s="60">
        <f>Z!G11</f>
        <v>1105406160.5491607</v>
      </c>
      <c r="I10" s="40">
        <f>Z!H11</f>
        <v>10000000</v>
      </c>
      <c r="J10" s="49">
        <f t="shared" si="0"/>
        <v>1115406160.5491607</v>
      </c>
      <c r="K10" s="40"/>
      <c r="L10" s="40"/>
      <c r="M10" s="40">
        <f ca="1">SUMIF($B$20:$B$2119,$A10,M$20:M$2119)</f>
        <v>51046670.830000006</v>
      </c>
      <c r="N10" s="40">
        <f ca="1">SUMIF($B$20:$B$2119,$A10,N$20:N$2119)</f>
        <v>1647552.4285714286</v>
      </c>
      <c r="O10" s="40">
        <f>SUMIF($B$20:$B$2119,$A10,O$20:O$2119)</f>
        <v>0</v>
      </c>
      <c r="P10" s="50">
        <f ca="1">SUMIF($B$20:$B$2119,$A10,P$20:P$2119)</f>
        <v>52694223.258571438</v>
      </c>
      <c r="Q10" s="40">
        <f>SUMIF($B$20:$B$2119,$A10,Q$20:Q$2119)</f>
        <v>13051757</v>
      </c>
      <c r="R10" s="40">
        <f>SUMIF($B$20:$B$2119,$A10,R$20:R$2119)</f>
        <v>12835757</v>
      </c>
      <c r="S10" s="40"/>
      <c r="T10" s="50">
        <f>SUMIF($B$20:$B$2119,$A10,T$20:T$2119)</f>
        <v>10060411.304571427</v>
      </c>
      <c r="U10" s="51">
        <f t="shared" ca="1" si="1"/>
        <v>1052651525.9860179</v>
      </c>
      <c r="V10" s="40">
        <f ca="1">SUMIF($B$20:$B$2119,$A10,V$20:V$2119)</f>
        <v>1115406160.5491602</v>
      </c>
      <c r="W10" s="52">
        <v>967.56999754682613</v>
      </c>
      <c r="X10" s="52">
        <f t="shared" ca="1" si="2"/>
        <v>897.6136681721988</v>
      </c>
      <c r="Y10" s="53">
        <f t="shared" ca="1" si="3"/>
        <v>-7.2301052690755596E-2</v>
      </c>
      <c r="Z10" s="53">
        <f t="shared" ca="1" si="4"/>
        <v>-3.6150526345377798E-2</v>
      </c>
      <c r="AA10" s="53">
        <f t="shared" ca="1" si="5"/>
        <v>-7.7301052690755601E-2</v>
      </c>
      <c r="AB10" s="40">
        <f ca="1">SUMIF($B$20:$B$2119,$A10,AB$20:AB$2119)</f>
        <v>1115965480.6033266</v>
      </c>
      <c r="AC10" s="50">
        <f ca="1">SUMIF($B$20:$B$2119,$A10,AC$20:AC$2119)</f>
        <v>559320.05416631757</v>
      </c>
      <c r="AD10" s="40">
        <f ca="1">SUMIF($B$20:$B$2119,$A10,AD$20:AD$2119)</f>
        <v>2643059.173779733</v>
      </c>
      <c r="AE10" s="50">
        <f ca="1">SUMIF($B$20:$B$2119,$A10,AE$20:AE$2119)</f>
        <v>-559320.05416631757</v>
      </c>
      <c r="AF10" s="54">
        <f ca="1">SUMIF($B$20:$B$2119,$A10,AF$20:AF$2119)</f>
        <v>1115406160.5491602</v>
      </c>
      <c r="AH10" s="55"/>
      <c r="AI10" s="55"/>
      <c r="AJ10" s="56"/>
      <c r="AK10" s="56"/>
    </row>
    <row r="11" spans="1:37" x14ac:dyDescent="0.15">
      <c r="A11" s="102">
        <v>7</v>
      </c>
      <c r="B11" s="102"/>
      <c r="C11" s="102"/>
      <c r="D11" s="106" t="s">
        <v>19</v>
      </c>
      <c r="E11" s="60">
        <f>SUMIF($B$20:$B$2119,$A11,E$20:E$2119)</f>
        <v>753397</v>
      </c>
      <c r="F11" s="60">
        <f>SUMIF($B$20:$B$2119,$A11,F$20:F$2119)</f>
        <v>1</v>
      </c>
      <c r="G11" s="60">
        <f>SUMIF($B$20:$B$2119,$A11,G$20:G$2119)</f>
        <v>1319999.5323383091</v>
      </c>
      <c r="H11" s="60">
        <f>Z!G12</f>
        <v>788255927.61799979</v>
      </c>
      <c r="I11" s="40">
        <f>Z!H12</f>
        <v>0</v>
      </c>
      <c r="J11" s="49">
        <f t="shared" si="0"/>
        <v>788255927.61799979</v>
      </c>
      <c r="K11" s="40"/>
      <c r="L11" s="40"/>
      <c r="M11" s="40">
        <f ca="1">SUMIF($B$20:$B$2119,$A11,M$20:M$2119)</f>
        <v>39568889.589999989</v>
      </c>
      <c r="N11" s="40">
        <f ca="1">SUMIF($B$20:$B$2119,$A11,N$20:N$2119)</f>
        <v>337247.00000000006</v>
      </c>
      <c r="O11" s="40">
        <f>SUMIF($B$20:$B$2119,$A11,O$20:O$2119)</f>
        <v>0</v>
      </c>
      <c r="P11" s="50">
        <f ca="1">SUMIF($B$20:$B$2119,$A11,P$20:P$2119)</f>
        <v>39906136.589999989</v>
      </c>
      <c r="Q11" s="40">
        <f>SUMIF($B$20:$B$2119,$A11,Q$20:Q$2119)</f>
        <v>49622965</v>
      </c>
      <c r="R11" s="40">
        <f>SUMIF($B$20:$B$2119,$A11,R$20:R$2119)</f>
        <v>49348965</v>
      </c>
      <c r="S11" s="40"/>
      <c r="T11" s="50">
        <f>SUMIF($B$20:$B$2119,$A11,T$20:T$2119)</f>
        <v>41775592.822714306</v>
      </c>
      <c r="U11" s="51">
        <f t="shared" ca="1" si="1"/>
        <v>706574198.20528543</v>
      </c>
      <c r="V11" s="40">
        <f ca="1">SUMIF($B$20:$B$2119,$A11,V$20:V$2119)</f>
        <v>788255927.61799896</v>
      </c>
      <c r="W11" s="52">
        <v>1121.6034731714772</v>
      </c>
      <c r="X11" s="52">
        <f t="shared" ca="1" si="2"/>
        <v>1046.2690024223602</v>
      </c>
      <c r="Y11" s="53">
        <f t="shared" ca="1" si="3"/>
        <v>-6.7166759510916219E-2</v>
      </c>
      <c r="Z11" s="53">
        <f t="shared" ca="1" si="4"/>
        <v>-3.3583379755458109E-2</v>
      </c>
      <c r="AA11" s="53">
        <f t="shared" ca="1" si="5"/>
        <v>-7.2166759510916223E-2</v>
      </c>
      <c r="AB11" s="40">
        <f ca="1">SUMIF($B$20:$B$2119,$A11,AB$20:AB$2119)</f>
        <v>789433493.37426507</v>
      </c>
      <c r="AC11" s="50">
        <f ca="1">SUMIF($B$20:$B$2119,$A11,AC$20:AC$2119)</f>
        <v>1177565.7562664591</v>
      </c>
      <c r="AD11" s="40">
        <f ca="1">SUMIF($B$20:$B$2119,$A11,AD$20:AD$2119)</f>
        <v>3269983.1519280337</v>
      </c>
      <c r="AE11" s="50">
        <f ca="1">SUMIF($B$20:$B$2119,$A11,AE$20:AE$2119)</f>
        <v>-1177565.7562664601</v>
      </c>
      <c r="AF11" s="54">
        <f ca="1">SUMIF($B$20:$B$2119,$A11,AF$20:AF$2119)</f>
        <v>788255927.61799908</v>
      </c>
      <c r="AH11" s="55"/>
      <c r="AI11" s="55"/>
      <c r="AJ11" s="56"/>
      <c r="AK11" s="56"/>
    </row>
    <row r="12" spans="1:37" x14ac:dyDescent="0.15">
      <c r="A12" s="102">
        <v>8</v>
      </c>
      <c r="B12" s="102"/>
      <c r="C12" s="102"/>
      <c r="D12" s="106" t="s">
        <v>20</v>
      </c>
      <c r="E12" s="60">
        <f>SUMIF($B$20:$B$2119,$A12,E$20:E$2119)</f>
        <v>393918</v>
      </c>
      <c r="F12" s="60">
        <f>SUMIF($B$20:$B$2119,$A12,F$20:F$2119)</f>
        <v>0</v>
      </c>
      <c r="G12" s="60">
        <f>SUMIF($B$20:$B$2119,$A12,G$20:G$2119)</f>
        <v>707105.8805970148</v>
      </c>
      <c r="H12" s="60">
        <f>Z!G13</f>
        <v>429139377.21753645</v>
      </c>
      <c r="I12" s="40">
        <f>Z!H13</f>
        <v>0</v>
      </c>
      <c r="J12" s="49">
        <f t="shared" si="0"/>
        <v>429139377.21753645</v>
      </c>
      <c r="K12" s="40"/>
      <c r="L12" s="40"/>
      <c r="M12" s="40">
        <f ca="1">SUMIF($B$20:$B$2119,$A12,M$20:M$2119)</f>
        <v>29926481.519999996</v>
      </c>
      <c r="N12" s="40">
        <f ca="1">SUMIF($B$20:$B$2119,$A12,N$20:N$2119)</f>
        <v>0</v>
      </c>
      <c r="O12" s="40">
        <f>SUMIF($B$20:$B$2119,$A12,O$20:O$2119)</f>
        <v>0</v>
      </c>
      <c r="P12" s="50">
        <f ca="1">SUMIF($B$20:$B$2119,$A12,P$20:P$2119)</f>
        <v>29926481.519999996</v>
      </c>
      <c r="Q12" s="40">
        <f>SUMIF($B$20:$B$2119,$A12,Q$20:Q$2119)</f>
        <v>9172075</v>
      </c>
      <c r="R12" s="40">
        <f>SUMIF($B$20:$B$2119,$A12,R$20:R$2119)</f>
        <v>9097075</v>
      </c>
      <c r="S12" s="40"/>
      <c r="T12" s="50">
        <f>SUMIF($B$20:$B$2119,$A12,T$20:T$2119)</f>
        <v>7078568.3999999985</v>
      </c>
      <c r="U12" s="51">
        <f t="shared" ca="1" si="1"/>
        <v>392134327.29753649</v>
      </c>
      <c r="V12" s="40">
        <f ca="1">SUMIF($B$20:$B$2119,$A12,V$20:V$2119)</f>
        <v>429139377.21753651</v>
      </c>
      <c r="W12" s="52">
        <v>1170.5296648871044</v>
      </c>
      <c r="X12" s="52">
        <f t="shared" ca="1" si="2"/>
        <v>1089.4129672102736</v>
      </c>
      <c r="Y12" s="53">
        <f t="shared" ca="1" si="3"/>
        <v>-6.92991387660854E-2</v>
      </c>
      <c r="Z12" s="53">
        <f t="shared" ca="1" si="4"/>
        <v>-3.46495693830427E-2</v>
      </c>
      <c r="AA12" s="53">
        <f t="shared" ca="1" si="5"/>
        <v>-7.4299138766085404E-2</v>
      </c>
      <c r="AB12" s="40">
        <f ca="1">SUMIF($B$20:$B$2119,$A12,AB$20:AB$2119)</f>
        <v>429952261.20769507</v>
      </c>
      <c r="AC12" s="50">
        <f ca="1">SUMIF($B$20:$B$2119,$A12,AC$20:AC$2119)</f>
        <v>812883.9901586764</v>
      </c>
      <c r="AD12" s="40">
        <f ca="1">SUMIF($B$20:$B$2119,$A12,AD$20:AD$2119)</f>
        <v>1554369.063612212</v>
      </c>
      <c r="AE12" s="50">
        <f ca="1">SUMIF($B$20:$B$2119,$A12,AE$20:AE$2119)</f>
        <v>-812883.99015867617</v>
      </c>
      <c r="AF12" s="54">
        <f ca="1">SUMIF($B$20:$B$2119,$A12,AF$20:AF$2119)</f>
        <v>429139377.21753639</v>
      </c>
      <c r="AH12" s="55"/>
      <c r="AI12" s="55"/>
      <c r="AJ12" s="56"/>
      <c r="AK12" s="56"/>
    </row>
    <row r="13" spans="1:37" x14ac:dyDescent="0.15">
      <c r="A13" s="102">
        <v>9</v>
      </c>
      <c r="B13" s="102"/>
      <c r="C13" s="102"/>
      <c r="D13" s="106" t="s">
        <v>21</v>
      </c>
      <c r="E13" s="60">
        <f>SUMIF($B$20:$B$2119,$A13,E$20:E$2119)</f>
        <v>1893779</v>
      </c>
      <c r="F13" s="60">
        <f>SUMIF($B$20:$B$2119,$A13,F$20:F$2119)</f>
        <v>0</v>
      </c>
      <c r="G13" s="60">
        <f>SUMIF($B$20:$B$2119,$A13,G$20:G$2119)</f>
        <v>4418817.666666667</v>
      </c>
      <c r="H13" s="60">
        <f>Z!G14</f>
        <v>2385892368.844687</v>
      </c>
      <c r="I13" s="40">
        <f>Z!H14</f>
        <v>0</v>
      </c>
      <c r="J13" s="49">
        <f t="shared" si="0"/>
        <v>2385892368.844687</v>
      </c>
      <c r="K13" s="40"/>
      <c r="L13" s="40"/>
      <c r="M13" s="40">
        <f ca="1">SUMIF($B$20:$B$2119,$A13,M$20:M$2119)</f>
        <v>0</v>
      </c>
      <c r="N13" s="40">
        <f ca="1">SUMIF($B$20:$B$2119,$A13,N$20:N$2119)</f>
        <v>0</v>
      </c>
      <c r="O13" s="40">
        <f>SUMIF($B$20:$B$2119,$A13,O$20:O$2119)</f>
        <v>0</v>
      </c>
      <c r="P13" s="50">
        <f ca="1">SUMIF($B$20:$B$2119,$A13,P$20:P$2119)</f>
        <v>0</v>
      </c>
      <c r="Q13" s="40">
        <f>SUMIF($B$20:$B$2119,$A13,Q$20:Q$2119)</f>
        <v>16483497</v>
      </c>
      <c r="R13" s="40">
        <f>SUMIF($B$20:$B$2119,$A13,R$20:R$2119)</f>
        <v>16482497</v>
      </c>
      <c r="S13" s="40"/>
      <c r="T13" s="50">
        <f>SUMIF($B$20:$B$2119,$A13,T$20:T$2119)</f>
        <v>0</v>
      </c>
      <c r="U13" s="51">
        <f t="shared" ca="1" si="1"/>
        <v>2385892368.844687</v>
      </c>
      <c r="V13" s="40">
        <f ca="1">SUMIF($B$20:$B$2119,$A13,V$20:V$2119)</f>
        <v>2385892368.844687</v>
      </c>
      <c r="W13" s="52">
        <v>1366.7552039214595</v>
      </c>
      <c r="X13" s="52">
        <f t="shared" ca="1" si="2"/>
        <v>1259.8578655929161</v>
      </c>
      <c r="Y13" s="53">
        <f t="shared" ca="1" si="3"/>
        <v>-7.8212497762464084E-2</v>
      </c>
      <c r="Z13" s="53">
        <f t="shared" ca="1" si="4"/>
        <v>-3.9106248881232042E-2</v>
      </c>
      <c r="AA13" s="53">
        <f t="shared" ca="1" si="5"/>
        <v>-8.3212497762464088E-2</v>
      </c>
      <c r="AB13" s="40">
        <f ca="1">SUMIF($B$20:$B$2119,$A13,AB$20:AB$2119)</f>
        <v>2385892368.844687</v>
      </c>
      <c r="AC13" s="50">
        <f ca="1">SUMIF($B$20:$B$2119,$A13,AC$20:AC$2119)</f>
        <v>0</v>
      </c>
      <c r="AD13" s="40">
        <f ca="1">SUMIF($B$20:$B$2119,$A13,AD$20:AD$2119)</f>
        <v>0</v>
      </c>
      <c r="AE13" s="50">
        <f ca="1">SUMIF($B$20:$B$2119,$A13,AE$20:AE$2119)</f>
        <v>0</v>
      </c>
      <c r="AF13" s="54">
        <f ca="1">SUMIF($B$20:$B$2119,$A13,AF$20:AF$2119)</f>
        <v>2385892368.844687</v>
      </c>
      <c r="AH13" s="55"/>
      <c r="AI13" s="55"/>
      <c r="AJ13" s="56"/>
      <c r="AK13" s="56"/>
    </row>
    <row r="14" spans="1:37" x14ac:dyDescent="0.15">
      <c r="A14" s="102"/>
      <c r="B14" s="102"/>
      <c r="C14" s="102"/>
      <c r="D14" s="60"/>
      <c r="E14" s="103"/>
      <c r="F14" s="103"/>
      <c r="G14" s="60"/>
      <c r="H14" s="60"/>
      <c r="I14" s="40"/>
      <c r="J14" s="49"/>
      <c r="K14" s="40"/>
      <c r="L14" s="40"/>
      <c r="M14" s="40"/>
      <c r="N14" s="40"/>
      <c r="O14" s="40"/>
      <c r="P14" s="50"/>
      <c r="Q14" s="40"/>
      <c r="R14" s="40"/>
      <c r="S14" s="40"/>
      <c r="T14" s="50"/>
      <c r="U14" s="51"/>
      <c r="V14" s="57"/>
      <c r="W14" s="52"/>
      <c r="X14" s="52"/>
      <c r="Y14" s="53"/>
      <c r="Z14" s="53"/>
      <c r="AA14" s="53"/>
      <c r="AB14" s="57"/>
      <c r="AC14" s="51"/>
      <c r="AD14" s="57"/>
      <c r="AE14" s="51"/>
      <c r="AF14" s="49"/>
    </row>
    <row r="15" spans="1:37" x14ac:dyDescent="0.15">
      <c r="A15" s="102"/>
      <c r="B15" s="102"/>
      <c r="C15" s="102"/>
      <c r="D15" s="60" t="s">
        <v>22</v>
      </c>
      <c r="E15" s="60">
        <f t="shared" ref="E15:J15" si="6">SUM(E5:E13)</f>
        <v>8851417</v>
      </c>
      <c r="F15" s="60">
        <f t="shared" si="6"/>
        <v>14</v>
      </c>
      <c r="G15" s="60">
        <f t="shared" si="6"/>
        <v>16670776.661691543</v>
      </c>
      <c r="H15" s="60">
        <f t="shared" si="6"/>
        <v>8911621527.3459129</v>
      </c>
      <c r="I15" s="40">
        <f t="shared" si="6"/>
        <v>10000000</v>
      </c>
      <c r="J15" s="54">
        <f t="shared" si="6"/>
        <v>8921621527.3459129</v>
      </c>
      <c r="K15" s="40"/>
      <c r="L15" s="40"/>
      <c r="M15" s="40">
        <f t="shared" ref="M15:R15" ca="1" si="7">SUM(M5:M13)</f>
        <v>299701100.50999999</v>
      </c>
      <c r="N15" s="40">
        <f t="shared" ca="1" si="7"/>
        <v>6401487.8571428563</v>
      </c>
      <c r="O15" s="40">
        <f t="shared" si="7"/>
        <v>5471152.6948500006</v>
      </c>
      <c r="P15" s="50">
        <f t="shared" ca="1" si="7"/>
        <v>311573741.06199282</v>
      </c>
      <c r="Q15" s="40">
        <f t="shared" si="7"/>
        <v>149767276</v>
      </c>
      <c r="R15" s="40">
        <f t="shared" si="7"/>
        <v>148302276</v>
      </c>
      <c r="S15" s="40"/>
      <c r="T15" s="50">
        <f>SUM(T5:T13)</f>
        <v>102774411.49885714</v>
      </c>
      <c r="U15" s="51">
        <f ca="1">SUM(U5:U13)</f>
        <v>8507273374.7850628</v>
      </c>
      <c r="V15" s="57">
        <f ca="1">SUM(V5:V13)</f>
        <v>8921621527.3459129</v>
      </c>
      <c r="W15" s="52">
        <v>1085.5609548121781</v>
      </c>
      <c r="X15" s="52">
        <f ca="1">V15/E15</f>
        <v>1007.9314450269277</v>
      </c>
      <c r="Y15" s="53">
        <f ca="1">X15/W15-1</f>
        <v>-7.1510963471122402E-2</v>
      </c>
      <c r="Z15" s="53"/>
      <c r="AA15" s="53"/>
      <c r="AB15" s="57">
        <f ca="1">SUM(AB5:AB13)</f>
        <v>8929062764.8181</v>
      </c>
      <c r="AC15" s="51">
        <f ca="1">SUM(AC5:AC13)</f>
        <v>7441237.4721895019</v>
      </c>
      <c r="AD15" s="57">
        <f ca="1">SUM(AD5:AD13)</f>
        <v>21338527.947342809</v>
      </c>
      <c r="AE15" s="51">
        <f ca="1">SUM(AE5:AE13)</f>
        <v>-7441237.4721895019</v>
      </c>
      <c r="AF15" s="49">
        <f ca="1">SUM(AF5:AF13)</f>
        <v>8921621527.345911</v>
      </c>
    </row>
    <row r="16" spans="1:37" x14ac:dyDescent="0.15">
      <c r="A16" s="102"/>
      <c r="B16" s="102"/>
      <c r="C16" s="102"/>
      <c r="D16" s="60"/>
      <c r="E16" s="60"/>
      <c r="F16" s="60"/>
      <c r="G16" s="60"/>
      <c r="H16" s="60"/>
      <c r="I16" s="40"/>
      <c r="J16" s="57"/>
      <c r="K16" s="40"/>
      <c r="L16" s="40"/>
      <c r="M16" s="40"/>
      <c r="N16" s="40"/>
      <c r="O16" s="40"/>
      <c r="P16" s="50"/>
      <c r="Q16" s="40"/>
      <c r="R16" s="40"/>
      <c r="S16" s="40"/>
      <c r="T16" s="50"/>
      <c r="U16" s="51"/>
      <c r="V16" s="57"/>
      <c r="W16" s="57"/>
      <c r="X16" s="57"/>
      <c r="Y16" s="57"/>
      <c r="Z16" s="57"/>
      <c r="AA16" s="57"/>
      <c r="AB16" s="57"/>
      <c r="AC16" s="51"/>
      <c r="AD16" s="57"/>
      <c r="AE16" s="51"/>
      <c r="AF16" s="51"/>
    </row>
    <row r="17" spans="1:32" x14ac:dyDescent="0.15">
      <c r="A17" s="102"/>
      <c r="B17" s="102"/>
      <c r="C17" s="102"/>
      <c r="D17" s="102"/>
      <c r="E17" s="102"/>
      <c r="F17" s="102"/>
      <c r="G17" s="102"/>
      <c r="H17" s="102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x14ac:dyDescent="0.15">
      <c r="A18" s="102"/>
      <c r="B18" s="102"/>
      <c r="C18" s="102"/>
      <c r="D18" s="107"/>
      <c r="E18" s="108"/>
      <c r="F18" s="103"/>
      <c r="G18" s="103"/>
      <c r="J18" s="57"/>
      <c r="K18" s="58"/>
      <c r="L18" s="58"/>
      <c r="M18" s="58"/>
      <c r="N18" s="58"/>
      <c r="O18" s="58"/>
      <c r="P18" s="58"/>
      <c r="AF18" s="15"/>
    </row>
    <row r="19" spans="1:32" x14ac:dyDescent="0.15">
      <c r="D19" s="60"/>
      <c r="E19" s="108"/>
      <c r="F19" s="103"/>
      <c r="G19" s="108"/>
      <c r="K19" s="18"/>
      <c r="L19" s="18"/>
      <c r="M19" s="18"/>
      <c r="N19" s="18"/>
      <c r="O19" s="18"/>
      <c r="P19" s="59"/>
      <c r="AF19" s="15"/>
    </row>
    <row r="20" spans="1:32" ht="11.25" x14ac:dyDescent="0.2">
      <c r="A20" s="60">
        <v>10101</v>
      </c>
      <c r="B20" s="102">
        <f>INT(A20/10000)</f>
        <v>1</v>
      </c>
      <c r="C20" s="109">
        <v>6</v>
      </c>
      <c r="D20" s="60" t="s">
        <v>78</v>
      </c>
      <c r="E20" s="60">
        <v>14568</v>
      </c>
      <c r="F20" s="60">
        <v>1</v>
      </c>
      <c r="G20" s="60">
        <f t="shared" ref="G20:G83" si="8">IF(AND(F20=1,E20&lt;=20000),E20*2,IF(E20&lt;=10000,E20*(1+41/67),IF(E20&lt;=20000,E20*(1+2/3),IF(E20&lt;=50000,E20*(2),E20*(2+1/3))))+IF(AND(E20&gt;9000,E20&lt;=10000),(E20-9000)*(110/201),0)+IF(AND(E20&gt;18000,E20&lt;=20000),(E20-18000)*(3+1/3),0)+IF(AND(E20&gt;45000,E20&lt;=50000),(E20-45000)*(3+1/3),0))</f>
        <v>29136</v>
      </c>
      <c r="H20" s="60"/>
      <c r="I20" s="60"/>
      <c r="J20" s="57"/>
      <c r="K20" s="23">
        <f t="shared" ref="K20:K83" si="9">IF(AND(F20=1,E20&lt;=20000),3,IF(E20&lt;=10000,1,IF(E20&lt;=20000,2,IF(E20&lt;=50000,3,4))))</f>
        <v>3</v>
      </c>
      <c r="L20" s="23">
        <f t="shared" ref="L20:L83" si="10">IF(AND(F20=1,E20&lt;=45000),0,IF(AND(E20&gt;9300,E20&lt;=10000),1,IF(AND(E20&gt;18000,E20&lt;=20000),2,IF(AND(E20&gt;45000,E20&lt;=50000),3,0))))</f>
        <v>0</v>
      </c>
      <c r="M20" s="23">
        <f ca="1">OFFSET('Z1'!$B$7,B20,K20)*E20</f>
        <v>1679690.4</v>
      </c>
      <c r="N20" s="23">
        <f ca="1">IF(L20&gt;0,OFFSET('Z1'!$I$7,B20,L20)*IF(L20=1,E20-9300,IF(L20=2,E20-18000,IF(L20=3,E20-45000,0))),0)</f>
        <v>0</v>
      </c>
      <c r="O20" s="23">
        <f>IF(AND(F20=1,E20&gt;20000,E20&lt;=45000),E20*'Z1'!$G$7,0)+IF(AND(F20=1,E20&gt;45000,E20&lt;=50000),'Z1'!$G$7/5000*(50000-E20)*E20,0)</f>
        <v>0</v>
      </c>
      <c r="P20" s="24">
        <f t="shared" ref="P20:P83" ca="1" si="11">SUM(M20:O20)</f>
        <v>1679690.4</v>
      </c>
      <c r="Q20" s="27">
        <v>55932</v>
      </c>
      <c r="R20" s="26">
        <f t="shared" ref="R20:R83" si="12">MAX(Q20-$R$3,0)</f>
        <v>54932</v>
      </c>
      <c r="S20" s="27">
        <f t="shared" ref="S20:S83" si="13">IF(E20&lt;=9300,1,IF(E20&gt;10000,0,2))</f>
        <v>0</v>
      </c>
      <c r="T20" s="28">
        <f t="shared" ref="T20:T83" si="14">IF(S20=0,0,IF(S20=1,R20*$T$3,R20*$T$3*(10000-E20)/700))</f>
        <v>0</v>
      </c>
      <c r="U20" s="61">
        <f ca="1">OFFSET($U$4,B20,0)/OFFSET($G$4,B20,0)*G20</f>
        <v>13282092.881018337</v>
      </c>
      <c r="V20" s="62">
        <f t="shared" ref="V20:V83" ca="1" si="15">P20+T20+U20</f>
        <v>14961783.281018337</v>
      </c>
      <c r="W20" s="63">
        <v>1095.4506568049501</v>
      </c>
      <c r="X20" s="63">
        <f t="shared" ref="X20:X83" ca="1" si="16">V20/E20</f>
        <v>1027.030702980391</v>
      </c>
      <c r="Y20" s="64">
        <f t="shared" ref="Y20:Y83" ca="1" si="17">X20/W20-1</f>
        <v>-6.2458270849110042E-2</v>
      </c>
      <c r="Z20" s="64"/>
      <c r="AA20" s="64">
        <f ca="1">MAX(Y20,OFFSET($AA$4,B20,0))</f>
        <v>-6.2458270849110042E-2</v>
      </c>
      <c r="AB20" s="62">
        <f t="shared" ref="AB20:AB83" ca="1" si="18">(W20*(1+AA20))*E20</f>
        <v>14961783.281018335</v>
      </c>
      <c r="AC20" s="65">
        <f t="shared" ref="AC20:AC83" ca="1" si="19">AB20-V20</f>
        <v>0</v>
      </c>
      <c r="AD20" s="62">
        <f ca="1">MAX(0,AB20-W20*(1+OFFSET($Y$4,B20,0))*E20)</f>
        <v>164182.85936424136</v>
      </c>
      <c r="AE20" s="65">
        <f ca="1">IF(OFFSET($AC$4,B20,0)=0,0,-OFFSET($AC$4,B20,0)/OFFSET($AD$4,B20,0)*AD20)</f>
        <v>-43676.161150227577</v>
      </c>
      <c r="AF20" s="51">
        <f t="shared" ref="AF20:AF83" ca="1" si="20">AB20+AE20</f>
        <v>14918107.119868107</v>
      </c>
    </row>
    <row r="21" spans="1:32" ht="11.25" x14ac:dyDescent="0.2">
      <c r="A21" s="60">
        <v>10201</v>
      </c>
      <c r="B21" s="102">
        <f>INT(A21/10000)</f>
        <v>1</v>
      </c>
      <c r="C21" s="109">
        <v>3</v>
      </c>
      <c r="D21" s="60" t="s">
        <v>79</v>
      </c>
      <c r="E21" s="60">
        <v>1953</v>
      </c>
      <c r="F21" s="60">
        <v>1</v>
      </c>
      <c r="G21" s="60">
        <f t="shared" si="8"/>
        <v>3906</v>
      </c>
      <c r="H21" s="60"/>
      <c r="I21" s="60"/>
      <c r="J21" s="57"/>
      <c r="K21" s="23">
        <f t="shared" si="9"/>
        <v>3</v>
      </c>
      <c r="L21" s="23">
        <f t="shared" si="10"/>
        <v>0</v>
      </c>
      <c r="M21" s="23">
        <f ca="1">OFFSET('Z1'!$B$7,B21,K21)*E21</f>
        <v>225180.9</v>
      </c>
      <c r="N21" s="23">
        <f ca="1">IF(L21&gt;0,OFFSET('Z1'!$I$7,B21,L21)*IF(L21=1,E21-9300,IF(L21=2,E21-18000,IF(L21=3,E21-45000,0))),0)</f>
        <v>0</v>
      </c>
      <c r="O21" s="23">
        <f>IF(AND(F21=1,E21&gt;20000,E21&lt;=45000),E21*'Z1'!$G$7,0)+IF(AND(F21=1,E21&gt;45000,E21&lt;=50000),'Z1'!$G$7/5000*(50000-E21)*E21,0)</f>
        <v>0</v>
      </c>
      <c r="P21" s="24">
        <f t="shared" ca="1" si="11"/>
        <v>225180.9</v>
      </c>
      <c r="Q21" s="27">
        <v>167221</v>
      </c>
      <c r="R21" s="26">
        <f t="shared" si="12"/>
        <v>166221</v>
      </c>
      <c r="S21" s="27">
        <f t="shared" si="13"/>
        <v>1</v>
      </c>
      <c r="T21" s="28">
        <f t="shared" si="14"/>
        <v>149598.9</v>
      </c>
      <c r="U21" s="61">
        <f ca="1">OFFSET($U$4,B21,0)/OFFSET($G$4,B21,0)*G21</f>
        <v>1780610.0629207036</v>
      </c>
      <c r="V21" s="62">
        <f t="shared" ca="1" si="15"/>
        <v>2155389.8629207034</v>
      </c>
      <c r="W21" s="63">
        <v>1167.6336636976609</v>
      </c>
      <c r="X21" s="63">
        <f t="shared" ca="1" si="16"/>
        <v>1103.6302421508979</v>
      </c>
      <c r="Y21" s="64">
        <f t="shared" ca="1" si="17"/>
        <v>-5.48146422432505E-2</v>
      </c>
      <c r="Z21" s="64"/>
      <c r="AA21" s="64">
        <f ca="1">MAX(Y21,OFFSET($AA$4,B21,0))</f>
        <v>-5.48146422432505E-2</v>
      </c>
      <c r="AB21" s="62">
        <f t="shared" ca="1" si="18"/>
        <v>2155389.8629207034</v>
      </c>
      <c r="AC21" s="65">
        <f t="shared" ca="1" si="19"/>
        <v>0</v>
      </c>
      <c r="AD21" s="62">
        <f ca="1">MAX(0,AB21-W21*(1+OFFSET($Y$4,B21,0))*E21)</f>
        <v>40891.302303962875</v>
      </c>
      <c r="AE21" s="65">
        <f ca="1">IF(OFFSET($AC$4,B21,0)=0,0,-OFFSET($AC$4,B21,0)/OFFSET($AD$4,B21,0)*AD21)</f>
        <v>-10877.963241633834</v>
      </c>
      <c r="AF21" s="51">
        <f t="shared" ca="1" si="20"/>
        <v>2144511.8996790694</v>
      </c>
    </row>
    <row r="22" spans="1:32" ht="11.25" x14ac:dyDescent="0.2">
      <c r="A22" s="60">
        <v>10301</v>
      </c>
      <c r="B22" s="102">
        <f>INT(A22/10000)</f>
        <v>1</v>
      </c>
      <c r="C22" s="109">
        <v>3</v>
      </c>
      <c r="D22" s="60" t="s">
        <v>80</v>
      </c>
      <c r="E22" s="60">
        <v>1909</v>
      </c>
      <c r="F22" s="60">
        <v>0</v>
      </c>
      <c r="G22" s="60">
        <f t="shared" si="8"/>
        <v>3077.1940298507461</v>
      </c>
      <c r="H22" s="60"/>
      <c r="I22" s="60"/>
      <c r="J22" s="57"/>
      <c r="K22" s="23">
        <f t="shared" si="9"/>
        <v>1</v>
      </c>
      <c r="L22" s="23">
        <f t="shared" si="10"/>
        <v>0</v>
      </c>
      <c r="M22" s="23">
        <f ca="1">OFFSET('Z1'!$B$7,B22,K22)*E22</f>
        <v>0</v>
      </c>
      <c r="N22" s="23">
        <f ca="1">IF(L22&gt;0,OFFSET('Z1'!$I$7,B22,L22)*IF(L22=1,E22-9300,IF(L22=2,E22-18000,IF(L22=3,E22-45000,0))),0)</f>
        <v>0</v>
      </c>
      <c r="O22" s="23">
        <f>IF(AND(F22=1,E22&gt;20000,E22&lt;=45000),E22*'Z1'!$G$7,0)+IF(AND(F22=1,E22&gt;45000,E22&lt;=50000),'Z1'!$G$7/5000*(50000-E22)*E22,0)</f>
        <v>0</v>
      </c>
      <c r="P22" s="24">
        <f t="shared" ca="1" si="11"/>
        <v>0</v>
      </c>
      <c r="Q22" s="27">
        <v>12545</v>
      </c>
      <c r="R22" s="26">
        <f t="shared" si="12"/>
        <v>11545</v>
      </c>
      <c r="S22" s="27">
        <f t="shared" si="13"/>
        <v>1</v>
      </c>
      <c r="T22" s="28">
        <f t="shared" si="14"/>
        <v>10390.5</v>
      </c>
      <c r="U22" s="61">
        <f ca="1">OFFSET($U$4,B22,0)/OFFSET($G$4,B22,0)*G22</f>
        <v>1402786.1380214416</v>
      </c>
      <c r="V22" s="62">
        <f t="shared" ca="1" si="15"/>
        <v>1413176.6380214416</v>
      </c>
      <c r="W22" s="63">
        <v>799.58294231562968</v>
      </c>
      <c r="X22" s="63">
        <f t="shared" ca="1" si="16"/>
        <v>740.27063280326956</v>
      </c>
      <c r="Y22" s="64">
        <f t="shared" ca="1" si="17"/>
        <v>-7.4179058073186144E-2</v>
      </c>
      <c r="Z22" s="64"/>
      <c r="AA22" s="64">
        <f ca="1">MAX(Y22,OFFSET($AA$4,B22,0))</f>
        <v>-7.4179058073186144E-2</v>
      </c>
      <c r="AB22" s="62">
        <f t="shared" ca="1" si="18"/>
        <v>1413176.6380214416</v>
      </c>
      <c r="AC22" s="65">
        <f t="shared" ca="1" si="19"/>
        <v>0</v>
      </c>
      <c r="AD22" s="62">
        <f ca="1">MAX(0,AB22-W22*(1+OFFSET($Y$4,B22,0))*E22)</f>
        <v>0</v>
      </c>
      <c r="AE22" s="65">
        <f ca="1">IF(OFFSET($AC$4,B22,0)=0,0,-OFFSET($AC$4,B22,0)/OFFSET($AD$4,B22,0)*AD22)</f>
        <v>0</v>
      </c>
      <c r="AF22" s="51">
        <f t="shared" ca="1" si="20"/>
        <v>1413176.6380214416</v>
      </c>
    </row>
    <row r="23" spans="1:32" ht="11.25" x14ac:dyDescent="0.2">
      <c r="A23" s="60">
        <v>10302</v>
      </c>
      <c r="B23" s="102">
        <f>INT(A23/10000)</f>
        <v>1</v>
      </c>
      <c r="C23" s="109">
        <v>3</v>
      </c>
      <c r="D23" s="60" t="s">
        <v>81</v>
      </c>
      <c r="E23" s="60">
        <v>1819</v>
      </c>
      <c r="F23" s="60">
        <v>0</v>
      </c>
      <c r="G23" s="60">
        <f t="shared" si="8"/>
        <v>2932.1194029850744</v>
      </c>
      <c r="H23" s="60"/>
      <c r="I23" s="60"/>
      <c r="J23" s="57"/>
      <c r="K23" s="23">
        <f t="shared" si="9"/>
        <v>1</v>
      </c>
      <c r="L23" s="23">
        <f t="shared" si="10"/>
        <v>0</v>
      </c>
      <c r="M23" s="23">
        <f ca="1">OFFSET('Z1'!$B$7,B23,K23)*E23</f>
        <v>0</v>
      </c>
      <c r="N23" s="23">
        <f ca="1">IF(L23&gt;0,OFFSET('Z1'!$I$7,B23,L23)*IF(L23=1,E23-9300,IF(L23=2,E23-18000,IF(L23=3,E23-45000,0))),0)</f>
        <v>0</v>
      </c>
      <c r="O23" s="23">
        <f>IF(AND(F23=1,E23&gt;20000,E23&lt;=45000),E23*'Z1'!$G$7,0)+IF(AND(F23=1,E23&gt;45000,E23&lt;=50000),'Z1'!$G$7/5000*(50000-E23)*E23,0)</f>
        <v>0</v>
      </c>
      <c r="P23" s="24">
        <f t="shared" ca="1" si="11"/>
        <v>0</v>
      </c>
      <c r="Q23" s="27">
        <v>10495</v>
      </c>
      <c r="R23" s="26">
        <f t="shared" si="12"/>
        <v>9495</v>
      </c>
      <c r="S23" s="27">
        <f t="shared" si="13"/>
        <v>1</v>
      </c>
      <c r="T23" s="28">
        <f t="shared" si="14"/>
        <v>8545.5</v>
      </c>
      <c r="U23" s="61">
        <f ca="1">OFFSET($U$4,B23,0)/OFFSET($G$4,B23,0)*G23</f>
        <v>1336651.6422530131</v>
      </c>
      <c r="V23" s="62">
        <f t="shared" ca="1" si="15"/>
        <v>1345197.1422530131</v>
      </c>
      <c r="W23" s="63">
        <v>798.1026800588063</v>
      </c>
      <c r="X23" s="63">
        <f t="shared" ca="1" si="16"/>
        <v>739.52564170039204</v>
      </c>
      <c r="Y23" s="64">
        <f t="shared" ca="1" si="17"/>
        <v>-7.3395366062544931E-2</v>
      </c>
      <c r="Z23" s="64"/>
      <c r="AA23" s="64">
        <f ca="1">MAX(Y23,OFFSET($AA$4,B23,0))</f>
        <v>-7.3395366062544931E-2</v>
      </c>
      <c r="AB23" s="62">
        <f t="shared" ca="1" si="18"/>
        <v>1345197.1422530131</v>
      </c>
      <c r="AC23" s="65">
        <f t="shared" ca="1" si="19"/>
        <v>0</v>
      </c>
      <c r="AD23" s="62">
        <f ca="1">MAX(0,AB23-W23*(1+OFFSET($Y$4,B23,0))*E23)</f>
        <v>0</v>
      </c>
      <c r="AE23" s="65">
        <f ca="1">IF(OFFSET($AC$4,B23,0)=0,0,-OFFSET($AC$4,B23,0)/OFFSET($AD$4,B23,0)*AD23)</f>
        <v>0</v>
      </c>
      <c r="AF23" s="51">
        <f t="shared" ca="1" si="20"/>
        <v>1345197.1422530131</v>
      </c>
    </row>
    <row r="24" spans="1:32" ht="11.25" x14ac:dyDescent="0.2">
      <c r="A24" s="60">
        <v>10303</v>
      </c>
      <c r="B24" s="102">
        <f>INT(A24/10000)</f>
        <v>1</v>
      </c>
      <c r="C24" s="109">
        <v>3</v>
      </c>
      <c r="D24" s="60" t="s">
        <v>82</v>
      </c>
      <c r="E24" s="60">
        <v>2048</v>
      </c>
      <c r="F24" s="60">
        <v>0</v>
      </c>
      <c r="G24" s="60">
        <f t="shared" si="8"/>
        <v>3301.2537313432836</v>
      </c>
      <c r="H24" s="60"/>
      <c r="I24" s="60"/>
      <c r="J24" s="57"/>
      <c r="K24" s="23">
        <f t="shared" si="9"/>
        <v>1</v>
      </c>
      <c r="L24" s="23">
        <f t="shared" si="10"/>
        <v>0</v>
      </c>
      <c r="M24" s="23">
        <f ca="1">OFFSET('Z1'!$B$7,B24,K24)*E24</f>
        <v>0</v>
      </c>
      <c r="N24" s="23">
        <f ca="1">IF(L24&gt;0,OFFSET('Z1'!$I$7,B24,L24)*IF(L24=1,E24-9300,IF(L24=2,E24-18000,IF(L24=3,E24-45000,0))),0)</f>
        <v>0</v>
      </c>
      <c r="O24" s="23">
        <f>IF(AND(F24=1,E24&gt;20000,E24&lt;=45000),E24*'Z1'!$G$7,0)+IF(AND(F24=1,E24&gt;45000,E24&lt;=50000),'Z1'!$G$7/5000*(50000-E24)*E24,0)</f>
        <v>0</v>
      </c>
      <c r="P24" s="24">
        <f t="shared" ca="1" si="11"/>
        <v>0</v>
      </c>
      <c r="Q24" s="27">
        <v>0</v>
      </c>
      <c r="R24" s="26">
        <f t="shared" si="12"/>
        <v>0</v>
      </c>
      <c r="S24" s="27">
        <f t="shared" si="13"/>
        <v>1</v>
      </c>
      <c r="T24" s="28">
        <f t="shared" si="14"/>
        <v>0</v>
      </c>
      <c r="U24" s="61">
        <f ca="1">OFFSET($U$4,B24,0)/OFFSET($G$4,B24,0)*G24</f>
        <v>1504927.1925971254</v>
      </c>
      <c r="V24" s="62">
        <f t="shared" ca="1" si="15"/>
        <v>1504927.1925971254</v>
      </c>
      <c r="W24" s="63">
        <v>793.77433562478313</v>
      </c>
      <c r="X24" s="63">
        <f t="shared" ca="1" si="16"/>
        <v>734.82773076031515</v>
      </c>
      <c r="Y24" s="64">
        <f t="shared" ca="1" si="17"/>
        <v>-7.4261162422278204E-2</v>
      </c>
      <c r="Z24" s="64"/>
      <c r="AA24" s="64">
        <f ca="1">MAX(Y24,OFFSET($AA$4,B24,0))</f>
        <v>-7.4261162422278204E-2</v>
      </c>
      <c r="AB24" s="62">
        <f t="shared" ca="1" si="18"/>
        <v>1504927.1925971254</v>
      </c>
      <c r="AC24" s="65">
        <f t="shared" ca="1" si="19"/>
        <v>0</v>
      </c>
      <c r="AD24" s="62">
        <f ca="1">MAX(0,AB24-W24*(1+OFFSET($Y$4,B24,0))*E24)</f>
        <v>0</v>
      </c>
      <c r="AE24" s="65">
        <f ca="1">IF(OFFSET($AC$4,B24,0)=0,0,-OFFSET($AC$4,B24,0)/OFFSET($AD$4,B24,0)*AD24)</f>
        <v>0</v>
      </c>
      <c r="AF24" s="51">
        <f t="shared" ca="1" si="20"/>
        <v>1504927.1925971254</v>
      </c>
    </row>
    <row r="25" spans="1:32" ht="11.25" x14ac:dyDescent="0.2">
      <c r="A25" s="60">
        <v>10304</v>
      </c>
      <c r="B25" s="102">
        <f>INT(A25/10000)</f>
        <v>1</v>
      </c>
      <c r="C25" s="109">
        <v>4</v>
      </c>
      <c r="D25" s="60" t="s">
        <v>83</v>
      </c>
      <c r="E25" s="60">
        <v>3101</v>
      </c>
      <c r="F25" s="60">
        <v>0</v>
      </c>
      <c r="G25" s="60">
        <f t="shared" si="8"/>
        <v>4998.626865671642</v>
      </c>
      <c r="H25" s="60"/>
      <c r="I25" s="60"/>
      <c r="J25" s="57"/>
      <c r="K25" s="23">
        <f t="shared" si="9"/>
        <v>1</v>
      </c>
      <c r="L25" s="23">
        <f t="shared" si="10"/>
        <v>0</v>
      </c>
      <c r="M25" s="23">
        <f ca="1">OFFSET('Z1'!$B$7,B25,K25)*E25</f>
        <v>0</v>
      </c>
      <c r="N25" s="23">
        <f ca="1">IF(L25&gt;0,OFFSET('Z1'!$I$7,B25,L25)*IF(L25=1,E25-9300,IF(L25=2,E25-18000,IF(L25=3,E25-45000,0))),0)</f>
        <v>0</v>
      </c>
      <c r="O25" s="23">
        <f>IF(AND(F25=1,E25&gt;20000,E25&lt;=45000),E25*'Z1'!$G$7,0)+IF(AND(F25=1,E25&gt;45000,E25&lt;=50000),'Z1'!$G$7/5000*(50000-E25)*E25,0)</f>
        <v>0</v>
      </c>
      <c r="P25" s="24">
        <f t="shared" ca="1" si="11"/>
        <v>0</v>
      </c>
      <c r="Q25" s="27">
        <v>0</v>
      </c>
      <c r="R25" s="26">
        <f t="shared" si="12"/>
        <v>0</v>
      </c>
      <c r="S25" s="27">
        <f t="shared" si="13"/>
        <v>1</v>
      </c>
      <c r="T25" s="28">
        <f t="shared" si="14"/>
        <v>0</v>
      </c>
      <c r="U25" s="61">
        <f ca="1">OFFSET($U$4,B25,0)/OFFSET($G$4,B25,0)*G25</f>
        <v>2278700.7930877372</v>
      </c>
      <c r="V25" s="62">
        <f t="shared" ca="1" si="15"/>
        <v>2278700.7930877372</v>
      </c>
      <c r="W25" s="63">
        <v>792.78656041536522</v>
      </c>
      <c r="X25" s="63">
        <f t="shared" ca="1" si="16"/>
        <v>734.82773076031515</v>
      </c>
      <c r="Y25" s="64">
        <f t="shared" ca="1" si="17"/>
        <v>-7.3107734854490514E-2</v>
      </c>
      <c r="Z25" s="64"/>
      <c r="AA25" s="64">
        <f ca="1">MAX(Y25,OFFSET($AA$4,B25,0))</f>
        <v>-7.3107734854490514E-2</v>
      </c>
      <c r="AB25" s="62">
        <f t="shared" ca="1" si="18"/>
        <v>2278700.7930877372</v>
      </c>
      <c r="AC25" s="65">
        <f t="shared" ca="1" si="19"/>
        <v>0</v>
      </c>
      <c r="AD25" s="62">
        <f ca="1">MAX(0,AB25-W25*(1+OFFSET($Y$4,B25,0))*E25)</f>
        <v>0</v>
      </c>
      <c r="AE25" s="65">
        <f ca="1">IF(OFFSET($AC$4,B25,0)=0,0,-OFFSET($AC$4,B25,0)/OFFSET($AD$4,B25,0)*AD25)</f>
        <v>0</v>
      </c>
      <c r="AF25" s="51">
        <f t="shared" ca="1" si="20"/>
        <v>2278700.7930877372</v>
      </c>
    </row>
    <row r="26" spans="1:32" ht="11.25" x14ac:dyDescent="0.2">
      <c r="A26" s="60">
        <v>10305</v>
      </c>
      <c r="B26" s="102">
        <f>INT(A26/10000)</f>
        <v>1</v>
      </c>
      <c r="C26" s="109">
        <v>3</v>
      </c>
      <c r="D26" s="60" t="s">
        <v>84</v>
      </c>
      <c r="E26" s="60">
        <v>1152</v>
      </c>
      <c r="F26" s="60">
        <v>0</v>
      </c>
      <c r="G26" s="60">
        <f t="shared" si="8"/>
        <v>1856.955223880597</v>
      </c>
      <c r="H26" s="60"/>
      <c r="I26" s="60"/>
      <c r="J26" s="57"/>
      <c r="K26" s="23">
        <f t="shared" si="9"/>
        <v>1</v>
      </c>
      <c r="L26" s="23">
        <f t="shared" si="10"/>
        <v>0</v>
      </c>
      <c r="M26" s="23">
        <f ca="1">OFFSET('Z1'!$B$7,B26,K26)*E26</f>
        <v>0</v>
      </c>
      <c r="N26" s="23">
        <f ca="1">IF(L26&gt;0,OFFSET('Z1'!$I$7,B26,L26)*IF(L26=1,E26-9300,IF(L26=2,E26-18000,IF(L26=3,E26-45000,0))),0)</f>
        <v>0</v>
      </c>
      <c r="O26" s="23">
        <f>IF(AND(F26=1,E26&gt;20000,E26&lt;=45000),E26*'Z1'!$G$7,0)+IF(AND(F26=1,E26&gt;45000,E26&lt;=50000),'Z1'!$G$7/5000*(50000-E26)*E26,0)</f>
        <v>0</v>
      </c>
      <c r="P26" s="24">
        <f t="shared" ca="1" si="11"/>
        <v>0</v>
      </c>
      <c r="Q26" s="27">
        <v>4708</v>
      </c>
      <c r="R26" s="26">
        <f t="shared" si="12"/>
        <v>3708</v>
      </c>
      <c r="S26" s="27">
        <f t="shared" si="13"/>
        <v>1</v>
      </c>
      <c r="T26" s="28">
        <f t="shared" si="14"/>
        <v>3337.2000000000003</v>
      </c>
      <c r="U26" s="61">
        <f ca="1">OFFSET($U$4,B26,0)/OFFSET($G$4,B26,0)*G26</f>
        <v>846521.54583588301</v>
      </c>
      <c r="V26" s="62">
        <f t="shared" ca="1" si="15"/>
        <v>849858.74583588296</v>
      </c>
      <c r="W26" s="63">
        <v>796.38947486064967</v>
      </c>
      <c r="X26" s="63">
        <f t="shared" ca="1" si="16"/>
        <v>737.72460576031506</v>
      </c>
      <c r="Y26" s="64">
        <f t="shared" ca="1" si="17"/>
        <v>-7.366354146079046E-2</v>
      </c>
      <c r="Z26" s="64"/>
      <c r="AA26" s="64">
        <f ca="1">MAX(Y26,OFFSET($AA$4,B26,0))</f>
        <v>-7.366354146079046E-2</v>
      </c>
      <c r="AB26" s="62">
        <f t="shared" ca="1" si="18"/>
        <v>849858.74583588296</v>
      </c>
      <c r="AC26" s="65">
        <f t="shared" ca="1" si="19"/>
        <v>0</v>
      </c>
      <c r="AD26" s="62">
        <f ca="1">MAX(0,AB26-W26*(1+OFFSET($Y$4,B26,0))*E26)</f>
        <v>0</v>
      </c>
      <c r="AE26" s="65">
        <f ca="1">IF(OFFSET($AC$4,B26,0)=0,0,-OFFSET($AC$4,B26,0)/OFFSET($AD$4,B26,0)*AD26)</f>
        <v>0</v>
      </c>
      <c r="AF26" s="51">
        <f t="shared" ca="1" si="20"/>
        <v>849858.74583588296</v>
      </c>
    </row>
    <row r="27" spans="1:32" ht="11.25" x14ac:dyDescent="0.2">
      <c r="A27" s="60">
        <v>10306</v>
      </c>
      <c r="B27" s="102">
        <f>INT(A27/10000)</f>
        <v>1</v>
      </c>
      <c r="C27" s="109">
        <v>3</v>
      </c>
      <c r="D27" s="60" t="s">
        <v>85</v>
      </c>
      <c r="E27" s="60">
        <v>1194</v>
      </c>
      <c r="F27" s="60">
        <v>0</v>
      </c>
      <c r="G27" s="60">
        <f t="shared" si="8"/>
        <v>1924.6567164179105</v>
      </c>
      <c r="H27" s="60"/>
      <c r="I27" s="60"/>
      <c r="J27" s="57"/>
      <c r="K27" s="23">
        <f t="shared" si="9"/>
        <v>1</v>
      </c>
      <c r="L27" s="23">
        <f t="shared" si="10"/>
        <v>0</v>
      </c>
      <c r="M27" s="23">
        <f ca="1">OFFSET('Z1'!$B$7,B27,K27)*E27</f>
        <v>0</v>
      </c>
      <c r="N27" s="23">
        <f ca="1">IF(L27&gt;0,OFFSET('Z1'!$I$7,B27,L27)*IF(L27=1,E27-9300,IF(L27=2,E27-18000,IF(L27=3,E27-45000,0))),0)</f>
        <v>0</v>
      </c>
      <c r="O27" s="23">
        <f>IF(AND(F27=1,E27&gt;20000,E27&lt;=45000),E27*'Z1'!$G$7,0)+IF(AND(F27=1,E27&gt;45000,E27&lt;=50000),'Z1'!$G$7/5000*(50000-E27)*E27,0)</f>
        <v>0</v>
      </c>
      <c r="P27" s="24">
        <f t="shared" ca="1" si="11"/>
        <v>0</v>
      </c>
      <c r="Q27" s="27">
        <v>0</v>
      </c>
      <c r="R27" s="26">
        <f t="shared" si="12"/>
        <v>0</v>
      </c>
      <c r="S27" s="27">
        <f t="shared" si="13"/>
        <v>1</v>
      </c>
      <c r="T27" s="28">
        <f t="shared" si="14"/>
        <v>0</v>
      </c>
      <c r="U27" s="61">
        <f ca="1">OFFSET($U$4,B27,0)/OFFSET($G$4,B27,0)*G27</f>
        <v>877384.3105278163</v>
      </c>
      <c r="V27" s="62">
        <f t="shared" ca="1" si="15"/>
        <v>877384.3105278163</v>
      </c>
      <c r="W27" s="63">
        <v>793.8152324364072</v>
      </c>
      <c r="X27" s="63">
        <f t="shared" ca="1" si="16"/>
        <v>734.82773076031515</v>
      </c>
      <c r="Y27" s="64">
        <f t="shared" ca="1" si="17"/>
        <v>-7.4308855846776156E-2</v>
      </c>
      <c r="Z27" s="64"/>
      <c r="AA27" s="64">
        <f ca="1">MAX(Y27,OFFSET($AA$4,B27,0))</f>
        <v>-7.4308855846776156E-2</v>
      </c>
      <c r="AB27" s="62">
        <f t="shared" ca="1" si="18"/>
        <v>877384.3105278163</v>
      </c>
      <c r="AC27" s="65">
        <f t="shared" ca="1" si="19"/>
        <v>0</v>
      </c>
      <c r="AD27" s="62">
        <f ca="1">MAX(0,AB27-W27*(1+OFFSET($Y$4,B27,0))*E27)</f>
        <v>0</v>
      </c>
      <c r="AE27" s="65">
        <f ca="1">IF(OFFSET($AC$4,B27,0)=0,0,-OFFSET($AC$4,B27,0)/OFFSET($AD$4,B27,0)*AD27)</f>
        <v>0</v>
      </c>
      <c r="AF27" s="51">
        <f t="shared" ca="1" si="20"/>
        <v>877384.3105278163</v>
      </c>
    </row>
    <row r="28" spans="1:32" ht="11.25" x14ac:dyDescent="0.2">
      <c r="A28" s="60">
        <v>10307</v>
      </c>
      <c r="B28" s="102">
        <f>INT(A28/10000)</f>
        <v>1</v>
      </c>
      <c r="C28" s="109">
        <v>3</v>
      </c>
      <c r="D28" s="60" t="s">
        <v>86</v>
      </c>
      <c r="E28" s="60">
        <v>2231</v>
      </c>
      <c r="F28" s="60">
        <v>0</v>
      </c>
      <c r="G28" s="60">
        <f t="shared" si="8"/>
        <v>3596.2388059701493</v>
      </c>
      <c r="H28" s="60"/>
      <c r="I28" s="60"/>
      <c r="J28" s="57"/>
      <c r="K28" s="23">
        <f t="shared" si="9"/>
        <v>1</v>
      </c>
      <c r="L28" s="23">
        <f t="shared" si="10"/>
        <v>0</v>
      </c>
      <c r="M28" s="23">
        <f ca="1">OFFSET('Z1'!$B$7,B28,K28)*E28</f>
        <v>0</v>
      </c>
      <c r="N28" s="23">
        <f ca="1">IF(L28&gt;0,OFFSET('Z1'!$I$7,B28,L28)*IF(L28=1,E28-9300,IF(L28=2,E28-18000,IF(L28=3,E28-45000,0))),0)</f>
        <v>0</v>
      </c>
      <c r="O28" s="23">
        <f>IF(AND(F28=1,E28&gt;20000,E28&lt;=45000),E28*'Z1'!$G$7,0)+IF(AND(F28=1,E28&gt;45000,E28&lt;=50000),'Z1'!$G$7/5000*(50000-E28)*E28,0)</f>
        <v>0</v>
      </c>
      <c r="P28" s="24">
        <f t="shared" ca="1" si="11"/>
        <v>0</v>
      </c>
      <c r="Q28" s="27">
        <v>105398</v>
      </c>
      <c r="R28" s="26">
        <f t="shared" si="12"/>
        <v>104398</v>
      </c>
      <c r="S28" s="27">
        <f t="shared" si="13"/>
        <v>1</v>
      </c>
      <c r="T28" s="28">
        <f t="shared" si="14"/>
        <v>93958.2</v>
      </c>
      <c r="U28" s="61">
        <f ca="1">OFFSET($U$4,B28,0)/OFFSET($G$4,B28,0)*G28</f>
        <v>1639400.6673262632</v>
      </c>
      <c r="V28" s="62">
        <f t="shared" ca="1" si="15"/>
        <v>1733358.8673262631</v>
      </c>
      <c r="W28" s="63">
        <v>834.33487534148128</v>
      </c>
      <c r="X28" s="63">
        <f t="shared" ca="1" si="16"/>
        <v>776.94256715655001</v>
      </c>
      <c r="Y28" s="64">
        <f t="shared" ca="1" si="17"/>
        <v>-6.8788096819567102E-2</v>
      </c>
      <c r="Z28" s="64"/>
      <c r="AA28" s="64">
        <f ca="1">MAX(Y28,OFFSET($AA$4,B28,0))</f>
        <v>-6.8788096819567102E-2</v>
      </c>
      <c r="AB28" s="62">
        <f t="shared" ca="1" si="18"/>
        <v>1733358.8673262631</v>
      </c>
      <c r="AC28" s="65">
        <f t="shared" ca="1" si="19"/>
        <v>0</v>
      </c>
      <c r="AD28" s="62">
        <f ca="1">MAX(0,AB28-W28*(1+OFFSET($Y$4,B28,0))*E28)</f>
        <v>7367.9305954356678</v>
      </c>
      <c r="AE28" s="65">
        <f ca="1">IF(OFFSET($AC$4,B28,0)=0,0,-OFFSET($AC$4,B28,0)/OFFSET($AD$4,B28,0)*AD28)</f>
        <v>-1960.0275283062122</v>
      </c>
      <c r="AF28" s="51">
        <f t="shared" ca="1" si="20"/>
        <v>1731398.8397979569</v>
      </c>
    </row>
    <row r="29" spans="1:32" ht="11.25" x14ac:dyDescent="0.2">
      <c r="A29" s="60">
        <v>10308</v>
      </c>
      <c r="B29" s="102">
        <f>INT(A29/10000)</f>
        <v>1</v>
      </c>
      <c r="C29" s="109">
        <v>3</v>
      </c>
      <c r="D29" s="60" t="s">
        <v>87</v>
      </c>
      <c r="E29" s="60">
        <v>1404</v>
      </c>
      <c r="F29" s="60">
        <v>0</v>
      </c>
      <c r="G29" s="60">
        <f t="shared" si="8"/>
        <v>2263.1641791044776</v>
      </c>
      <c r="H29" s="60"/>
      <c r="I29" s="60"/>
      <c r="J29" s="57"/>
      <c r="K29" s="23">
        <f t="shared" si="9"/>
        <v>1</v>
      </c>
      <c r="L29" s="23">
        <f t="shared" si="10"/>
        <v>0</v>
      </c>
      <c r="M29" s="23">
        <f ca="1">OFFSET('Z1'!$B$7,B29,K29)*E29</f>
        <v>0</v>
      </c>
      <c r="N29" s="23">
        <f ca="1">IF(L29&gt;0,OFFSET('Z1'!$I$7,B29,L29)*IF(L29=1,E29-9300,IF(L29=2,E29-18000,IF(L29=3,E29-45000,0))),0)</f>
        <v>0</v>
      </c>
      <c r="O29" s="23">
        <f>IF(AND(F29=1,E29&gt;20000,E29&lt;=45000),E29*'Z1'!$G$7,0)+IF(AND(F29=1,E29&gt;45000,E29&lt;=50000),'Z1'!$G$7/5000*(50000-E29)*E29,0)</f>
        <v>0</v>
      </c>
      <c r="P29" s="24">
        <f t="shared" ca="1" si="11"/>
        <v>0</v>
      </c>
      <c r="Q29" s="27">
        <v>0</v>
      </c>
      <c r="R29" s="26">
        <f t="shared" si="12"/>
        <v>0</v>
      </c>
      <c r="S29" s="27">
        <f t="shared" si="13"/>
        <v>1</v>
      </c>
      <c r="T29" s="28">
        <f t="shared" si="14"/>
        <v>0</v>
      </c>
      <c r="U29" s="61">
        <f ca="1">OFFSET($U$4,B29,0)/OFFSET($G$4,B29,0)*G29</f>
        <v>1031698.1339874825</v>
      </c>
      <c r="V29" s="62">
        <f t="shared" ca="1" si="15"/>
        <v>1031698.1339874825</v>
      </c>
      <c r="W29" s="63">
        <v>791.57268227463248</v>
      </c>
      <c r="X29" s="63">
        <f t="shared" ca="1" si="16"/>
        <v>734.82773076031515</v>
      </c>
      <c r="Y29" s="64">
        <f t="shared" ca="1" si="17"/>
        <v>-7.1686343888545112E-2</v>
      </c>
      <c r="Z29" s="64"/>
      <c r="AA29" s="64">
        <f ca="1">MAX(Y29,OFFSET($AA$4,B29,0))</f>
        <v>-7.1686343888545112E-2</v>
      </c>
      <c r="AB29" s="62">
        <f t="shared" ca="1" si="18"/>
        <v>1031698.1339874825</v>
      </c>
      <c r="AC29" s="65">
        <f t="shared" ca="1" si="19"/>
        <v>0</v>
      </c>
      <c r="AD29" s="62">
        <f ca="1">MAX(0,AB29-W29*(1+OFFSET($Y$4,B29,0))*E29)</f>
        <v>1178.0770679585403</v>
      </c>
      <c r="AE29" s="65">
        <f ca="1">IF(OFFSET($AC$4,B29,0)=0,0,-OFFSET($AC$4,B29,0)/OFFSET($AD$4,B29,0)*AD29)</f>
        <v>-313.39376148513674</v>
      </c>
      <c r="AF29" s="51">
        <f t="shared" ca="1" si="20"/>
        <v>1031384.7402259974</v>
      </c>
    </row>
    <row r="30" spans="1:32" ht="11.25" x14ac:dyDescent="0.2">
      <c r="A30" s="60">
        <v>10309</v>
      </c>
      <c r="B30" s="102">
        <f>INT(A30/10000)</f>
        <v>1</v>
      </c>
      <c r="C30" s="109">
        <v>4</v>
      </c>
      <c r="D30" s="60" t="s">
        <v>88</v>
      </c>
      <c r="E30" s="60">
        <v>3445</v>
      </c>
      <c r="F30" s="60">
        <v>0</v>
      </c>
      <c r="G30" s="60">
        <f t="shared" si="8"/>
        <v>5553.1343283582091</v>
      </c>
      <c r="H30" s="60"/>
      <c r="I30" s="60"/>
      <c r="J30" s="57"/>
      <c r="K30" s="23">
        <f t="shared" si="9"/>
        <v>1</v>
      </c>
      <c r="L30" s="23">
        <f t="shared" si="10"/>
        <v>0</v>
      </c>
      <c r="M30" s="23">
        <f ca="1">OFFSET('Z1'!$B$7,B30,K30)*E30</f>
        <v>0</v>
      </c>
      <c r="N30" s="23">
        <f ca="1">IF(L30&gt;0,OFFSET('Z1'!$I$7,B30,L30)*IF(L30=1,E30-9300,IF(L30=2,E30-18000,IF(L30=3,E30-45000,0))),0)</f>
        <v>0</v>
      </c>
      <c r="O30" s="23">
        <f>IF(AND(F30=1,E30&gt;20000,E30&lt;=45000),E30*'Z1'!$G$7,0)+IF(AND(F30=1,E30&gt;45000,E30&lt;=50000),'Z1'!$G$7/5000*(50000-E30)*E30,0)</f>
        <v>0</v>
      </c>
      <c r="P30" s="24">
        <f t="shared" ca="1" si="11"/>
        <v>0</v>
      </c>
      <c r="Q30" s="27">
        <v>11734</v>
      </c>
      <c r="R30" s="26">
        <f t="shared" si="12"/>
        <v>10734</v>
      </c>
      <c r="S30" s="27">
        <f t="shared" si="13"/>
        <v>1</v>
      </c>
      <c r="T30" s="28">
        <f t="shared" si="14"/>
        <v>9660.6</v>
      </c>
      <c r="U30" s="61">
        <f ca="1">OFFSET($U$4,B30,0)/OFFSET($G$4,B30,0)*G30</f>
        <v>2531481.5324692857</v>
      </c>
      <c r="V30" s="62">
        <f t="shared" ca="1" si="15"/>
        <v>2541142.1324692857</v>
      </c>
      <c r="W30" s="63">
        <v>796.69433691401923</v>
      </c>
      <c r="X30" s="63">
        <f t="shared" ca="1" si="16"/>
        <v>737.63196878643998</v>
      </c>
      <c r="Y30" s="64">
        <f t="shared" ca="1" si="17"/>
        <v>-7.4134288887198863E-2</v>
      </c>
      <c r="Z30" s="64"/>
      <c r="AA30" s="64">
        <f ca="1">MAX(Y30,OFFSET($AA$4,B30,0))</f>
        <v>-7.4134288887198863E-2</v>
      </c>
      <c r="AB30" s="62">
        <f t="shared" ca="1" si="18"/>
        <v>2541142.1324692857</v>
      </c>
      <c r="AC30" s="65">
        <f t="shared" ca="1" si="19"/>
        <v>0</v>
      </c>
      <c r="AD30" s="62">
        <f ca="1">MAX(0,AB30-W30*(1+OFFSET($Y$4,B30,0))*E30)</f>
        <v>0</v>
      </c>
      <c r="AE30" s="65">
        <f ca="1">IF(OFFSET($AC$4,B30,0)=0,0,-OFFSET($AC$4,B30,0)/OFFSET($AD$4,B30,0)*AD30)</f>
        <v>0</v>
      </c>
      <c r="AF30" s="51">
        <f t="shared" ca="1" si="20"/>
        <v>2541142.1324692857</v>
      </c>
    </row>
    <row r="31" spans="1:32" ht="11.25" x14ac:dyDescent="0.2">
      <c r="A31" s="60">
        <v>10310</v>
      </c>
      <c r="B31" s="102">
        <f>INT(A31/10000)</f>
        <v>1</v>
      </c>
      <c r="C31" s="109">
        <v>3</v>
      </c>
      <c r="D31" s="60" t="s">
        <v>89</v>
      </c>
      <c r="E31" s="60">
        <v>1756</v>
      </c>
      <c r="F31" s="60">
        <v>0</v>
      </c>
      <c r="G31" s="60">
        <f t="shared" si="8"/>
        <v>2830.5671641791046</v>
      </c>
      <c r="H31" s="60"/>
      <c r="I31" s="60"/>
      <c r="J31" s="57"/>
      <c r="K31" s="23">
        <f t="shared" si="9"/>
        <v>1</v>
      </c>
      <c r="L31" s="23">
        <f t="shared" si="10"/>
        <v>0</v>
      </c>
      <c r="M31" s="23">
        <f ca="1">OFFSET('Z1'!$B$7,B31,K31)*E31</f>
        <v>0</v>
      </c>
      <c r="N31" s="23">
        <f ca="1">IF(L31&gt;0,OFFSET('Z1'!$I$7,B31,L31)*IF(L31=1,E31-9300,IF(L31=2,E31-18000,IF(L31=3,E31-45000,0))),0)</f>
        <v>0</v>
      </c>
      <c r="O31" s="23">
        <f>IF(AND(F31=1,E31&gt;20000,E31&lt;=45000),E31*'Z1'!$G$7,0)+IF(AND(F31=1,E31&gt;45000,E31&lt;=50000),'Z1'!$G$7/5000*(50000-E31)*E31,0)</f>
        <v>0</v>
      </c>
      <c r="P31" s="24">
        <f t="shared" ca="1" si="11"/>
        <v>0</v>
      </c>
      <c r="Q31" s="27">
        <v>29100</v>
      </c>
      <c r="R31" s="26">
        <f t="shared" si="12"/>
        <v>28100</v>
      </c>
      <c r="S31" s="27">
        <f t="shared" si="13"/>
        <v>1</v>
      </c>
      <c r="T31" s="28">
        <f t="shared" si="14"/>
        <v>25290</v>
      </c>
      <c r="U31" s="61">
        <f ca="1">OFFSET($U$4,B31,0)/OFFSET($G$4,B31,0)*G31</f>
        <v>1290357.4952151135</v>
      </c>
      <c r="V31" s="62">
        <f t="shared" ca="1" si="15"/>
        <v>1315647.4952151135</v>
      </c>
      <c r="W31" s="63">
        <v>807.19562561518399</v>
      </c>
      <c r="X31" s="63">
        <f t="shared" ca="1" si="16"/>
        <v>749.22978087421041</v>
      </c>
      <c r="Y31" s="64">
        <f t="shared" ca="1" si="17"/>
        <v>-7.1811396025339369E-2</v>
      </c>
      <c r="Z31" s="64"/>
      <c r="AA31" s="64">
        <f ca="1">MAX(Y31,OFFSET($AA$4,B31,0))</f>
        <v>-7.1811396025339369E-2</v>
      </c>
      <c r="AB31" s="62">
        <f t="shared" ca="1" si="18"/>
        <v>1315647.4952151135</v>
      </c>
      <c r="AC31" s="65">
        <f t="shared" ca="1" si="19"/>
        <v>0</v>
      </c>
      <c r="AD31" s="62">
        <f ca="1">MAX(0,AB31-W31*(1+OFFSET($Y$4,B31,0))*E31)</f>
        <v>1325.2626676193904</v>
      </c>
      <c r="AE31" s="65">
        <f ca="1">IF(OFFSET($AC$4,B31,0)=0,0,-OFFSET($AC$4,B31,0)/OFFSET($AD$4,B31,0)*AD31)</f>
        <v>-352.54828708344218</v>
      </c>
      <c r="AF31" s="51">
        <f t="shared" ca="1" si="20"/>
        <v>1315294.9469280301</v>
      </c>
    </row>
    <row r="32" spans="1:32" ht="11.25" x14ac:dyDescent="0.2">
      <c r="A32" s="60">
        <v>10311</v>
      </c>
      <c r="B32" s="102">
        <f>INT(A32/10000)</f>
        <v>1</v>
      </c>
      <c r="C32" s="109">
        <v>3</v>
      </c>
      <c r="D32" s="60" t="s">
        <v>90</v>
      </c>
      <c r="E32" s="60">
        <v>1261</v>
      </c>
      <c r="F32" s="60">
        <v>0</v>
      </c>
      <c r="G32" s="60">
        <f t="shared" si="8"/>
        <v>2032.6567164179105</v>
      </c>
      <c r="H32" s="60"/>
      <c r="I32" s="60"/>
      <c r="J32" s="57"/>
      <c r="K32" s="23">
        <f t="shared" si="9"/>
        <v>1</v>
      </c>
      <c r="L32" s="23">
        <f t="shared" si="10"/>
        <v>0</v>
      </c>
      <c r="M32" s="23">
        <f ca="1">OFFSET('Z1'!$B$7,B32,K32)*E32</f>
        <v>0</v>
      </c>
      <c r="N32" s="23">
        <f ca="1">IF(L32&gt;0,OFFSET('Z1'!$I$7,B32,L32)*IF(L32=1,E32-9300,IF(L32=2,E32-18000,IF(L32=3,E32-45000,0))),0)</f>
        <v>0</v>
      </c>
      <c r="O32" s="23">
        <f>IF(AND(F32=1,E32&gt;20000,E32&lt;=45000),E32*'Z1'!$G$7,0)+IF(AND(F32=1,E32&gt;45000,E32&lt;=50000),'Z1'!$G$7/5000*(50000-E32)*E32,0)</f>
        <v>0</v>
      </c>
      <c r="P32" s="24">
        <f t="shared" ca="1" si="11"/>
        <v>0</v>
      </c>
      <c r="Q32" s="27">
        <v>0</v>
      </c>
      <c r="R32" s="26">
        <f t="shared" si="12"/>
        <v>0</v>
      </c>
      <c r="S32" s="27">
        <f t="shared" si="13"/>
        <v>1</v>
      </c>
      <c r="T32" s="28">
        <f t="shared" si="14"/>
        <v>0</v>
      </c>
      <c r="U32" s="61">
        <f ca="1">OFFSET($U$4,B32,0)/OFFSET($G$4,B32,0)*G32</f>
        <v>926617.76848875743</v>
      </c>
      <c r="V32" s="62">
        <f t="shared" ca="1" si="15"/>
        <v>926617.76848875743</v>
      </c>
      <c r="W32" s="63">
        <v>793.81523243640731</v>
      </c>
      <c r="X32" s="63">
        <f t="shared" ca="1" si="16"/>
        <v>734.82773076031515</v>
      </c>
      <c r="Y32" s="64">
        <f t="shared" ca="1" si="17"/>
        <v>-7.4308855846776267E-2</v>
      </c>
      <c r="Z32" s="64"/>
      <c r="AA32" s="64">
        <f ca="1">MAX(Y32,OFFSET($AA$4,B32,0))</f>
        <v>-7.4308855846776267E-2</v>
      </c>
      <c r="AB32" s="62">
        <f t="shared" ca="1" si="18"/>
        <v>926617.76848875743</v>
      </c>
      <c r="AC32" s="65">
        <f t="shared" ca="1" si="19"/>
        <v>0</v>
      </c>
      <c r="AD32" s="62">
        <f ca="1">MAX(0,AB32-W32*(1+OFFSET($Y$4,B32,0))*E32)</f>
        <v>0</v>
      </c>
      <c r="AE32" s="65">
        <f ca="1">IF(OFFSET($AC$4,B32,0)=0,0,-OFFSET($AC$4,B32,0)/OFFSET($AD$4,B32,0)*AD32)</f>
        <v>0</v>
      </c>
      <c r="AF32" s="51">
        <f t="shared" ca="1" si="20"/>
        <v>926617.76848875743</v>
      </c>
    </row>
    <row r="33" spans="1:32" ht="11.25" x14ac:dyDescent="0.2">
      <c r="A33" s="60">
        <v>10312</v>
      </c>
      <c r="B33" s="102">
        <f>INT(A33/10000)</f>
        <v>1</v>
      </c>
      <c r="C33" s="109">
        <v>4</v>
      </c>
      <c r="D33" s="60" t="s">
        <v>91</v>
      </c>
      <c r="E33" s="60">
        <v>2920</v>
      </c>
      <c r="F33" s="60">
        <v>0</v>
      </c>
      <c r="G33" s="60">
        <f t="shared" si="8"/>
        <v>4706.8656716417909</v>
      </c>
      <c r="H33" s="60"/>
      <c r="I33" s="60"/>
      <c r="J33" s="57"/>
      <c r="K33" s="23">
        <f t="shared" si="9"/>
        <v>1</v>
      </c>
      <c r="L33" s="23">
        <f t="shared" si="10"/>
        <v>0</v>
      </c>
      <c r="M33" s="23">
        <f ca="1">OFFSET('Z1'!$B$7,B33,K33)*E33</f>
        <v>0</v>
      </c>
      <c r="N33" s="23">
        <f ca="1">IF(L33&gt;0,OFFSET('Z1'!$I$7,B33,L33)*IF(L33=1,E33-9300,IF(L33=2,E33-18000,IF(L33=3,E33-45000,0))),0)</f>
        <v>0</v>
      </c>
      <c r="O33" s="23">
        <f>IF(AND(F33=1,E33&gt;20000,E33&lt;=45000),E33*'Z1'!$G$7,0)+IF(AND(F33=1,E33&gt;45000,E33&lt;=50000),'Z1'!$G$7/5000*(50000-E33)*E33,0)</f>
        <v>0</v>
      </c>
      <c r="P33" s="24">
        <f t="shared" ca="1" si="11"/>
        <v>0</v>
      </c>
      <c r="Q33" s="27">
        <v>20497</v>
      </c>
      <c r="R33" s="26">
        <f t="shared" si="12"/>
        <v>19497</v>
      </c>
      <c r="S33" s="27">
        <f t="shared" si="13"/>
        <v>1</v>
      </c>
      <c r="T33" s="28">
        <f t="shared" si="14"/>
        <v>17547.3</v>
      </c>
      <c r="U33" s="61">
        <f ca="1">OFFSET($U$4,B33,0)/OFFSET($G$4,B33,0)*G33</f>
        <v>2145696.9738201201</v>
      </c>
      <c r="V33" s="62">
        <f t="shared" ca="1" si="15"/>
        <v>2163244.2738201199</v>
      </c>
      <c r="W33" s="63">
        <v>801.04312499839068</v>
      </c>
      <c r="X33" s="63">
        <f t="shared" ca="1" si="16"/>
        <v>740.83708007538348</v>
      </c>
      <c r="Y33" s="64">
        <f t="shared" ca="1" si="17"/>
        <v>-7.5159555140215661E-2</v>
      </c>
      <c r="Z33" s="64"/>
      <c r="AA33" s="64">
        <f ca="1">MAX(Y33,OFFSET($AA$4,B33,0))</f>
        <v>-7.5159555140215661E-2</v>
      </c>
      <c r="AB33" s="62">
        <f t="shared" ca="1" si="18"/>
        <v>2163244.2738201199</v>
      </c>
      <c r="AC33" s="65">
        <f t="shared" ca="1" si="19"/>
        <v>0</v>
      </c>
      <c r="AD33" s="62">
        <f ca="1">MAX(0,AB33-W33*(1+OFFSET($Y$4,B33,0))*E33)</f>
        <v>0</v>
      </c>
      <c r="AE33" s="65">
        <f ca="1">IF(OFFSET($AC$4,B33,0)=0,0,-OFFSET($AC$4,B33,0)/OFFSET($AD$4,B33,0)*AD33)</f>
        <v>0</v>
      </c>
      <c r="AF33" s="51">
        <f t="shared" ca="1" si="20"/>
        <v>2163244.2738201199</v>
      </c>
    </row>
    <row r="34" spans="1:32" ht="11.25" x14ac:dyDescent="0.2">
      <c r="A34" s="60">
        <v>10313</v>
      </c>
      <c r="B34" s="102">
        <f>INT(A34/10000)</f>
        <v>1</v>
      </c>
      <c r="C34" s="109">
        <v>4</v>
      </c>
      <c r="D34" s="60" t="s">
        <v>92</v>
      </c>
      <c r="E34" s="60">
        <v>2648</v>
      </c>
      <c r="F34" s="60">
        <v>0</v>
      </c>
      <c r="G34" s="60">
        <f t="shared" si="8"/>
        <v>4268.4179104477607</v>
      </c>
      <c r="H34" s="60"/>
      <c r="I34" s="60"/>
      <c r="J34" s="57"/>
      <c r="K34" s="23">
        <f t="shared" si="9"/>
        <v>1</v>
      </c>
      <c r="L34" s="23">
        <f t="shared" si="10"/>
        <v>0</v>
      </c>
      <c r="M34" s="23">
        <f ca="1">OFFSET('Z1'!$B$7,B34,K34)*E34</f>
        <v>0</v>
      </c>
      <c r="N34" s="23">
        <f ca="1">IF(L34&gt;0,OFFSET('Z1'!$I$7,B34,L34)*IF(L34=1,E34-9300,IF(L34=2,E34-18000,IF(L34=3,E34-45000,0))),0)</f>
        <v>0</v>
      </c>
      <c r="O34" s="23">
        <f>IF(AND(F34=1,E34&gt;20000,E34&lt;=45000),E34*'Z1'!$G$7,0)+IF(AND(F34=1,E34&gt;45000,E34&lt;=50000),'Z1'!$G$7/5000*(50000-E34)*E34,0)</f>
        <v>0</v>
      </c>
      <c r="P34" s="24">
        <f t="shared" ca="1" si="11"/>
        <v>0</v>
      </c>
      <c r="Q34" s="27">
        <v>4446</v>
      </c>
      <c r="R34" s="26">
        <f t="shared" si="12"/>
        <v>3446</v>
      </c>
      <c r="S34" s="27">
        <f t="shared" si="13"/>
        <v>1</v>
      </c>
      <c r="T34" s="28">
        <f t="shared" si="14"/>
        <v>3101.4</v>
      </c>
      <c r="U34" s="61">
        <f ca="1">OFFSET($U$4,B34,0)/OFFSET($G$4,B34,0)*G34</f>
        <v>1945823.8310533143</v>
      </c>
      <c r="V34" s="62">
        <f t="shared" ca="1" si="15"/>
        <v>1948925.2310533142</v>
      </c>
      <c r="W34" s="63">
        <v>795.19575536175773</v>
      </c>
      <c r="X34" s="63">
        <f t="shared" ca="1" si="16"/>
        <v>735.99895432526966</v>
      </c>
      <c r="Y34" s="64">
        <f t="shared" ca="1" si="17"/>
        <v>-7.4443054603023806E-2</v>
      </c>
      <c r="Z34" s="64"/>
      <c r="AA34" s="64">
        <f ca="1">MAX(Y34,OFFSET($AA$4,B34,0))</f>
        <v>-7.4443054603023806E-2</v>
      </c>
      <c r="AB34" s="62">
        <f t="shared" ca="1" si="18"/>
        <v>1948925.2310533142</v>
      </c>
      <c r="AC34" s="65">
        <f t="shared" ca="1" si="19"/>
        <v>0</v>
      </c>
      <c r="AD34" s="62">
        <f ca="1">MAX(0,AB34-W34*(1+OFFSET($Y$4,B34,0))*E34)</f>
        <v>0</v>
      </c>
      <c r="AE34" s="65">
        <f ca="1">IF(OFFSET($AC$4,B34,0)=0,0,-OFFSET($AC$4,B34,0)/OFFSET($AD$4,B34,0)*AD34)</f>
        <v>0</v>
      </c>
      <c r="AF34" s="51">
        <f t="shared" ca="1" si="20"/>
        <v>1948925.2310533142</v>
      </c>
    </row>
    <row r="35" spans="1:32" ht="11.25" x14ac:dyDescent="0.2">
      <c r="A35" s="60">
        <v>10314</v>
      </c>
      <c r="B35" s="102">
        <f>INT(A35/10000)</f>
        <v>1</v>
      </c>
      <c r="C35" s="109">
        <v>3</v>
      </c>
      <c r="D35" s="60" t="s">
        <v>93</v>
      </c>
      <c r="E35" s="60">
        <v>1384</v>
      </c>
      <c r="F35" s="60">
        <v>0</v>
      </c>
      <c r="G35" s="60">
        <f t="shared" si="8"/>
        <v>2230.9253731343283</v>
      </c>
      <c r="H35" s="60"/>
      <c r="I35" s="60"/>
      <c r="J35" s="57"/>
      <c r="K35" s="23">
        <f t="shared" si="9"/>
        <v>1</v>
      </c>
      <c r="L35" s="23">
        <f t="shared" si="10"/>
        <v>0</v>
      </c>
      <c r="M35" s="23">
        <f ca="1">OFFSET('Z1'!$B$7,B35,K35)*E35</f>
        <v>0</v>
      </c>
      <c r="N35" s="23">
        <f ca="1">IF(L35&gt;0,OFFSET('Z1'!$I$7,B35,L35)*IF(L35=1,E35-9300,IF(L35=2,E35-18000,IF(L35=3,E35-45000,0))),0)</f>
        <v>0</v>
      </c>
      <c r="O35" s="23">
        <f>IF(AND(F35=1,E35&gt;20000,E35&lt;=45000),E35*'Z1'!$G$7,0)+IF(AND(F35=1,E35&gt;45000,E35&lt;=50000),'Z1'!$G$7/5000*(50000-E35)*E35,0)</f>
        <v>0</v>
      </c>
      <c r="P35" s="24">
        <f t="shared" ca="1" si="11"/>
        <v>0</v>
      </c>
      <c r="Q35" s="27">
        <v>0</v>
      </c>
      <c r="R35" s="26">
        <f t="shared" si="12"/>
        <v>0</v>
      </c>
      <c r="S35" s="27">
        <f t="shared" si="13"/>
        <v>1</v>
      </c>
      <c r="T35" s="28">
        <f t="shared" si="14"/>
        <v>0</v>
      </c>
      <c r="U35" s="61">
        <f ca="1">OFFSET($U$4,B35,0)/OFFSET($G$4,B35,0)*G35</f>
        <v>1017001.5793722761</v>
      </c>
      <c r="V35" s="62">
        <f t="shared" ca="1" si="15"/>
        <v>1017001.5793722761</v>
      </c>
      <c r="W35" s="63">
        <v>793.81523243640731</v>
      </c>
      <c r="X35" s="63">
        <f t="shared" ca="1" si="16"/>
        <v>734.82773076031503</v>
      </c>
      <c r="Y35" s="64">
        <f t="shared" ca="1" si="17"/>
        <v>-7.4308855846776378E-2</v>
      </c>
      <c r="Z35" s="64"/>
      <c r="AA35" s="64">
        <f ca="1">MAX(Y35,OFFSET($AA$4,B35,0))</f>
        <v>-7.4308855846776378E-2</v>
      </c>
      <c r="AB35" s="62">
        <f t="shared" ca="1" si="18"/>
        <v>1017001.579372276</v>
      </c>
      <c r="AC35" s="65">
        <f t="shared" ca="1" si="19"/>
        <v>0</v>
      </c>
      <c r="AD35" s="62">
        <f ca="1">MAX(0,AB35-W35*(1+OFFSET($Y$4,B35,0))*E35)</f>
        <v>0</v>
      </c>
      <c r="AE35" s="65">
        <f ca="1">IF(OFFSET($AC$4,B35,0)=0,0,-OFFSET($AC$4,B35,0)/OFFSET($AD$4,B35,0)*AD35)</f>
        <v>0</v>
      </c>
      <c r="AF35" s="51">
        <f t="shared" ca="1" si="20"/>
        <v>1017001.579372276</v>
      </c>
    </row>
    <row r="36" spans="1:32" ht="11.25" x14ac:dyDescent="0.2">
      <c r="A36" s="60">
        <v>10315</v>
      </c>
      <c r="B36" s="102">
        <f>INT(A36/10000)</f>
        <v>1</v>
      </c>
      <c r="C36" s="109">
        <v>4</v>
      </c>
      <c r="D36" s="60" t="s">
        <v>94</v>
      </c>
      <c r="E36" s="60">
        <v>3028</v>
      </c>
      <c r="F36" s="60">
        <v>0</v>
      </c>
      <c r="G36" s="60">
        <f t="shared" si="8"/>
        <v>4880.9552238805973</v>
      </c>
      <c r="H36" s="60"/>
      <c r="I36" s="60"/>
      <c r="J36" s="57"/>
      <c r="K36" s="23">
        <f t="shared" si="9"/>
        <v>1</v>
      </c>
      <c r="L36" s="23">
        <f t="shared" si="10"/>
        <v>0</v>
      </c>
      <c r="M36" s="23">
        <f ca="1">OFFSET('Z1'!$B$7,B36,K36)*E36</f>
        <v>0</v>
      </c>
      <c r="N36" s="23">
        <f ca="1">IF(L36&gt;0,OFFSET('Z1'!$I$7,B36,L36)*IF(L36=1,E36-9300,IF(L36=2,E36-18000,IF(L36=3,E36-45000,0))),0)</f>
        <v>0</v>
      </c>
      <c r="O36" s="23">
        <f>IF(AND(F36=1,E36&gt;20000,E36&lt;=45000),E36*'Z1'!$G$7,0)+IF(AND(F36=1,E36&gt;45000,E36&lt;=50000),'Z1'!$G$7/5000*(50000-E36)*E36,0)</f>
        <v>0</v>
      </c>
      <c r="P36" s="24">
        <f t="shared" ca="1" si="11"/>
        <v>0</v>
      </c>
      <c r="Q36" s="27">
        <v>0</v>
      </c>
      <c r="R36" s="26">
        <f t="shared" si="12"/>
        <v>0</v>
      </c>
      <c r="S36" s="27">
        <f t="shared" si="13"/>
        <v>1</v>
      </c>
      <c r="T36" s="28">
        <f t="shared" si="14"/>
        <v>0</v>
      </c>
      <c r="U36" s="61">
        <f ca="1">OFFSET($U$4,B36,0)/OFFSET($G$4,B36,0)*G36</f>
        <v>2225058.3687422345</v>
      </c>
      <c r="V36" s="62">
        <f t="shared" ca="1" si="15"/>
        <v>2225058.3687422345</v>
      </c>
      <c r="W36" s="63">
        <v>793.119945272113</v>
      </c>
      <c r="X36" s="63">
        <f t="shared" ca="1" si="16"/>
        <v>734.82773076031526</v>
      </c>
      <c r="Y36" s="64">
        <f t="shared" ca="1" si="17"/>
        <v>-7.349735038096683E-2</v>
      </c>
      <c r="Z36" s="64"/>
      <c r="AA36" s="64">
        <f ca="1">MAX(Y36,OFFSET($AA$4,B36,0))</f>
        <v>-7.349735038096683E-2</v>
      </c>
      <c r="AB36" s="62">
        <f t="shared" ca="1" si="18"/>
        <v>2225058.3687422345</v>
      </c>
      <c r="AC36" s="65">
        <f t="shared" ca="1" si="19"/>
        <v>0</v>
      </c>
      <c r="AD36" s="62">
        <f ca="1">MAX(0,AB36-W36*(1+OFFSET($Y$4,B36,0))*E36)</f>
        <v>0</v>
      </c>
      <c r="AE36" s="65">
        <f ca="1">IF(OFFSET($AC$4,B36,0)=0,0,-OFFSET($AC$4,B36,0)/OFFSET($AD$4,B36,0)*AD36)</f>
        <v>0</v>
      </c>
      <c r="AF36" s="51">
        <f t="shared" ca="1" si="20"/>
        <v>2225058.3687422345</v>
      </c>
    </row>
    <row r="37" spans="1:32" ht="11.25" x14ac:dyDescent="0.2">
      <c r="A37" s="60">
        <v>10316</v>
      </c>
      <c r="B37" s="102">
        <f>INT(A37/10000)</f>
        <v>1</v>
      </c>
      <c r="C37" s="109">
        <v>4</v>
      </c>
      <c r="D37" s="60" t="s">
        <v>95</v>
      </c>
      <c r="E37" s="60">
        <v>2648</v>
      </c>
      <c r="F37" s="60">
        <v>0</v>
      </c>
      <c r="G37" s="60">
        <f t="shared" si="8"/>
        <v>4268.4179104477607</v>
      </c>
      <c r="H37" s="60"/>
      <c r="I37" s="60"/>
      <c r="J37" s="57"/>
      <c r="K37" s="23">
        <f t="shared" si="9"/>
        <v>1</v>
      </c>
      <c r="L37" s="23">
        <f t="shared" si="10"/>
        <v>0</v>
      </c>
      <c r="M37" s="23">
        <f ca="1">OFFSET('Z1'!$B$7,B37,K37)*E37</f>
        <v>0</v>
      </c>
      <c r="N37" s="23">
        <f ca="1">IF(L37&gt;0,OFFSET('Z1'!$I$7,B37,L37)*IF(L37=1,E37-9300,IF(L37=2,E37-18000,IF(L37=3,E37-45000,0))),0)</f>
        <v>0</v>
      </c>
      <c r="O37" s="23">
        <f>IF(AND(F37=1,E37&gt;20000,E37&lt;=45000),E37*'Z1'!$G$7,0)+IF(AND(F37=1,E37&gt;45000,E37&lt;=50000),'Z1'!$G$7/5000*(50000-E37)*E37,0)</f>
        <v>0</v>
      </c>
      <c r="P37" s="24">
        <f t="shared" ca="1" si="11"/>
        <v>0</v>
      </c>
      <c r="Q37" s="27">
        <v>9790</v>
      </c>
      <c r="R37" s="26">
        <f t="shared" si="12"/>
        <v>8790</v>
      </c>
      <c r="S37" s="27">
        <f t="shared" si="13"/>
        <v>1</v>
      </c>
      <c r="T37" s="28">
        <f t="shared" si="14"/>
        <v>7911</v>
      </c>
      <c r="U37" s="61">
        <f ca="1">OFFSET($U$4,B37,0)/OFFSET($G$4,B37,0)*G37</f>
        <v>1945823.8310533143</v>
      </c>
      <c r="V37" s="62">
        <f t="shared" ca="1" si="15"/>
        <v>1953734.8310533143</v>
      </c>
      <c r="W37" s="63">
        <v>796.65161705179185</v>
      </c>
      <c r="X37" s="63">
        <f t="shared" ca="1" si="16"/>
        <v>737.8152685246655</v>
      </c>
      <c r="Y37" s="64">
        <f t="shared" ca="1" si="17"/>
        <v>-7.3854552313425192E-2</v>
      </c>
      <c r="Z37" s="64"/>
      <c r="AA37" s="64">
        <f ca="1">MAX(Y37,OFFSET($AA$4,B37,0))</f>
        <v>-7.3854552313425192E-2</v>
      </c>
      <c r="AB37" s="62">
        <f t="shared" ca="1" si="18"/>
        <v>1953734.8310533143</v>
      </c>
      <c r="AC37" s="65">
        <f t="shared" ca="1" si="19"/>
        <v>0</v>
      </c>
      <c r="AD37" s="62">
        <f ca="1">MAX(0,AB37-W37*(1+OFFSET($Y$4,B37,0))*E37)</f>
        <v>0</v>
      </c>
      <c r="AE37" s="65">
        <f ca="1">IF(OFFSET($AC$4,B37,0)=0,0,-OFFSET($AC$4,B37,0)/OFFSET($AD$4,B37,0)*AD37)</f>
        <v>0</v>
      </c>
      <c r="AF37" s="51">
        <f t="shared" ca="1" si="20"/>
        <v>1953734.8310533143</v>
      </c>
    </row>
    <row r="38" spans="1:32" ht="11.25" x14ac:dyDescent="0.2">
      <c r="A38" s="60">
        <v>10317</v>
      </c>
      <c r="B38" s="102">
        <f>INT(A38/10000)</f>
        <v>1</v>
      </c>
      <c r="C38" s="109">
        <v>3</v>
      </c>
      <c r="D38" s="60" t="s">
        <v>96</v>
      </c>
      <c r="E38" s="60">
        <v>2089</v>
      </c>
      <c r="F38" s="60">
        <v>0</v>
      </c>
      <c r="G38" s="60">
        <f t="shared" si="8"/>
        <v>3367.3432835820895</v>
      </c>
      <c r="H38" s="60"/>
      <c r="I38" s="60"/>
      <c r="J38" s="57"/>
      <c r="K38" s="23">
        <f t="shared" si="9"/>
        <v>1</v>
      </c>
      <c r="L38" s="23">
        <f t="shared" si="10"/>
        <v>0</v>
      </c>
      <c r="M38" s="23">
        <f ca="1">OFFSET('Z1'!$B$7,B38,K38)*E38</f>
        <v>0</v>
      </c>
      <c r="N38" s="23">
        <f ca="1">IF(L38&gt;0,OFFSET('Z1'!$I$7,B38,L38)*IF(L38=1,E38-9300,IF(L38=2,E38-18000,IF(L38=3,E38-45000,0))),0)</f>
        <v>0</v>
      </c>
      <c r="O38" s="23">
        <f>IF(AND(F38=1,E38&gt;20000,E38&lt;=45000),E38*'Z1'!$G$7,0)+IF(AND(F38=1,E38&gt;45000,E38&lt;=50000),'Z1'!$G$7/5000*(50000-E38)*E38,0)</f>
        <v>0</v>
      </c>
      <c r="P38" s="24">
        <f t="shared" ca="1" si="11"/>
        <v>0</v>
      </c>
      <c r="Q38" s="27">
        <v>1779</v>
      </c>
      <c r="R38" s="26">
        <f t="shared" si="12"/>
        <v>779</v>
      </c>
      <c r="S38" s="27">
        <f t="shared" si="13"/>
        <v>1</v>
      </c>
      <c r="T38" s="28">
        <f t="shared" si="14"/>
        <v>701.1</v>
      </c>
      <c r="U38" s="61">
        <f ca="1">OFFSET($U$4,B38,0)/OFFSET($G$4,B38,0)*G38</f>
        <v>1535055.1295582983</v>
      </c>
      <c r="V38" s="62">
        <f t="shared" ca="1" si="15"/>
        <v>1535756.2295582984</v>
      </c>
      <c r="W38" s="63">
        <v>794.3790405759421</v>
      </c>
      <c r="X38" s="63">
        <f t="shared" ca="1" si="16"/>
        <v>735.16334588717007</v>
      </c>
      <c r="Y38" s="64">
        <f t="shared" ca="1" si="17"/>
        <v>-7.454337496850294E-2</v>
      </c>
      <c r="Z38" s="64"/>
      <c r="AA38" s="64">
        <f ca="1">MAX(Y38,OFFSET($AA$4,B38,0))</f>
        <v>-7.454337496850294E-2</v>
      </c>
      <c r="AB38" s="62">
        <f t="shared" ca="1" si="18"/>
        <v>1535756.2295582984</v>
      </c>
      <c r="AC38" s="65">
        <f t="shared" ca="1" si="19"/>
        <v>0</v>
      </c>
      <c r="AD38" s="62">
        <f ca="1">MAX(0,AB38-W38*(1+OFFSET($Y$4,B38,0))*E38)</f>
        <v>0</v>
      </c>
      <c r="AE38" s="65">
        <f ca="1">IF(OFFSET($AC$4,B38,0)=0,0,-OFFSET($AC$4,B38,0)/OFFSET($AD$4,B38,0)*AD38)</f>
        <v>0</v>
      </c>
      <c r="AF38" s="51">
        <f t="shared" ca="1" si="20"/>
        <v>1535756.2295582984</v>
      </c>
    </row>
    <row r="39" spans="1:32" ht="11.25" x14ac:dyDescent="0.2">
      <c r="A39" s="60">
        <v>10318</v>
      </c>
      <c r="B39" s="102">
        <f>INT(A39/10000)</f>
        <v>1</v>
      </c>
      <c r="C39" s="109">
        <v>3</v>
      </c>
      <c r="D39" s="60" t="s">
        <v>97</v>
      </c>
      <c r="E39" s="60">
        <v>1589</v>
      </c>
      <c r="F39" s="60">
        <v>0</v>
      </c>
      <c r="G39" s="60">
        <f t="shared" si="8"/>
        <v>2561.373134328358</v>
      </c>
      <c r="H39" s="60"/>
      <c r="I39" s="60"/>
      <c r="J39" s="57"/>
      <c r="K39" s="23">
        <f t="shared" si="9"/>
        <v>1</v>
      </c>
      <c r="L39" s="23">
        <f t="shared" si="10"/>
        <v>0</v>
      </c>
      <c r="M39" s="23">
        <f ca="1">OFFSET('Z1'!$B$7,B39,K39)*E39</f>
        <v>0</v>
      </c>
      <c r="N39" s="23">
        <f ca="1">IF(L39&gt;0,OFFSET('Z1'!$I$7,B39,L39)*IF(L39=1,E39-9300,IF(L39=2,E39-18000,IF(L39=3,E39-45000,0))),0)</f>
        <v>0</v>
      </c>
      <c r="O39" s="23">
        <f>IF(AND(F39=1,E39&gt;20000,E39&lt;=45000),E39*'Z1'!$G$7,0)+IF(AND(F39=1,E39&gt;45000,E39&lt;=50000),'Z1'!$G$7/5000*(50000-E39)*E39,0)</f>
        <v>0</v>
      </c>
      <c r="P39" s="24">
        <f t="shared" ca="1" si="11"/>
        <v>0</v>
      </c>
      <c r="Q39" s="27">
        <v>0</v>
      </c>
      <c r="R39" s="26">
        <f t="shared" si="12"/>
        <v>0</v>
      </c>
      <c r="S39" s="27">
        <f t="shared" si="13"/>
        <v>1</v>
      </c>
      <c r="T39" s="28">
        <f t="shared" si="14"/>
        <v>0</v>
      </c>
      <c r="U39" s="61">
        <f ca="1">OFFSET($U$4,B39,0)/OFFSET($G$4,B39,0)*G39</f>
        <v>1167641.2641781406</v>
      </c>
      <c r="V39" s="62">
        <f t="shared" ca="1" si="15"/>
        <v>1167641.2641781406</v>
      </c>
      <c r="W39" s="63">
        <v>793.81523243640743</v>
      </c>
      <c r="X39" s="63">
        <f t="shared" ca="1" si="16"/>
        <v>734.82773076031503</v>
      </c>
      <c r="Y39" s="64">
        <f t="shared" ca="1" si="17"/>
        <v>-7.4308855846776489E-2</v>
      </c>
      <c r="Z39" s="64"/>
      <c r="AA39" s="64">
        <f ca="1">MAX(Y39,OFFSET($AA$4,B39,0))</f>
        <v>-7.4308855846776489E-2</v>
      </c>
      <c r="AB39" s="62">
        <f t="shared" ca="1" si="18"/>
        <v>1167641.2641781406</v>
      </c>
      <c r="AC39" s="65">
        <f t="shared" ca="1" si="19"/>
        <v>0</v>
      </c>
      <c r="AD39" s="62">
        <f ca="1">MAX(0,AB39-W39*(1+OFFSET($Y$4,B39,0))*E39)</f>
        <v>0</v>
      </c>
      <c r="AE39" s="65">
        <f ca="1">IF(OFFSET($AC$4,B39,0)=0,0,-OFFSET($AC$4,B39,0)/OFFSET($AD$4,B39,0)*AD39)</f>
        <v>0</v>
      </c>
      <c r="AF39" s="51">
        <f t="shared" ca="1" si="20"/>
        <v>1167641.2641781406</v>
      </c>
    </row>
    <row r="40" spans="1:32" ht="11.25" x14ac:dyDescent="0.2">
      <c r="A40" s="60">
        <v>10319</v>
      </c>
      <c r="B40" s="102">
        <f>INT(A40/10000)</f>
        <v>1</v>
      </c>
      <c r="C40" s="109">
        <v>3</v>
      </c>
      <c r="D40" s="60" t="s">
        <v>98</v>
      </c>
      <c r="E40" s="60">
        <v>1956</v>
      </c>
      <c r="F40" s="60">
        <v>0</v>
      </c>
      <c r="G40" s="60">
        <f t="shared" si="8"/>
        <v>3152.9552238805968</v>
      </c>
      <c r="H40" s="60"/>
      <c r="I40" s="60"/>
      <c r="J40" s="57"/>
      <c r="K40" s="23">
        <f t="shared" si="9"/>
        <v>1</v>
      </c>
      <c r="L40" s="23">
        <f t="shared" si="10"/>
        <v>0</v>
      </c>
      <c r="M40" s="23">
        <f ca="1">OFFSET('Z1'!$B$7,B40,K40)*E40</f>
        <v>0</v>
      </c>
      <c r="N40" s="23">
        <f ca="1">IF(L40&gt;0,OFFSET('Z1'!$I$7,B40,L40)*IF(L40=1,E40-9300,IF(L40=2,E40-18000,IF(L40=3,E40-45000,0))),0)</f>
        <v>0</v>
      </c>
      <c r="O40" s="23">
        <f>IF(AND(F40=1,E40&gt;20000,E40&lt;=45000),E40*'Z1'!$G$7,0)+IF(AND(F40=1,E40&gt;45000,E40&lt;=50000),'Z1'!$G$7/5000*(50000-E40)*E40,0)</f>
        <v>0</v>
      </c>
      <c r="P40" s="24">
        <f t="shared" ca="1" si="11"/>
        <v>0</v>
      </c>
      <c r="Q40" s="27">
        <v>0</v>
      </c>
      <c r="R40" s="26">
        <f t="shared" si="12"/>
        <v>0</v>
      </c>
      <c r="S40" s="27">
        <f t="shared" si="13"/>
        <v>1</v>
      </c>
      <c r="T40" s="28">
        <f t="shared" si="14"/>
        <v>0</v>
      </c>
      <c r="U40" s="61">
        <f ca="1">OFFSET($U$4,B40,0)/OFFSET($G$4,B40,0)*G40</f>
        <v>1437323.0413671762</v>
      </c>
      <c r="V40" s="62">
        <f t="shared" ca="1" si="15"/>
        <v>1437323.0413671762</v>
      </c>
      <c r="W40" s="63">
        <v>793.59505707756</v>
      </c>
      <c r="X40" s="63">
        <f t="shared" ca="1" si="16"/>
        <v>734.82773076031503</v>
      </c>
      <c r="Y40" s="64">
        <f t="shared" ca="1" si="17"/>
        <v>-7.4052031691902886E-2</v>
      </c>
      <c r="Z40" s="64"/>
      <c r="AA40" s="64">
        <f ca="1">MAX(Y40,OFFSET($AA$4,B40,0))</f>
        <v>-7.4052031691902886E-2</v>
      </c>
      <c r="AB40" s="62">
        <f t="shared" ca="1" si="18"/>
        <v>1437323.0413671762</v>
      </c>
      <c r="AC40" s="65">
        <f t="shared" ca="1" si="19"/>
        <v>0</v>
      </c>
      <c r="AD40" s="62">
        <f ca="1">MAX(0,AB40-W40*(1+OFFSET($Y$4,B40,0))*E40)</f>
        <v>0</v>
      </c>
      <c r="AE40" s="65">
        <f ca="1">IF(OFFSET($AC$4,B40,0)=0,0,-OFFSET($AC$4,B40,0)/OFFSET($AD$4,B40,0)*AD40)</f>
        <v>0</v>
      </c>
      <c r="AF40" s="51">
        <f t="shared" ca="1" si="20"/>
        <v>1437323.0413671762</v>
      </c>
    </row>
    <row r="41" spans="1:32" ht="11.25" x14ac:dyDescent="0.2">
      <c r="A41" s="60">
        <v>10320</v>
      </c>
      <c r="B41" s="102">
        <f>INT(A41/10000)</f>
        <v>1</v>
      </c>
      <c r="C41" s="109">
        <v>1</v>
      </c>
      <c r="D41" s="60" t="s">
        <v>99</v>
      </c>
      <c r="E41" s="60">
        <v>474</v>
      </c>
      <c r="F41" s="60">
        <v>0</v>
      </c>
      <c r="G41" s="60">
        <f t="shared" si="8"/>
        <v>764.05970149253733</v>
      </c>
      <c r="H41" s="60"/>
      <c r="I41" s="60"/>
      <c r="J41" s="57"/>
      <c r="K41" s="23">
        <f t="shared" si="9"/>
        <v>1</v>
      </c>
      <c r="L41" s="23">
        <f t="shared" si="10"/>
        <v>0</v>
      </c>
      <c r="M41" s="23">
        <f ca="1">OFFSET('Z1'!$B$7,B41,K41)*E41</f>
        <v>0</v>
      </c>
      <c r="N41" s="23">
        <f ca="1">IF(L41&gt;0,OFFSET('Z1'!$I$7,B41,L41)*IF(L41=1,E41-9300,IF(L41=2,E41-18000,IF(L41=3,E41-45000,0))),0)</f>
        <v>0</v>
      </c>
      <c r="O41" s="23">
        <f>IF(AND(F41=1,E41&gt;20000,E41&lt;=45000),E41*'Z1'!$G$7,0)+IF(AND(F41=1,E41&gt;45000,E41&lt;=50000),'Z1'!$G$7/5000*(50000-E41)*E41,0)</f>
        <v>0</v>
      </c>
      <c r="P41" s="24">
        <f t="shared" ca="1" si="11"/>
        <v>0</v>
      </c>
      <c r="Q41" s="27">
        <v>0</v>
      </c>
      <c r="R41" s="26">
        <f t="shared" si="12"/>
        <v>0</v>
      </c>
      <c r="S41" s="27">
        <f t="shared" si="13"/>
        <v>1</v>
      </c>
      <c r="T41" s="28">
        <f t="shared" si="14"/>
        <v>0</v>
      </c>
      <c r="U41" s="61">
        <f ca="1">OFFSET($U$4,B41,0)/OFFSET($G$4,B41,0)*G41</f>
        <v>348308.34438038938</v>
      </c>
      <c r="V41" s="62">
        <f t="shared" ca="1" si="15"/>
        <v>348308.34438038938</v>
      </c>
      <c r="W41" s="63">
        <v>793.81523243640731</v>
      </c>
      <c r="X41" s="63">
        <f t="shared" ca="1" si="16"/>
        <v>734.82773076031515</v>
      </c>
      <c r="Y41" s="64">
        <f t="shared" ca="1" si="17"/>
        <v>-7.4308855846776267E-2</v>
      </c>
      <c r="Z41" s="64"/>
      <c r="AA41" s="64">
        <f ca="1">MAX(Y41,OFFSET($AA$4,B41,0))</f>
        <v>-7.4308855846776267E-2</v>
      </c>
      <c r="AB41" s="62">
        <f t="shared" ca="1" si="18"/>
        <v>348308.34438038938</v>
      </c>
      <c r="AC41" s="65">
        <f t="shared" ca="1" si="19"/>
        <v>0</v>
      </c>
      <c r="AD41" s="62">
        <f ca="1">MAX(0,AB41-W41*(1+OFFSET($Y$4,B41,0))*E41)</f>
        <v>0</v>
      </c>
      <c r="AE41" s="65">
        <f ca="1">IF(OFFSET($AC$4,B41,0)=0,0,-OFFSET($AC$4,B41,0)/OFFSET($AD$4,B41,0)*AD41)</f>
        <v>0</v>
      </c>
      <c r="AF41" s="51">
        <f t="shared" ca="1" si="20"/>
        <v>348308.34438038938</v>
      </c>
    </row>
    <row r="42" spans="1:32" ht="11.25" x14ac:dyDescent="0.2">
      <c r="A42" s="60">
        <v>10321</v>
      </c>
      <c r="B42" s="102">
        <f>INT(A42/10000)</f>
        <v>1</v>
      </c>
      <c r="C42" s="109">
        <v>2</v>
      </c>
      <c r="D42" s="60" t="s">
        <v>100</v>
      </c>
      <c r="E42" s="60">
        <v>842</v>
      </c>
      <c r="F42" s="60">
        <v>0</v>
      </c>
      <c r="G42" s="60">
        <f t="shared" si="8"/>
        <v>1357.2537313432836</v>
      </c>
      <c r="H42" s="60"/>
      <c r="I42" s="60"/>
      <c r="J42" s="57"/>
      <c r="K42" s="23">
        <f t="shared" si="9"/>
        <v>1</v>
      </c>
      <c r="L42" s="23">
        <f t="shared" si="10"/>
        <v>0</v>
      </c>
      <c r="M42" s="23">
        <f ca="1">OFFSET('Z1'!$B$7,B42,K42)*E42</f>
        <v>0</v>
      </c>
      <c r="N42" s="23">
        <f ca="1">IF(L42&gt;0,OFFSET('Z1'!$I$7,B42,L42)*IF(L42=1,E42-9300,IF(L42=2,E42-18000,IF(L42=3,E42-45000,0))),0)</f>
        <v>0</v>
      </c>
      <c r="O42" s="23">
        <f>IF(AND(F42=1,E42&gt;20000,E42&lt;=45000),E42*'Z1'!$G$7,0)+IF(AND(F42=1,E42&gt;45000,E42&lt;=50000),'Z1'!$G$7/5000*(50000-E42)*E42,0)</f>
        <v>0</v>
      </c>
      <c r="P42" s="24">
        <f t="shared" ca="1" si="11"/>
        <v>0</v>
      </c>
      <c r="Q42" s="27">
        <v>0</v>
      </c>
      <c r="R42" s="26">
        <f t="shared" si="12"/>
        <v>0</v>
      </c>
      <c r="S42" s="27">
        <f t="shared" si="13"/>
        <v>1</v>
      </c>
      <c r="T42" s="28">
        <f t="shared" si="14"/>
        <v>0</v>
      </c>
      <c r="U42" s="61">
        <f ca="1">OFFSET($U$4,B42,0)/OFFSET($G$4,B42,0)*G42</f>
        <v>618724.94930018531</v>
      </c>
      <c r="V42" s="62">
        <f t="shared" ca="1" si="15"/>
        <v>618724.94930018531</v>
      </c>
      <c r="W42" s="63">
        <v>793.81523243640731</v>
      </c>
      <c r="X42" s="63">
        <f t="shared" ca="1" si="16"/>
        <v>734.82773076031515</v>
      </c>
      <c r="Y42" s="64">
        <f t="shared" ca="1" si="17"/>
        <v>-7.4308855846776267E-2</v>
      </c>
      <c r="Z42" s="64"/>
      <c r="AA42" s="64">
        <f ca="1">MAX(Y42,OFFSET($AA$4,B42,0))</f>
        <v>-7.4308855846776267E-2</v>
      </c>
      <c r="AB42" s="62">
        <f t="shared" ca="1" si="18"/>
        <v>618724.94930018531</v>
      </c>
      <c r="AC42" s="65">
        <f t="shared" ca="1" si="19"/>
        <v>0</v>
      </c>
      <c r="AD42" s="62">
        <f ca="1">MAX(0,AB42-W42*(1+OFFSET($Y$4,B42,0))*E42)</f>
        <v>0</v>
      </c>
      <c r="AE42" s="65">
        <f ca="1">IF(OFFSET($AC$4,B42,0)=0,0,-OFFSET($AC$4,B42,0)/OFFSET($AD$4,B42,0)*AD42)</f>
        <v>0</v>
      </c>
      <c r="AF42" s="51">
        <f t="shared" ca="1" si="20"/>
        <v>618724.94930018531</v>
      </c>
    </row>
    <row r="43" spans="1:32" ht="11.25" x14ac:dyDescent="0.2">
      <c r="A43" s="60">
        <v>10322</v>
      </c>
      <c r="B43" s="102">
        <f>INT(A43/10000)</f>
        <v>1</v>
      </c>
      <c r="C43" s="109">
        <v>2</v>
      </c>
      <c r="D43" s="60" t="s">
        <v>101</v>
      </c>
      <c r="E43" s="60">
        <v>939</v>
      </c>
      <c r="F43" s="60">
        <v>0</v>
      </c>
      <c r="G43" s="60">
        <f t="shared" si="8"/>
        <v>1513.6119402985075</v>
      </c>
      <c r="H43" s="60"/>
      <c r="I43" s="60"/>
      <c r="J43" s="57"/>
      <c r="K43" s="23">
        <f t="shared" si="9"/>
        <v>1</v>
      </c>
      <c r="L43" s="23">
        <f t="shared" si="10"/>
        <v>0</v>
      </c>
      <c r="M43" s="23">
        <f ca="1">OFFSET('Z1'!$B$7,B43,K43)*E43</f>
        <v>0</v>
      </c>
      <c r="N43" s="23">
        <f ca="1">IF(L43&gt;0,OFFSET('Z1'!$I$7,B43,L43)*IF(L43=1,E43-9300,IF(L43=2,E43-18000,IF(L43=3,E43-45000,0))),0)</f>
        <v>0</v>
      </c>
      <c r="O43" s="23">
        <f>IF(AND(F43=1,E43&gt;20000,E43&lt;=45000),E43*'Z1'!$G$7,0)+IF(AND(F43=1,E43&gt;45000,E43&lt;=50000),'Z1'!$G$7/5000*(50000-E43)*E43,0)</f>
        <v>0</v>
      </c>
      <c r="P43" s="24">
        <f t="shared" ca="1" si="11"/>
        <v>0</v>
      </c>
      <c r="Q43" s="27">
        <v>0</v>
      </c>
      <c r="R43" s="26">
        <f t="shared" si="12"/>
        <v>0</v>
      </c>
      <c r="S43" s="27">
        <f t="shared" si="13"/>
        <v>1</v>
      </c>
      <c r="T43" s="28">
        <f t="shared" si="14"/>
        <v>0</v>
      </c>
      <c r="U43" s="61">
        <f ca="1">OFFSET($U$4,B43,0)/OFFSET($G$4,B43,0)*G43</f>
        <v>690003.23918393592</v>
      </c>
      <c r="V43" s="62">
        <f t="shared" ca="1" si="15"/>
        <v>690003.23918393592</v>
      </c>
      <c r="W43" s="63">
        <v>793.8152324364072</v>
      </c>
      <c r="X43" s="63">
        <f t="shared" ca="1" si="16"/>
        <v>734.82773076031515</v>
      </c>
      <c r="Y43" s="64">
        <f t="shared" ca="1" si="17"/>
        <v>-7.4308855846776156E-2</v>
      </c>
      <c r="Z43" s="64"/>
      <c r="AA43" s="64">
        <f ca="1">MAX(Y43,OFFSET($AA$4,B43,0))</f>
        <v>-7.4308855846776156E-2</v>
      </c>
      <c r="AB43" s="62">
        <f t="shared" ca="1" si="18"/>
        <v>690003.23918393592</v>
      </c>
      <c r="AC43" s="65">
        <f t="shared" ca="1" si="19"/>
        <v>0</v>
      </c>
      <c r="AD43" s="62">
        <f ca="1">MAX(0,AB43-W43*(1+OFFSET($Y$4,B43,0))*E43)</f>
        <v>0</v>
      </c>
      <c r="AE43" s="65">
        <f ca="1">IF(OFFSET($AC$4,B43,0)=0,0,-OFFSET($AC$4,B43,0)/OFFSET($AD$4,B43,0)*AD43)</f>
        <v>0</v>
      </c>
      <c r="AF43" s="51">
        <f t="shared" ca="1" si="20"/>
        <v>690003.23918393592</v>
      </c>
    </row>
    <row r="44" spans="1:32" ht="11.25" x14ac:dyDescent="0.2">
      <c r="A44" s="60">
        <v>10323</v>
      </c>
      <c r="B44" s="102">
        <f>INT(A44/10000)</f>
        <v>1</v>
      </c>
      <c r="C44" s="109">
        <v>3</v>
      </c>
      <c r="D44" s="60" t="s">
        <v>102</v>
      </c>
      <c r="E44" s="60">
        <v>1046</v>
      </c>
      <c r="F44" s="60">
        <v>0</v>
      </c>
      <c r="G44" s="60">
        <f t="shared" si="8"/>
        <v>1686.0895522388059</v>
      </c>
      <c r="H44" s="60"/>
      <c r="I44" s="60"/>
      <c r="J44" s="57"/>
      <c r="K44" s="23">
        <f t="shared" si="9"/>
        <v>1</v>
      </c>
      <c r="L44" s="23">
        <f t="shared" si="10"/>
        <v>0</v>
      </c>
      <c r="M44" s="23">
        <f ca="1">OFFSET('Z1'!$B$7,B44,K44)*E44</f>
        <v>0</v>
      </c>
      <c r="N44" s="23">
        <f ca="1">IF(L44&gt;0,OFFSET('Z1'!$I$7,B44,L44)*IF(L44=1,E44-9300,IF(L44=2,E44-18000,IF(L44=3,E44-45000,0))),0)</f>
        <v>0</v>
      </c>
      <c r="O44" s="23">
        <f>IF(AND(F44=1,E44&gt;20000,E44&lt;=45000),E44*'Z1'!$G$7,0)+IF(AND(F44=1,E44&gt;45000,E44&lt;=50000),'Z1'!$G$7/5000*(50000-E44)*E44,0)</f>
        <v>0</v>
      </c>
      <c r="P44" s="24">
        <f t="shared" ca="1" si="11"/>
        <v>0</v>
      </c>
      <c r="Q44" s="27">
        <v>0</v>
      </c>
      <c r="R44" s="26">
        <f t="shared" si="12"/>
        <v>0</v>
      </c>
      <c r="S44" s="27">
        <f t="shared" si="13"/>
        <v>1</v>
      </c>
      <c r="T44" s="28">
        <f t="shared" si="14"/>
        <v>0</v>
      </c>
      <c r="U44" s="61">
        <f ca="1">OFFSET($U$4,B44,0)/OFFSET($G$4,B44,0)*G44</f>
        <v>768629.80637528969</v>
      </c>
      <c r="V44" s="62">
        <f t="shared" ca="1" si="15"/>
        <v>768629.80637528969</v>
      </c>
      <c r="W44" s="63">
        <v>793.81523243640731</v>
      </c>
      <c r="X44" s="63">
        <f t="shared" ca="1" si="16"/>
        <v>734.82773076031515</v>
      </c>
      <c r="Y44" s="64">
        <f t="shared" ca="1" si="17"/>
        <v>-7.4308855846776267E-2</v>
      </c>
      <c r="Z44" s="64"/>
      <c r="AA44" s="64">
        <f ca="1">MAX(Y44,OFFSET($AA$4,B44,0))</f>
        <v>-7.4308855846776267E-2</v>
      </c>
      <c r="AB44" s="62">
        <f t="shared" ca="1" si="18"/>
        <v>768629.80637528969</v>
      </c>
      <c r="AC44" s="65">
        <f t="shared" ca="1" si="19"/>
        <v>0</v>
      </c>
      <c r="AD44" s="62">
        <f ca="1">MAX(0,AB44-W44*(1+OFFSET($Y$4,B44,0))*E44)</f>
        <v>0</v>
      </c>
      <c r="AE44" s="65">
        <f ca="1">IF(OFFSET($AC$4,B44,0)=0,0,-OFFSET($AC$4,B44,0)/OFFSET($AD$4,B44,0)*AD44)</f>
        <v>0</v>
      </c>
      <c r="AF44" s="51">
        <f t="shared" ca="1" si="20"/>
        <v>768629.80637528969</v>
      </c>
    </row>
    <row r="45" spans="1:32" ht="11.25" x14ac:dyDescent="0.2">
      <c r="A45" s="60">
        <v>10401</v>
      </c>
      <c r="B45" s="102">
        <f>INT(A45/10000)</f>
        <v>1</v>
      </c>
      <c r="C45" s="109">
        <v>2</v>
      </c>
      <c r="D45" s="60" t="s">
        <v>103</v>
      </c>
      <c r="E45" s="60">
        <v>801</v>
      </c>
      <c r="F45" s="60">
        <v>0</v>
      </c>
      <c r="G45" s="60">
        <f t="shared" si="8"/>
        <v>1291.1641791044776</v>
      </c>
      <c r="H45" s="60"/>
      <c r="I45" s="60"/>
      <c r="J45" s="57"/>
      <c r="K45" s="23">
        <f t="shared" si="9"/>
        <v>1</v>
      </c>
      <c r="L45" s="23">
        <f t="shared" si="10"/>
        <v>0</v>
      </c>
      <c r="M45" s="23">
        <f ca="1">OFFSET('Z1'!$B$7,B45,K45)*E45</f>
        <v>0</v>
      </c>
      <c r="N45" s="23">
        <f ca="1">IF(L45&gt;0,OFFSET('Z1'!$I$7,B45,L45)*IF(L45=1,E45-9300,IF(L45=2,E45-18000,IF(L45=3,E45-45000,0))),0)</f>
        <v>0</v>
      </c>
      <c r="O45" s="23">
        <f>IF(AND(F45=1,E45&gt;20000,E45&lt;=45000),E45*'Z1'!$G$7,0)+IF(AND(F45=1,E45&gt;45000,E45&lt;=50000),'Z1'!$G$7/5000*(50000-E45)*E45,0)</f>
        <v>0</v>
      </c>
      <c r="P45" s="24">
        <f t="shared" ca="1" si="11"/>
        <v>0</v>
      </c>
      <c r="Q45" s="27">
        <v>0</v>
      </c>
      <c r="R45" s="26">
        <f t="shared" si="12"/>
        <v>0</v>
      </c>
      <c r="S45" s="27">
        <f t="shared" si="13"/>
        <v>1</v>
      </c>
      <c r="T45" s="28">
        <f t="shared" si="14"/>
        <v>0</v>
      </c>
      <c r="U45" s="61">
        <f ca="1">OFFSET($U$4,B45,0)/OFFSET($G$4,B45,0)*G45</f>
        <v>588597.01233901246</v>
      </c>
      <c r="V45" s="62">
        <f t="shared" ca="1" si="15"/>
        <v>588597.01233901246</v>
      </c>
      <c r="W45" s="63">
        <v>793.81523243640731</v>
      </c>
      <c r="X45" s="63">
        <f t="shared" ca="1" si="16"/>
        <v>734.82773076031515</v>
      </c>
      <c r="Y45" s="64">
        <f t="shared" ca="1" si="17"/>
        <v>-7.4308855846776267E-2</v>
      </c>
      <c r="Z45" s="64"/>
      <c r="AA45" s="64">
        <f ca="1">MAX(Y45,OFFSET($AA$4,B45,0))</f>
        <v>-7.4308855846776267E-2</v>
      </c>
      <c r="AB45" s="62">
        <f t="shared" ca="1" si="18"/>
        <v>588597.01233901246</v>
      </c>
      <c r="AC45" s="65">
        <f t="shared" ca="1" si="19"/>
        <v>0</v>
      </c>
      <c r="AD45" s="62">
        <f ca="1">MAX(0,AB45-W45*(1+OFFSET($Y$4,B45,0))*E45)</f>
        <v>0</v>
      </c>
      <c r="AE45" s="65">
        <f ca="1">IF(OFFSET($AC$4,B45,0)=0,0,-OFFSET($AC$4,B45,0)/OFFSET($AD$4,B45,0)*AD45)</f>
        <v>0</v>
      </c>
      <c r="AF45" s="51">
        <f t="shared" ca="1" si="20"/>
        <v>588597.01233901246</v>
      </c>
    </row>
    <row r="46" spans="1:32" ht="11.25" x14ac:dyDescent="0.2">
      <c r="A46" s="60">
        <v>10402</v>
      </c>
      <c r="B46" s="102">
        <f>INT(A46/10000)</f>
        <v>1</v>
      </c>
      <c r="C46" s="109">
        <v>3</v>
      </c>
      <c r="D46" s="60" t="s">
        <v>104</v>
      </c>
      <c r="E46" s="60">
        <v>1364</v>
      </c>
      <c r="F46" s="60">
        <v>0</v>
      </c>
      <c r="G46" s="60">
        <f t="shared" si="8"/>
        <v>2198.686567164179</v>
      </c>
      <c r="H46" s="60"/>
      <c r="I46" s="60"/>
      <c r="J46" s="57"/>
      <c r="K46" s="23">
        <f t="shared" si="9"/>
        <v>1</v>
      </c>
      <c r="L46" s="23">
        <f t="shared" si="10"/>
        <v>0</v>
      </c>
      <c r="M46" s="23">
        <f ca="1">OFFSET('Z1'!$B$7,B46,K46)*E46</f>
        <v>0</v>
      </c>
      <c r="N46" s="23">
        <f ca="1">IF(L46&gt;0,OFFSET('Z1'!$I$7,B46,L46)*IF(L46=1,E46-9300,IF(L46=2,E46-18000,IF(L46=3,E46-45000,0))),0)</f>
        <v>0</v>
      </c>
      <c r="O46" s="23">
        <f>IF(AND(F46=1,E46&gt;20000,E46&lt;=45000),E46*'Z1'!$G$7,0)+IF(AND(F46=1,E46&gt;45000,E46&lt;=50000),'Z1'!$G$7/5000*(50000-E46)*E46,0)</f>
        <v>0</v>
      </c>
      <c r="P46" s="24">
        <f t="shared" ca="1" si="11"/>
        <v>0</v>
      </c>
      <c r="Q46" s="27">
        <v>6426</v>
      </c>
      <c r="R46" s="26">
        <f t="shared" si="12"/>
        <v>5426</v>
      </c>
      <c r="S46" s="27">
        <f t="shared" si="13"/>
        <v>1</v>
      </c>
      <c r="T46" s="28">
        <f t="shared" si="14"/>
        <v>4883.4000000000005</v>
      </c>
      <c r="U46" s="61">
        <f ca="1">OFFSET($U$4,B46,0)/OFFSET($G$4,B46,0)*G46</f>
        <v>1002305.0247570698</v>
      </c>
      <c r="V46" s="62">
        <f t="shared" ca="1" si="15"/>
        <v>1007188.4247570698</v>
      </c>
      <c r="W46" s="63">
        <v>798.88204659569931</v>
      </c>
      <c r="X46" s="63">
        <f t="shared" ca="1" si="16"/>
        <v>738.40793603890745</v>
      </c>
      <c r="Y46" s="64">
        <f t="shared" ca="1" si="17"/>
        <v>-7.5698422332172832E-2</v>
      </c>
      <c r="Z46" s="64"/>
      <c r="AA46" s="64">
        <f ca="1">MAX(Y46,OFFSET($AA$4,B46,0))</f>
        <v>-7.5698422332172832E-2</v>
      </c>
      <c r="AB46" s="62">
        <f t="shared" ca="1" si="18"/>
        <v>1007188.4247570698</v>
      </c>
      <c r="AC46" s="65">
        <f t="shared" ca="1" si="19"/>
        <v>0</v>
      </c>
      <c r="AD46" s="62">
        <f ca="1">MAX(0,AB46-W46*(1+OFFSET($Y$4,B46,0))*E46)</f>
        <v>0</v>
      </c>
      <c r="AE46" s="65">
        <f ca="1">IF(OFFSET($AC$4,B46,0)=0,0,-OFFSET($AC$4,B46,0)/OFFSET($AD$4,B46,0)*AD46)</f>
        <v>0</v>
      </c>
      <c r="AF46" s="51">
        <f t="shared" ca="1" si="20"/>
        <v>1007188.4247570698</v>
      </c>
    </row>
    <row r="47" spans="1:32" ht="11.25" x14ac:dyDescent="0.2">
      <c r="A47" s="60">
        <v>10403</v>
      </c>
      <c r="B47" s="102">
        <f>INT(A47/10000)</f>
        <v>1</v>
      </c>
      <c r="C47" s="109">
        <v>2</v>
      </c>
      <c r="D47" s="60" t="s">
        <v>105</v>
      </c>
      <c r="E47" s="60">
        <v>917</v>
      </c>
      <c r="F47" s="60">
        <v>0</v>
      </c>
      <c r="G47" s="60">
        <f t="shared" si="8"/>
        <v>1478.1492537313434</v>
      </c>
      <c r="H47" s="60"/>
      <c r="I47" s="60"/>
      <c r="J47" s="57"/>
      <c r="K47" s="23">
        <f t="shared" si="9"/>
        <v>1</v>
      </c>
      <c r="L47" s="23">
        <f t="shared" si="10"/>
        <v>0</v>
      </c>
      <c r="M47" s="23">
        <f ca="1">OFFSET('Z1'!$B$7,B47,K47)*E47</f>
        <v>0</v>
      </c>
      <c r="N47" s="23">
        <f ca="1">IF(L47&gt;0,OFFSET('Z1'!$I$7,B47,L47)*IF(L47=1,E47-9300,IF(L47=2,E47-18000,IF(L47=3,E47-45000,0))),0)</f>
        <v>0</v>
      </c>
      <c r="O47" s="23">
        <f>IF(AND(F47=1,E47&gt;20000,E47&lt;=45000),E47*'Z1'!$G$7,0)+IF(AND(F47=1,E47&gt;45000,E47&lt;=50000),'Z1'!$G$7/5000*(50000-E47)*E47,0)</f>
        <v>0</v>
      </c>
      <c r="P47" s="24">
        <f t="shared" ca="1" si="11"/>
        <v>0</v>
      </c>
      <c r="Q47" s="27">
        <v>3045</v>
      </c>
      <c r="R47" s="26">
        <f t="shared" si="12"/>
        <v>2045</v>
      </c>
      <c r="S47" s="27">
        <f t="shared" si="13"/>
        <v>1</v>
      </c>
      <c r="T47" s="28">
        <f t="shared" si="14"/>
        <v>1840.5</v>
      </c>
      <c r="U47" s="61">
        <f ca="1">OFFSET($U$4,B47,0)/OFFSET($G$4,B47,0)*G47</f>
        <v>673837.02910720906</v>
      </c>
      <c r="V47" s="62">
        <f t="shared" ca="1" si="15"/>
        <v>675677.52910720906</v>
      </c>
      <c r="W47" s="63">
        <v>795.24914737642916</v>
      </c>
      <c r="X47" s="63">
        <f t="shared" ca="1" si="16"/>
        <v>736.83481909183104</v>
      </c>
      <c r="Y47" s="64">
        <f t="shared" ca="1" si="17"/>
        <v>-7.345412249395078E-2</v>
      </c>
      <c r="Z47" s="64"/>
      <c r="AA47" s="64">
        <f ca="1">MAX(Y47,OFFSET($AA$4,B47,0))</f>
        <v>-7.345412249395078E-2</v>
      </c>
      <c r="AB47" s="62">
        <f t="shared" ca="1" si="18"/>
        <v>675677.52910720906</v>
      </c>
      <c r="AC47" s="65">
        <f t="shared" ca="1" si="19"/>
        <v>0</v>
      </c>
      <c r="AD47" s="62">
        <f ca="1">MAX(0,AB47-W47*(1+OFFSET($Y$4,B47,0))*E47)</f>
        <v>0</v>
      </c>
      <c r="AE47" s="65">
        <f ca="1">IF(OFFSET($AC$4,B47,0)=0,0,-OFFSET($AC$4,B47,0)/OFFSET($AD$4,B47,0)*AD47)</f>
        <v>0</v>
      </c>
      <c r="AF47" s="51">
        <f t="shared" ca="1" si="20"/>
        <v>675677.52910720906</v>
      </c>
    </row>
    <row r="48" spans="1:32" ht="11.25" x14ac:dyDescent="0.2">
      <c r="A48" s="60">
        <v>10404</v>
      </c>
      <c r="B48" s="102">
        <f>INT(A48/10000)</f>
        <v>1</v>
      </c>
      <c r="C48" s="109">
        <v>3</v>
      </c>
      <c r="D48" s="60" t="s">
        <v>106</v>
      </c>
      <c r="E48" s="60">
        <v>1013</v>
      </c>
      <c r="F48" s="60">
        <v>0</v>
      </c>
      <c r="G48" s="60">
        <f t="shared" si="8"/>
        <v>1632.8955223880596</v>
      </c>
      <c r="H48" s="60"/>
      <c r="I48" s="60"/>
      <c r="J48" s="57"/>
      <c r="K48" s="23">
        <f t="shared" si="9"/>
        <v>1</v>
      </c>
      <c r="L48" s="23">
        <f t="shared" si="10"/>
        <v>0</v>
      </c>
      <c r="M48" s="23">
        <f ca="1">OFFSET('Z1'!$B$7,B48,K48)*E48</f>
        <v>0</v>
      </c>
      <c r="N48" s="23">
        <f ca="1">IF(L48&gt;0,OFFSET('Z1'!$I$7,B48,L48)*IF(L48=1,E48-9300,IF(L48=2,E48-18000,IF(L48=3,E48-45000,0))),0)</f>
        <v>0</v>
      </c>
      <c r="O48" s="23">
        <f>IF(AND(F48=1,E48&gt;20000,E48&lt;=45000),E48*'Z1'!$G$7,0)+IF(AND(F48=1,E48&gt;45000,E48&lt;=50000),'Z1'!$G$7/5000*(50000-E48)*E48,0)</f>
        <v>0</v>
      </c>
      <c r="P48" s="24">
        <f t="shared" ca="1" si="11"/>
        <v>0</v>
      </c>
      <c r="Q48" s="27">
        <v>1533</v>
      </c>
      <c r="R48" s="26">
        <f t="shared" si="12"/>
        <v>533</v>
      </c>
      <c r="S48" s="27">
        <f t="shared" si="13"/>
        <v>1</v>
      </c>
      <c r="T48" s="28">
        <f t="shared" si="14"/>
        <v>479.7</v>
      </c>
      <c r="U48" s="61">
        <f ca="1">OFFSET($U$4,B48,0)/OFFSET($G$4,B48,0)*G48</f>
        <v>744380.49126019923</v>
      </c>
      <c r="V48" s="62">
        <f t="shared" ca="1" si="15"/>
        <v>744860.19126019918</v>
      </c>
      <c r="W48" s="63">
        <v>794.46857449245738</v>
      </c>
      <c r="X48" s="63">
        <f t="shared" ca="1" si="16"/>
        <v>735.30127468923911</v>
      </c>
      <c r="Y48" s="64">
        <f t="shared" ca="1" si="17"/>
        <v>-7.4474059393748848E-2</v>
      </c>
      <c r="Z48" s="64"/>
      <c r="AA48" s="64">
        <f ca="1">MAX(Y48,OFFSET($AA$4,B48,0))</f>
        <v>-7.4474059393748848E-2</v>
      </c>
      <c r="AB48" s="62">
        <f t="shared" ca="1" si="18"/>
        <v>744860.19126019918</v>
      </c>
      <c r="AC48" s="65">
        <f t="shared" ca="1" si="19"/>
        <v>0</v>
      </c>
      <c r="AD48" s="62">
        <f ca="1">MAX(0,AB48-W48*(1+OFFSET($Y$4,B48,0))*E48)</f>
        <v>0</v>
      </c>
      <c r="AE48" s="65">
        <f ca="1">IF(OFFSET($AC$4,B48,0)=0,0,-OFFSET($AC$4,B48,0)/OFFSET($AD$4,B48,0)*AD48)</f>
        <v>0</v>
      </c>
      <c r="AF48" s="51">
        <f t="shared" ca="1" si="20"/>
        <v>744860.19126019918</v>
      </c>
    </row>
    <row r="49" spans="1:32" ht="11.25" x14ac:dyDescent="0.2">
      <c r="A49" s="60">
        <v>10405</v>
      </c>
      <c r="B49" s="102">
        <f>INT(A49/10000)</f>
        <v>1</v>
      </c>
      <c r="C49" s="109">
        <v>4</v>
      </c>
      <c r="D49" s="60" t="s">
        <v>107</v>
      </c>
      <c r="E49" s="60">
        <v>3713</v>
      </c>
      <c r="F49" s="60">
        <v>0</v>
      </c>
      <c r="G49" s="60">
        <f t="shared" si="8"/>
        <v>5985.1343283582091</v>
      </c>
      <c r="H49" s="60"/>
      <c r="I49" s="60"/>
      <c r="J49" s="57"/>
      <c r="K49" s="23">
        <f t="shared" si="9"/>
        <v>1</v>
      </c>
      <c r="L49" s="23">
        <f t="shared" si="10"/>
        <v>0</v>
      </c>
      <c r="M49" s="23">
        <f ca="1">OFFSET('Z1'!$B$7,B49,K49)*E49</f>
        <v>0</v>
      </c>
      <c r="N49" s="23">
        <f ca="1">IF(L49&gt;0,OFFSET('Z1'!$I$7,B49,L49)*IF(L49=1,E49-9300,IF(L49=2,E49-18000,IF(L49=3,E49-45000,0))),0)</f>
        <v>0</v>
      </c>
      <c r="O49" s="23">
        <f>IF(AND(F49=1,E49&gt;20000,E49&lt;=45000),E49*'Z1'!$G$7,0)+IF(AND(F49=1,E49&gt;45000,E49&lt;=50000),'Z1'!$G$7/5000*(50000-E49)*E49,0)</f>
        <v>0</v>
      </c>
      <c r="P49" s="24">
        <f t="shared" ca="1" si="11"/>
        <v>0</v>
      </c>
      <c r="Q49" s="27">
        <v>12637</v>
      </c>
      <c r="R49" s="26">
        <f t="shared" si="12"/>
        <v>11637</v>
      </c>
      <c r="S49" s="27">
        <f t="shared" si="13"/>
        <v>1</v>
      </c>
      <c r="T49" s="28">
        <f t="shared" si="14"/>
        <v>10473.300000000001</v>
      </c>
      <c r="U49" s="61">
        <f ca="1">OFFSET($U$4,B49,0)/OFFSET($G$4,B49,0)*G49</f>
        <v>2728415.3643130502</v>
      </c>
      <c r="V49" s="62">
        <f t="shared" ca="1" si="15"/>
        <v>2738888.66431305</v>
      </c>
      <c r="W49" s="63">
        <v>795.04444372851617</v>
      </c>
      <c r="X49" s="63">
        <f t="shared" ca="1" si="16"/>
        <v>737.64844177566658</v>
      </c>
      <c r="Y49" s="64">
        <f t="shared" ca="1" si="17"/>
        <v>-7.219219303474389E-2</v>
      </c>
      <c r="Z49" s="64"/>
      <c r="AA49" s="64">
        <f ca="1">MAX(Y49,OFFSET($AA$4,B49,0))</f>
        <v>-7.219219303474389E-2</v>
      </c>
      <c r="AB49" s="62">
        <f t="shared" ca="1" si="18"/>
        <v>2738888.66431305</v>
      </c>
      <c r="AC49" s="65">
        <f t="shared" ca="1" si="19"/>
        <v>0</v>
      </c>
      <c r="AD49" s="62">
        <f ca="1">MAX(0,AB49-W49*(1+OFFSET($Y$4,B49,0))*E49)</f>
        <v>1635.9248870220035</v>
      </c>
      <c r="AE49" s="65">
        <f ca="1">IF(OFFSET($AC$4,B49,0)=0,0,-OFFSET($AC$4,B49,0)/OFFSET($AD$4,B49,0)*AD49)</f>
        <v>-435.19109894855876</v>
      </c>
      <c r="AF49" s="51">
        <f t="shared" ca="1" si="20"/>
        <v>2738453.4732141015</v>
      </c>
    </row>
    <row r="50" spans="1:32" ht="11.25" x14ac:dyDescent="0.2">
      <c r="A50" s="60">
        <v>10406</v>
      </c>
      <c r="B50" s="102">
        <f>INT(A50/10000)</f>
        <v>1</v>
      </c>
      <c r="C50" s="109">
        <v>2</v>
      </c>
      <c r="D50" s="60" t="s">
        <v>108</v>
      </c>
      <c r="E50" s="60">
        <v>886</v>
      </c>
      <c r="F50" s="60">
        <v>0</v>
      </c>
      <c r="G50" s="60">
        <f t="shared" si="8"/>
        <v>1428.1791044776119</v>
      </c>
      <c r="H50" s="60"/>
      <c r="I50" s="60"/>
      <c r="J50" s="57"/>
      <c r="K50" s="23">
        <f t="shared" si="9"/>
        <v>1</v>
      </c>
      <c r="L50" s="23">
        <f t="shared" si="10"/>
        <v>0</v>
      </c>
      <c r="M50" s="23">
        <f ca="1">OFFSET('Z1'!$B$7,B50,K50)*E50</f>
        <v>0</v>
      </c>
      <c r="N50" s="23">
        <f ca="1">IF(L50&gt;0,OFFSET('Z1'!$I$7,B50,L50)*IF(L50=1,E50-9300,IF(L50=2,E50-18000,IF(L50=3,E50-45000,0))),0)</f>
        <v>0</v>
      </c>
      <c r="O50" s="23">
        <f>IF(AND(F50=1,E50&gt;20000,E50&lt;=45000),E50*'Z1'!$G$7,0)+IF(AND(F50=1,E50&gt;45000,E50&lt;=50000),'Z1'!$G$7/5000*(50000-E50)*E50,0)</f>
        <v>0</v>
      </c>
      <c r="P50" s="24">
        <f t="shared" ca="1" si="11"/>
        <v>0</v>
      </c>
      <c r="Q50" s="27">
        <v>0</v>
      </c>
      <c r="R50" s="26">
        <f t="shared" si="12"/>
        <v>0</v>
      </c>
      <c r="S50" s="27">
        <f t="shared" si="13"/>
        <v>1</v>
      </c>
      <c r="T50" s="28">
        <f t="shared" si="14"/>
        <v>0</v>
      </c>
      <c r="U50" s="61">
        <f ca="1">OFFSET($U$4,B50,0)/OFFSET($G$4,B50,0)*G50</f>
        <v>651057.36945363914</v>
      </c>
      <c r="V50" s="62">
        <f t="shared" ca="1" si="15"/>
        <v>651057.36945363914</v>
      </c>
      <c r="W50" s="63">
        <v>793.81523243640743</v>
      </c>
      <c r="X50" s="63">
        <f t="shared" ca="1" si="16"/>
        <v>734.82773076031503</v>
      </c>
      <c r="Y50" s="64">
        <f t="shared" ca="1" si="17"/>
        <v>-7.4308855846776489E-2</v>
      </c>
      <c r="Z50" s="64"/>
      <c r="AA50" s="64">
        <f ca="1">MAX(Y50,OFFSET($AA$4,B50,0))</f>
        <v>-7.4308855846776489E-2</v>
      </c>
      <c r="AB50" s="62">
        <f t="shared" ca="1" si="18"/>
        <v>651057.36945363914</v>
      </c>
      <c r="AC50" s="65">
        <f t="shared" ca="1" si="19"/>
        <v>0</v>
      </c>
      <c r="AD50" s="62">
        <f ca="1">MAX(0,AB50-W50*(1+OFFSET($Y$4,B50,0))*E50)</f>
        <v>0</v>
      </c>
      <c r="AE50" s="65">
        <f ca="1">IF(OFFSET($AC$4,B50,0)=0,0,-OFFSET($AC$4,B50,0)/OFFSET($AD$4,B50,0)*AD50)</f>
        <v>0</v>
      </c>
      <c r="AF50" s="51">
        <f t="shared" ca="1" si="20"/>
        <v>651057.36945363914</v>
      </c>
    </row>
    <row r="51" spans="1:32" ht="11.25" x14ac:dyDescent="0.2">
      <c r="A51" s="60">
        <v>10407</v>
      </c>
      <c r="B51" s="102">
        <f>INT(A51/10000)</f>
        <v>1</v>
      </c>
      <c r="C51" s="109">
        <v>2</v>
      </c>
      <c r="D51" s="60" t="s">
        <v>109</v>
      </c>
      <c r="E51" s="60">
        <v>736</v>
      </c>
      <c r="F51" s="60">
        <v>0</v>
      </c>
      <c r="G51" s="60">
        <f t="shared" si="8"/>
        <v>1186.3880597014925</v>
      </c>
      <c r="H51" s="60"/>
      <c r="I51" s="60"/>
      <c r="J51" s="57"/>
      <c r="K51" s="23">
        <f t="shared" si="9"/>
        <v>1</v>
      </c>
      <c r="L51" s="23">
        <f t="shared" si="10"/>
        <v>0</v>
      </c>
      <c r="M51" s="23">
        <f ca="1">OFFSET('Z1'!$B$7,B51,K51)*E51</f>
        <v>0</v>
      </c>
      <c r="N51" s="23">
        <f ca="1">IF(L51&gt;0,OFFSET('Z1'!$I$7,B51,L51)*IF(L51=1,E51-9300,IF(L51=2,E51-18000,IF(L51=3,E51-45000,0))),0)</f>
        <v>0</v>
      </c>
      <c r="O51" s="23">
        <f>IF(AND(F51=1,E51&gt;20000,E51&lt;=45000),E51*'Z1'!$G$7,0)+IF(AND(F51=1,E51&gt;45000,E51&lt;=50000),'Z1'!$G$7/5000*(50000-E51)*E51,0)</f>
        <v>0</v>
      </c>
      <c r="P51" s="24">
        <f t="shared" ca="1" si="11"/>
        <v>0</v>
      </c>
      <c r="Q51" s="27">
        <v>11263</v>
      </c>
      <c r="R51" s="26">
        <f t="shared" si="12"/>
        <v>10263</v>
      </c>
      <c r="S51" s="27">
        <f t="shared" si="13"/>
        <v>1</v>
      </c>
      <c r="T51" s="28">
        <f t="shared" si="14"/>
        <v>9236.7000000000007</v>
      </c>
      <c r="U51" s="61">
        <f ca="1">OFFSET($U$4,B51,0)/OFFSET($G$4,B51,0)*G51</f>
        <v>540833.20983959187</v>
      </c>
      <c r="V51" s="62">
        <f t="shared" ca="1" si="15"/>
        <v>550069.90983959183</v>
      </c>
      <c r="W51" s="63">
        <v>806.23617484478427</v>
      </c>
      <c r="X51" s="63">
        <f t="shared" ca="1" si="16"/>
        <v>747.37759489074972</v>
      </c>
      <c r="Y51" s="64">
        <f t="shared" ca="1" si="17"/>
        <v>-7.3004141702480596E-2</v>
      </c>
      <c r="Z51" s="64"/>
      <c r="AA51" s="64">
        <f ca="1">MAX(Y51,OFFSET($AA$4,B51,0))</f>
        <v>-7.3004141702480596E-2</v>
      </c>
      <c r="AB51" s="62">
        <f t="shared" ca="1" si="18"/>
        <v>550069.90983959183</v>
      </c>
      <c r="AC51" s="65">
        <f t="shared" ca="1" si="19"/>
        <v>0</v>
      </c>
      <c r="AD51" s="62">
        <f ca="1">MAX(0,AB51-W51*(1+OFFSET($Y$4,B51,0))*E51)</f>
        <v>0</v>
      </c>
      <c r="AE51" s="65">
        <f ca="1">IF(OFFSET($AC$4,B51,0)=0,0,-OFFSET($AC$4,B51,0)/OFFSET($AD$4,B51,0)*AD51)</f>
        <v>0</v>
      </c>
      <c r="AF51" s="51">
        <f t="shared" ca="1" si="20"/>
        <v>550069.90983959183</v>
      </c>
    </row>
    <row r="52" spans="1:32" ht="11.25" x14ac:dyDescent="0.2">
      <c r="A52" s="60">
        <v>10408</v>
      </c>
      <c r="B52" s="102">
        <f>INT(A52/10000)</f>
        <v>1</v>
      </c>
      <c r="C52" s="109">
        <v>3</v>
      </c>
      <c r="D52" s="60" t="s">
        <v>110</v>
      </c>
      <c r="E52" s="60">
        <v>1994</v>
      </c>
      <c r="F52" s="60">
        <v>0</v>
      </c>
      <c r="G52" s="60">
        <f t="shared" si="8"/>
        <v>3214.2089552238804</v>
      </c>
      <c r="H52" s="60"/>
      <c r="I52" s="60"/>
      <c r="J52" s="57"/>
      <c r="K52" s="23">
        <f t="shared" si="9"/>
        <v>1</v>
      </c>
      <c r="L52" s="23">
        <f t="shared" si="10"/>
        <v>0</v>
      </c>
      <c r="M52" s="23">
        <f ca="1">OFFSET('Z1'!$B$7,B52,K52)*E52</f>
        <v>0</v>
      </c>
      <c r="N52" s="23">
        <f ca="1">IF(L52&gt;0,OFFSET('Z1'!$I$7,B52,L52)*IF(L52=1,E52-9300,IF(L52=2,E52-18000,IF(L52=3,E52-45000,0))),0)</f>
        <v>0</v>
      </c>
      <c r="O52" s="23">
        <f>IF(AND(F52=1,E52&gt;20000,E52&lt;=45000),E52*'Z1'!$G$7,0)+IF(AND(F52=1,E52&gt;45000,E52&lt;=50000),'Z1'!$G$7/5000*(50000-E52)*E52,0)</f>
        <v>0</v>
      </c>
      <c r="P52" s="24">
        <f t="shared" ca="1" si="11"/>
        <v>0</v>
      </c>
      <c r="Q52" s="27">
        <v>13184</v>
      </c>
      <c r="R52" s="26">
        <f t="shared" si="12"/>
        <v>12184</v>
      </c>
      <c r="S52" s="27">
        <f t="shared" si="13"/>
        <v>1</v>
      </c>
      <c r="T52" s="28">
        <f t="shared" si="14"/>
        <v>10965.6</v>
      </c>
      <c r="U52" s="61">
        <f ca="1">OFFSET($U$4,B52,0)/OFFSET($G$4,B52,0)*G52</f>
        <v>1465246.4951360682</v>
      </c>
      <c r="V52" s="62">
        <f t="shared" ca="1" si="15"/>
        <v>1476212.0951360683</v>
      </c>
      <c r="W52" s="63">
        <v>799.90910032136503</v>
      </c>
      <c r="X52" s="63">
        <f t="shared" ca="1" si="16"/>
        <v>740.32702865399608</v>
      </c>
      <c r="Y52" s="64">
        <f t="shared" ca="1" si="17"/>
        <v>-7.4486053032065458E-2</v>
      </c>
      <c r="Z52" s="64"/>
      <c r="AA52" s="64">
        <f ca="1">MAX(Y52,OFFSET($AA$4,B52,0))</f>
        <v>-7.4486053032065458E-2</v>
      </c>
      <c r="AB52" s="62">
        <f t="shared" ca="1" si="18"/>
        <v>1476212.0951360683</v>
      </c>
      <c r="AC52" s="65">
        <f t="shared" ca="1" si="19"/>
        <v>0</v>
      </c>
      <c r="AD52" s="62">
        <f ca="1">MAX(0,AB52-W52*(1+OFFSET($Y$4,B52,0))*E52)</f>
        <v>0</v>
      </c>
      <c r="AE52" s="65">
        <f ca="1">IF(OFFSET($AC$4,B52,0)=0,0,-OFFSET($AC$4,B52,0)/OFFSET($AD$4,B52,0)*AD52)</f>
        <v>0</v>
      </c>
      <c r="AF52" s="51">
        <f t="shared" ca="1" si="20"/>
        <v>1476212.0951360683</v>
      </c>
    </row>
    <row r="53" spans="1:32" ht="11.25" x14ac:dyDescent="0.2">
      <c r="A53" s="60">
        <v>10409</v>
      </c>
      <c r="B53" s="102">
        <f>INT(A53/10000)</f>
        <v>1</v>
      </c>
      <c r="C53" s="109">
        <v>2</v>
      </c>
      <c r="D53" s="60" t="s">
        <v>111</v>
      </c>
      <c r="E53" s="60">
        <v>983</v>
      </c>
      <c r="F53" s="60">
        <v>0</v>
      </c>
      <c r="G53" s="60">
        <f t="shared" si="8"/>
        <v>1584.5373134328358</v>
      </c>
      <c r="H53" s="60"/>
      <c r="I53" s="60"/>
      <c r="J53" s="57"/>
      <c r="K53" s="23">
        <f t="shared" si="9"/>
        <v>1</v>
      </c>
      <c r="L53" s="23">
        <f t="shared" si="10"/>
        <v>0</v>
      </c>
      <c r="M53" s="23">
        <f ca="1">OFFSET('Z1'!$B$7,B53,K53)*E53</f>
        <v>0</v>
      </c>
      <c r="N53" s="23">
        <f ca="1">IF(L53&gt;0,OFFSET('Z1'!$I$7,B53,L53)*IF(L53=1,E53-9300,IF(L53=2,E53-18000,IF(L53=3,E53-45000,0))),0)</f>
        <v>0</v>
      </c>
      <c r="O53" s="23">
        <f>IF(AND(F53=1,E53&gt;20000,E53&lt;=45000),E53*'Z1'!$G$7,0)+IF(AND(F53=1,E53&gt;45000,E53&lt;=50000),'Z1'!$G$7/5000*(50000-E53)*E53,0)</f>
        <v>0</v>
      </c>
      <c r="P53" s="24">
        <f t="shared" ca="1" si="11"/>
        <v>0</v>
      </c>
      <c r="Q53" s="27">
        <v>0</v>
      </c>
      <c r="R53" s="26">
        <f t="shared" si="12"/>
        <v>0</v>
      </c>
      <c r="S53" s="27">
        <f t="shared" si="13"/>
        <v>1</v>
      </c>
      <c r="T53" s="28">
        <f t="shared" si="14"/>
        <v>0</v>
      </c>
      <c r="U53" s="61">
        <f ca="1">OFFSET($U$4,B53,0)/OFFSET($G$4,B53,0)*G53</f>
        <v>722335.65933738975</v>
      </c>
      <c r="V53" s="62">
        <f t="shared" ca="1" si="15"/>
        <v>722335.65933738975</v>
      </c>
      <c r="W53" s="63">
        <v>793.81523243640743</v>
      </c>
      <c r="X53" s="63">
        <f t="shared" ca="1" si="16"/>
        <v>734.82773076031515</v>
      </c>
      <c r="Y53" s="64">
        <f t="shared" ca="1" si="17"/>
        <v>-7.4308855846776378E-2</v>
      </c>
      <c r="Z53" s="64"/>
      <c r="AA53" s="64">
        <f ca="1">MAX(Y53,OFFSET($AA$4,B53,0))</f>
        <v>-7.4308855846776378E-2</v>
      </c>
      <c r="AB53" s="62">
        <f t="shared" ca="1" si="18"/>
        <v>722335.65933738975</v>
      </c>
      <c r="AC53" s="65">
        <f t="shared" ca="1" si="19"/>
        <v>0</v>
      </c>
      <c r="AD53" s="62">
        <f ca="1">MAX(0,AB53-W53*(1+OFFSET($Y$4,B53,0))*E53)</f>
        <v>0</v>
      </c>
      <c r="AE53" s="65">
        <f ca="1">IF(OFFSET($AC$4,B53,0)=0,0,-OFFSET($AC$4,B53,0)/OFFSET($AD$4,B53,0)*AD53)</f>
        <v>0</v>
      </c>
      <c r="AF53" s="51">
        <f t="shared" ca="1" si="20"/>
        <v>722335.65933738975</v>
      </c>
    </row>
    <row r="54" spans="1:32" ht="11.25" x14ac:dyDescent="0.2">
      <c r="A54" s="60">
        <v>10410</v>
      </c>
      <c r="B54" s="102">
        <f>INT(A54/10000)</f>
        <v>1</v>
      </c>
      <c r="C54" s="109">
        <v>1</v>
      </c>
      <c r="D54" s="60" t="s">
        <v>112</v>
      </c>
      <c r="E54" s="60">
        <v>475</v>
      </c>
      <c r="F54" s="60">
        <v>0</v>
      </c>
      <c r="G54" s="60">
        <f t="shared" si="8"/>
        <v>765.67164179104475</v>
      </c>
      <c r="H54" s="60"/>
      <c r="I54" s="60"/>
      <c r="J54" s="57"/>
      <c r="K54" s="23">
        <f t="shared" si="9"/>
        <v>1</v>
      </c>
      <c r="L54" s="23">
        <f t="shared" si="10"/>
        <v>0</v>
      </c>
      <c r="M54" s="23">
        <f ca="1">OFFSET('Z1'!$B$7,B54,K54)*E54</f>
        <v>0</v>
      </c>
      <c r="N54" s="23">
        <f ca="1">IF(L54&gt;0,OFFSET('Z1'!$I$7,B54,L54)*IF(L54=1,E54-9300,IF(L54=2,E54-18000,IF(L54=3,E54-45000,0))),0)</f>
        <v>0</v>
      </c>
      <c r="O54" s="23">
        <f>IF(AND(F54=1,E54&gt;20000,E54&lt;=45000),E54*'Z1'!$G$7,0)+IF(AND(F54=1,E54&gt;45000,E54&lt;=50000),'Z1'!$G$7/5000*(50000-E54)*E54,0)</f>
        <v>0</v>
      </c>
      <c r="P54" s="24">
        <f t="shared" ca="1" si="11"/>
        <v>0</v>
      </c>
      <c r="Q54" s="27">
        <v>0</v>
      </c>
      <c r="R54" s="26">
        <f t="shared" si="12"/>
        <v>0</v>
      </c>
      <c r="S54" s="27">
        <f t="shared" si="13"/>
        <v>1</v>
      </c>
      <c r="T54" s="28">
        <f t="shared" si="14"/>
        <v>0</v>
      </c>
      <c r="U54" s="61">
        <f ca="1">OFFSET($U$4,B54,0)/OFFSET($G$4,B54,0)*G54</f>
        <v>349043.1721111497</v>
      </c>
      <c r="V54" s="62">
        <f t="shared" ca="1" si="15"/>
        <v>349043.1721111497</v>
      </c>
      <c r="W54" s="63">
        <v>793.81523243640731</v>
      </c>
      <c r="X54" s="63">
        <f t="shared" ca="1" si="16"/>
        <v>734.82773076031515</v>
      </c>
      <c r="Y54" s="64">
        <f t="shared" ca="1" si="17"/>
        <v>-7.4308855846776267E-2</v>
      </c>
      <c r="Z54" s="64"/>
      <c r="AA54" s="64">
        <f ca="1">MAX(Y54,OFFSET($AA$4,B54,0))</f>
        <v>-7.4308855846776267E-2</v>
      </c>
      <c r="AB54" s="62">
        <f t="shared" ca="1" si="18"/>
        <v>349043.1721111497</v>
      </c>
      <c r="AC54" s="65">
        <f t="shared" ca="1" si="19"/>
        <v>0</v>
      </c>
      <c r="AD54" s="62">
        <f ca="1">MAX(0,AB54-W54*(1+OFFSET($Y$4,B54,0))*E54)</f>
        <v>0</v>
      </c>
      <c r="AE54" s="65">
        <f ca="1">IF(OFFSET($AC$4,B54,0)=0,0,-OFFSET($AC$4,B54,0)/OFFSET($AD$4,B54,0)*AD54)</f>
        <v>0</v>
      </c>
      <c r="AF54" s="51">
        <f t="shared" ca="1" si="20"/>
        <v>349043.1721111497</v>
      </c>
    </row>
    <row r="55" spans="1:32" ht="11.25" x14ac:dyDescent="0.2">
      <c r="A55" s="60">
        <v>10411</v>
      </c>
      <c r="B55" s="102">
        <f>INT(A55/10000)</f>
        <v>1</v>
      </c>
      <c r="C55" s="109">
        <v>3</v>
      </c>
      <c r="D55" s="60" t="s">
        <v>113</v>
      </c>
      <c r="E55" s="60">
        <v>1435</v>
      </c>
      <c r="F55" s="60">
        <v>0</v>
      </c>
      <c r="G55" s="60">
        <f t="shared" si="8"/>
        <v>2313.1343283582091</v>
      </c>
      <c r="H55" s="60"/>
      <c r="I55" s="60"/>
      <c r="J55" s="57"/>
      <c r="K55" s="23">
        <f t="shared" si="9"/>
        <v>1</v>
      </c>
      <c r="L55" s="23">
        <f t="shared" si="10"/>
        <v>0</v>
      </c>
      <c r="M55" s="23">
        <f ca="1">OFFSET('Z1'!$B$7,B55,K55)*E55</f>
        <v>0</v>
      </c>
      <c r="N55" s="23">
        <f ca="1">IF(L55&gt;0,OFFSET('Z1'!$I$7,B55,L55)*IF(L55=1,E55-9300,IF(L55=2,E55-18000,IF(L55=3,E55-45000,0))),0)</f>
        <v>0</v>
      </c>
      <c r="O55" s="23">
        <f>IF(AND(F55=1,E55&gt;20000,E55&lt;=45000),E55*'Z1'!$G$7,0)+IF(AND(F55=1,E55&gt;45000,E55&lt;=50000),'Z1'!$G$7/5000*(50000-E55)*E55,0)</f>
        <v>0</v>
      </c>
      <c r="P55" s="24">
        <f t="shared" ca="1" si="11"/>
        <v>0</v>
      </c>
      <c r="Q55" s="27">
        <v>0</v>
      </c>
      <c r="R55" s="26">
        <f t="shared" si="12"/>
        <v>0</v>
      </c>
      <c r="S55" s="27">
        <f t="shared" si="13"/>
        <v>1</v>
      </c>
      <c r="T55" s="28">
        <f t="shared" si="14"/>
        <v>0</v>
      </c>
      <c r="U55" s="61">
        <f ca="1">OFFSET($U$4,B55,0)/OFFSET($G$4,B55,0)*G55</f>
        <v>1054477.7936410522</v>
      </c>
      <c r="V55" s="62">
        <f t="shared" ca="1" si="15"/>
        <v>1054477.7936410522</v>
      </c>
      <c r="W55" s="63">
        <v>793.8152324364072</v>
      </c>
      <c r="X55" s="63">
        <f t="shared" ca="1" si="16"/>
        <v>734.82773076031515</v>
      </c>
      <c r="Y55" s="64">
        <f t="shared" ca="1" si="17"/>
        <v>-7.4308855846776156E-2</v>
      </c>
      <c r="Z55" s="64"/>
      <c r="AA55" s="64">
        <f ca="1">MAX(Y55,OFFSET($AA$4,B55,0))</f>
        <v>-7.4308855846776156E-2</v>
      </c>
      <c r="AB55" s="62">
        <f t="shared" ca="1" si="18"/>
        <v>1054477.7936410522</v>
      </c>
      <c r="AC55" s="65">
        <f t="shared" ca="1" si="19"/>
        <v>0</v>
      </c>
      <c r="AD55" s="62">
        <f ca="1">MAX(0,AB55-W55*(1+OFFSET($Y$4,B55,0))*E55)</f>
        <v>0</v>
      </c>
      <c r="AE55" s="65">
        <f ca="1">IF(OFFSET($AC$4,B55,0)=0,0,-OFFSET($AC$4,B55,0)/OFFSET($AD$4,B55,0)*AD55)</f>
        <v>0</v>
      </c>
      <c r="AF55" s="51">
        <f t="shared" ca="1" si="20"/>
        <v>1054477.7936410522</v>
      </c>
    </row>
    <row r="56" spans="1:32" ht="11.25" x14ac:dyDescent="0.2">
      <c r="A56" s="60">
        <v>10412</v>
      </c>
      <c r="B56" s="102">
        <f>INT(A56/10000)</f>
        <v>1</v>
      </c>
      <c r="C56" s="109">
        <v>2</v>
      </c>
      <c r="D56" s="60" t="s">
        <v>114</v>
      </c>
      <c r="E56" s="60">
        <v>930</v>
      </c>
      <c r="F56" s="60">
        <v>0</v>
      </c>
      <c r="G56" s="60">
        <f t="shared" si="8"/>
        <v>1499.1044776119402</v>
      </c>
      <c r="H56" s="60"/>
      <c r="I56" s="60"/>
      <c r="J56" s="57"/>
      <c r="K56" s="23">
        <f t="shared" si="9"/>
        <v>1</v>
      </c>
      <c r="L56" s="23">
        <f t="shared" si="10"/>
        <v>0</v>
      </c>
      <c r="M56" s="23">
        <f ca="1">OFFSET('Z1'!$B$7,B56,K56)*E56</f>
        <v>0</v>
      </c>
      <c r="N56" s="23">
        <f ca="1">IF(L56&gt;0,OFFSET('Z1'!$I$7,B56,L56)*IF(L56=1,E56-9300,IF(L56=2,E56-18000,IF(L56=3,E56-45000,0))),0)</f>
        <v>0</v>
      </c>
      <c r="O56" s="23">
        <f>IF(AND(F56=1,E56&gt;20000,E56&lt;=45000),E56*'Z1'!$G$7,0)+IF(AND(F56=1,E56&gt;45000,E56&lt;=50000),'Z1'!$G$7/5000*(50000-E56)*E56,0)</f>
        <v>0</v>
      </c>
      <c r="P56" s="24">
        <f t="shared" ca="1" si="11"/>
        <v>0</v>
      </c>
      <c r="Q56" s="27">
        <v>3728</v>
      </c>
      <c r="R56" s="26">
        <f t="shared" si="12"/>
        <v>2728</v>
      </c>
      <c r="S56" s="27">
        <f t="shared" si="13"/>
        <v>1</v>
      </c>
      <c r="T56" s="28">
        <f t="shared" si="14"/>
        <v>2455.2000000000003</v>
      </c>
      <c r="U56" s="61">
        <f ca="1">OFFSET($U$4,B56,0)/OFFSET($G$4,B56,0)*G56</f>
        <v>683389.78960709309</v>
      </c>
      <c r="V56" s="62">
        <f t="shared" ca="1" si="15"/>
        <v>685844.98960709304</v>
      </c>
      <c r="W56" s="63">
        <v>796.89888628256131</v>
      </c>
      <c r="X56" s="63">
        <f t="shared" ca="1" si="16"/>
        <v>737.46773076031513</v>
      </c>
      <c r="Y56" s="64">
        <f t="shared" ca="1" si="17"/>
        <v>-7.4578038124115675E-2</v>
      </c>
      <c r="Z56" s="64"/>
      <c r="AA56" s="64">
        <f ca="1">MAX(Y56,OFFSET($AA$4,B56,0))</f>
        <v>-7.4578038124115675E-2</v>
      </c>
      <c r="AB56" s="62">
        <f t="shared" ca="1" si="18"/>
        <v>685844.98960709304</v>
      </c>
      <c r="AC56" s="65">
        <f t="shared" ca="1" si="19"/>
        <v>0</v>
      </c>
      <c r="AD56" s="62">
        <f ca="1">MAX(0,AB56-W56*(1+OFFSET($Y$4,B56,0))*E56)</f>
        <v>0</v>
      </c>
      <c r="AE56" s="65">
        <f ca="1">IF(OFFSET($AC$4,B56,0)=0,0,-OFFSET($AC$4,B56,0)/OFFSET($AD$4,B56,0)*AD56)</f>
        <v>0</v>
      </c>
      <c r="AF56" s="51">
        <f t="shared" ca="1" si="20"/>
        <v>685844.98960709304</v>
      </c>
    </row>
    <row r="57" spans="1:32" ht="11.25" x14ac:dyDescent="0.2">
      <c r="A57" s="60">
        <v>10413</v>
      </c>
      <c r="B57" s="102">
        <f>INT(A57/10000)</f>
        <v>1</v>
      </c>
      <c r="C57" s="109">
        <v>2</v>
      </c>
      <c r="D57" s="60" t="s">
        <v>115</v>
      </c>
      <c r="E57" s="60">
        <v>970</v>
      </c>
      <c r="F57" s="60">
        <v>0</v>
      </c>
      <c r="G57" s="60">
        <f t="shared" si="8"/>
        <v>1563.5820895522388</v>
      </c>
      <c r="H57" s="60"/>
      <c r="I57" s="60"/>
      <c r="J57" s="57"/>
      <c r="K57" s="23">
        <f t="shared" si="9"/>
        <v>1</v>
      </c>
      <c r="L57" s="23">
        <f t="shared" si="10"/>
        <v>0</v>
      </c>
      <c r="M57" s="23">
        <f ca="1">OFFSET('Z1'!$B$7,B57,K57)*E57</f>
        <v>0</v>
      </c>
      <c r="N57" s="23">
        <f ca="1">IF(L57&gt;0,OFFSET('Z1'!$I$7,B57,L57)*IF(L57=1,E57-9300,IF(L57=2,E57-18000,IF(L57=3,E57-45000,0))),0)</f>
        <v>0</v>
      </c>
      <c r="O57" s="23">
        <f>IF(AND(F57=1,E57&gt;20000,E57&lt;=45000),E57*'Z1'!$G$7,0)+IF(AND(F57=1,E57&gt;45000,E57&lt;=50000),'Z1'!$G$7/5000*(50000-E57)*E57,0)</f>
        <v>0</v>
      </c>
      <c r="P57" s="24">
        <f t="shared" ca="1" si="11"/>
        <v>0</v>
      </c>
      <c r="Q57" s="27">
        <v>0</v>
      </c>
      <c r="R57" s="26">
        <f t="shared" si="12"/>
        <v>0</v>
      </c>
      <c r="S57" s="27">
        <f t="shared" si="13"/>
        <v>1</v>
      </c>
      <c r="T57" s="28">
        <f t="shared" si="14"/>
        <v>0</v>
      </c>
      <c r="U57" s="61">
        <f ca="1">OFFSET($U$4,B57,0)/OFFSET($G$4,B57,0)*G57</f>
        <v>712782.89883750572</v>
      </c>
      <c r="V57" s="62">
        <f t="shared" ca="1" si="15"/>
        <v>712782.89883750572</v>
      </c>
      <c r="W57" s="63">
        <v>793.8011352397441</v>
      </c>
      <c r="X57" s="63">
        <f t="shared" ca="1" si="16"/>
        <v>734.82773076031515</v>
      </c>
      <c r="Y57" s="64">
        <f t="shared" ca="1" si="17"/>
        <v>-7.42924164017702E-2</v>
      </c>
      <c r="Z57" s="64"/>
      <c r="AA57" s="64">
        <f ca="1">MAX(Y57,OFFSET($AA$4,B57,0))</f>
        <v>-7.42924164017702E-2</v>
      </c>
      <c r="AB57" s="62">
        <f t="shared" ca="1" si="18"/>
        <v>712782.89883750572</v>
      </c>
      <c r="AC57" s="65">
        <f t="shared" ca="1" si="19"/>
        <v>0</v>
      </c>
      <c r="AD57" s="62">
        <f ca="1">MAX(0,AB57-W57*(1+OFFSET($Y$4,B57,0))*E57)</f>
        <v>0</v>
      </c>
      <c r="AE57" s="65">
        <f ca="1">IF(OFFSET($AC$4,B57,0)=0,0,-OFFSET($AC$4,B57,0)/OFFSET($AD$4,B57,0)*AD57)</f>
        <v>0</v>
      </c>
      <c r="AF57" s="51">
        <f t="shared" ca="1" si="20"/>
        <v>712782.89883750572</v>
      </c>
    </row>
    <row r="58" spans="1:32" ht="11.25" x14ac:dyDescent="0.2">
      <c r="A58" s="60">
        <v>10414</v>
      </c>
      <c r="B58" s="102">
        <f>INT(A58/10000)</f>
        <v>1</v>
      </c>
      <c r="C58" s="109">
        <v>4</v>
      </c>
      <c r="D58" s="60" t="s">
        <v>116</v>
      </c>
      <c r="E58" s="60">
        <v>2670</v>
      </c>
      <c r="F58" s="60">
        <v>0</v>
      </c>
      <c r="G58" s="60">
        <f t="shared" si="8"/>
        <v>4303.8805970149251</v>
      </c>
      <c r="H58" s="60"/>
      <c r="I58" s="60"/>
      <c r="J58" s="57"/>
      <c r="K58" s="23">
        <f t="shared" si="9"/>
        <v>1</v>
      </c>
      <c r="L58" s="23">
        <f t="shared" si="10"/>
        <v>0</v>
      </c>
      <c r="M58" s="23">
        <f ca="1">OFFSET('Z1'!$B$7,B58,K58)*E58</f>
        <v>0</v>
      </c>
      <c r="N58" s="23">
        <f ca="1">IF(L58&gt;0,OFFSET('Z1'!$I$7,B58,L58)*IF(L58=1,E58-9300,IF(L58=2,E58-18000,IF(L58=3,E58-45000,0))),0)</f>
        <v>0</v>
      </c>
      <c r="O58" s="23">
        <f>IF(AND(F58=1,E58&gt;20000,E58&lt;=45000),E58*'Z1'!$G$7,0)+IF(AND(F58=1,E58&gt;45000,E58&lt;=50000),'Z1'!$G$7/5000*(50000-E58)*E58,0)</f>
        <v>0</v>
      </c>
      <c r="P58" s="24">
        <f t="shared" ca="1" si="11"/>
        <v>0</v>
      </c>
      <c r="Q58" s="27">
        <v>230344</v>
      </c>
      <c r="R58" s="26">
        <f t="shared" si="12"/>
        <v>229344</v>
      </c>
      <c r="S58" s="27">
        <f t="shared" si="13"/>
        <v>1</v>
      </c>
      <c r="T58" s="28">
        <f t="shared" si="14"/>
        <v>206409.60000000001</v>
      </c>
      <c r="U58" s="61">
        <f ca="1">OFFSET($U$4,B58,0)/OFFSET($G$4,B58,0)*G58</f>
        <v>1961990.0411300412</v>
      </c>
      <c r="V58" s="62">
        <f t="shared" ca="1" si="15"/>
        <v>2168399.6411300413</v>
      </c>
      <c r="W58" s="63">
        <v>872.91946293605599</v>
      </c>
      <c r="X58" s="63">
        <f t="shared" ca="1" si="16"/>
        <v>812.13469705244995</v>
      </c>
      <c r="Y58" s="64">
        <f t="shared" ca="1" si="17"/>
        <v>-6.9633876278983542E-2</v>
      </c>
      <c r="Z58" s="64"/>
      <c r="AA58" s="64">
        <f ca="1">MAX(Y58,OFFSET($AA$4,B58,0))</f>
        <v>-6.9633876278983542E-2</v>
      </c>
      <c r="AB58" s="62">
        <f t="shared" ca="1" si="18"/>
        <v>2168399.6411300413</v>
      </c>
      <c r="AC58" s="65">
        <f t="shared" ca="1" si="19"/>
        <v>0</v>
      </c>
      <c r="AD58" s="62">
        <f ca="1">MAX(0,AB58-W58*(1+OFFSET($Y$4,B58,0))*E58)</f>
        <v>7254.2690850421786</v>
      </c>
      <c r="AE58" s="65">
        <f ca="1">IF(OFFSET($AC$4,B58,0)=0,0,-OFFSET($AC$4,B58,0)/OFFSET($AD$4,B58,0)*AD58)</f>
        <v>-1929.7911293072707</v>
      </c>
      <c r="AF58" s="51">
        <f t="shared" ca="1" si="20"/>
        <v>2166469.850000734</v>
      </c>
    </row>
    <row r="59" spans="1:32" ht="11.25" x14ac:dyDescent="0.2">
      <c r="A59" s="60">
        <v>10415</v>
      </c>
      <c r="B59" s="102">
        <f>INT(A59/10000)</f>
        <v>1</v>
      </c>
      <c r="C59" s="109">
        <v>3</v>
      </c>
      <c r="D59" s="60" t="s">
        <v>117</v>
      </c>
      <c r="E59" s="60">
        <v>1226</v>
      </c>
      <c r="F59" s="60">
        <v>0</v>
      </c>
      <c r="G59" s="60">
        <f t="shared" si="8"/>
        <v>1976.2388059701493</v>
      </c>
      <c r="H59" s="60"/>
      <c r="I59" s="60"/>
      <c r="J59" s="57"/>
      <c r="K59" s="23">
        <f t="shared" si="9"/>
        <v>1</v>
      </c>
      <c r="L59" s="23">
        <f t="shared" si="10"/>
        <v>0</v>
      </c>
      <c r="M59" s="23">
        <f ca="1">OFFSET('Z1'!$B$7,B59,K59)*E59</f>
        <v>0</v>
      </c>
      <c r="N59" s="23">
        <f ca="1">IF(L59&gt;0,OFFSET('Z1'!$I$7,B59,L59)*IF(L59=1,E59-9300,IF(L59=2,E59-18000,IF(L59=3,E59-45000,0))),0)</f>
        <v>0</v>
      </c>
      <c r="O59" s="23">
        <f>IF(AND(F59=1,E59&gt;20000,E59&lt;=45000),E59*'Z1'!$G$7,0)+IF(AND(F59=1,E59&gt;45000,E59&lt;=50000),'Z1'!$G$7/5000*(50000-E59)*E59,0)</f>
        <v>0</v>
      </c>
      <c r="P59" s="24">
        <f t="shared" ca="1" si="11"/>
        <v>0</v>
      </c>
      <c r="Q59" s="27">
        <v>0</v>
      </c>
      <c r="R59" s="26">
        <f t="shared" si="12"/>
        <v>0</v>
      </c>
      <c r="S59" s="27">
        <f t="shared" si="13"/>
        <v>1</v>
      </c>
      <c r="T59" s="28">
        <f t="shared" si="14"/>
        <v>0</v>
      </c>
      <c r="U59" s="61">
        <f ca="1">OFFSET($U$4,B59,0)/OFFSET($G$4,B59,0)*G59</f>
        <v>900898.79791214643</v>
      </c>
      <c r="V59" s="62">
        <f t="shared" ca="1" si="15"/>
        <v>900898.79791214643</v>
      </c>
      <c r="W59" s="63">
        <v>793.8152324364072</v>
      </c>
      <c r="X59" s="63">
        <f t="shared" ca="1" si="16"/>
        <v>734.82773076031515</v>
      </c>
      <c r="Y59" s="64">
        <f t="shared" ca="1" si="17"/>
        <v>-7.4308855846776156E-2</v>
      </c>
      <c r="Z59" s="64"/>
      <c r="AA59" s="64">
        <f ca="1">MAX(Y59,OFFSET($AA$4,B59,0))</f>
        <v>-7.4308855846776156E-2</v>
      </c>
      <c r="AB59" s="62">
        <f t="shared" ca="1" si="18"/>
        <v>900898.79791214631</v>
      </c>
      <c r="AC59" s="65">
        <f t="shared" ca="1" si="19"/>
        <v>0</v>
      </c>
      <c r="AD59" s="62">
        <f ca="1">MAX(0,AB59-W59*(1+OFFSET($Y$4,B59,0))*E59)</f>
        <v>0</v>
      </c>
      <c r="AE59" s="65">
        <f ca="1">IF(OFFSET($AC$4,B59,0)=0,0,-OFFSET($AC$4,B59,0)/OFFSET($AD$4,B59,0)*AD59)</f>
        <v>0</v>
      </c>
      <c r="AF59" s="51">
        <f t="shared" ca="1" si="20"/>
        <v>900898.79791214631</v>
      </c>
    </row>
    <row r="60" spans="1:32" ht="11.25" x14ac:dyDescent="0.2">
      <c r="A60" s="60">
        <v>10416</v>
      </c>
      <c r="B60" s="102">
        <f>INT(A60/10000)</f>
        <v>1</v>
      </c>
      <c r="C60" s="109">
        <v>2</v>
      </c>
      <c r="D60" s="60" t="s">
        <v>118</v>
      </c>
      <c r="E60" s="60">
        <v>904</v>
      </c>
      <c r="F60" s="60">
        <v>0</v>
      </c>
      <c r="G60" s="60">
        <f t="shared" si="8"/>
        <v>1457.1940298507463</v>
      </c>
      <c r="H60" s="60"/>
      <c r="I60" s="60"/>
      <c r="J60" s="57"/>
      <c r="K60" s="23">
        <f t="shared" si="9"/>
        <v>1</v>
      </c>
      <c r="L60" s="23">
        <f t="shared" si="10"/>
        <v>0</v>
      </c>
      <c r="M60" s="23">
        <f ca="1">OFFSET('Z1'!$B$7,B60,K60)*E60</f>
        <v>0</v>
      </c>
      <c r="N60" s="23">
        <f ca="1">IF(L60&gt;0,OFFSET('Z1'!$I$7,B60,L60)*IF(L60=1,E60-9300,IF(L60=2,E60-18000,IF(L60=3,E60-45000,0))),0)</f>
        <v>0</v>
      </c>
      <c r="O60" s="23">
        <f>IF(AND(F60=1,E60&gt;20000,E60&lt;=45000),E60*'Z1'!$G$7,0)+IF(AND(F60=1,E60&gt;45000,E60&lt;=50000),'Z1'!$G$7/5000*(50000-E60)*E60,0)</f>
        <v>0</v>
      </c>
      <c r="P60" s="24">
        <f t="shared" ca="1" si="11"/>
        <v>0</v>
      </c>
      <c r="Q60" s="27">
        <v>0</v>
      </c>
      <c r="R60" s="26">
        <f t="shared" si="12"/>
        <v>0</v>
      </c>
      <c r="S60" s="27">
        <f t="shared" si="13"/>
        <v>1</v>
      </c>
      <c r="T60" s="28">
        <f t="shared" si="14"/>
        <v>0</v>
      </c>
      <c r="U60" s="61">
        <f ca="1">OFFSET($U$4,B60,0)/OFFSET($G$4,B60,0)*G60</f>
        <v>664284.26860732492</v>
      </c>
      <c r="V60" s="62">
        <f t="shared" ca="1" si="15"/>
        <v>664284.26860732492</v>
      </c>
      <c r="W60" s="63">
        <v>793.8152324364072</v>
      </c>
      <c r="X60" s="63">
        <f t="shared" ca="1" si="16"/>
        <v>734.82773076031515</v>
      </c>
      <c r="Y60" s="64">
        <f t="shared" ca="1" si="17"/>
        <v>-7.4308855846776156E-2</v>
      </c>
      <c r="Z60" s="64"/>
      <c r="AA60" s="64">
        <f ca="1">MAX(Y60,OFFSET($AA$4,B60,0))</f>
        <v>-7.4308855846776156E-2</v>
      </c>
      <c r="AB60" s="62">
        <f t="shared" ca="1" si="18"/>
        <v>664284.26860732492</v>
      </c>
      <c r="AC60" s="65">
        <f t="shared" ca="1" si="19"/>
        <v>0</v>
      </c>
      <c r="AD60" s="62">
        <f ca="1">MAX(0,AB60-W60*(1+OFFSET($Y$4,B60,0))*E60)</f>
        <v>0</v>
      </c>
      <c r="AE60" s="65">
        <f ca="1">IF(OFFSET($AC$4,B60,0)=0,0,-OFFSET($AC$4,B60,0)/OFFSET($AD$4,B60,0)*AD60)</f>
        <v>0</v>
      </c>
      <c r="AF60" s="51">
        <f t="shared" ca="1" si="20"/>
        <v>664284.26860732492</v>
      </c>
    </row>
    <row r="61" spans="1:32" ht="11.25" x14ac:dyDescent="0.2">
      <c r="A61" s="60">
        <v>10417</v>
      </c>
      <c r="B61" s="102">
        <f>INT(A61/10000)</f>
        <v>1</v>
      </c>
      <c r="C61" s="109">
        <v>3</v>
      </c>
      <c r="D61" s="60" t="s">
        <v>119</v>
      </c>
      <c r="E61" s="60">
        <v>1360</v>
      </c>
      <c r="F61" s="60">
        <v>0</v>
      </c>
      <c r="G61" s="60">
        <f t="shared" si="8"/>
        <v>2192.2388059701493</v>
      </c>
      <c r="H61" s="60"/>
      <c r="I61" s="60"/>
      <c r="J61" s="57"/>
      <c r="K61" s="23">
        <f t="shared" si="9"/>
        <v>1</v>
      </c>
      <c r="L61" s="23">
        <f t="shared" si="10"/>
        <v>0</v>
      </c>
      <c r="M61" s="23">
        <f ca="1">OFFSET('Z1'!$B$7,B61,K61)*E61</f>
        <v>0</v>
      </c>
      <c r="N61" s="23">
        <f ca="1">IF(L61&gt;0,OFFSET('Z1'!$I$7,B61,L61)*IF(L61=1,E61-9300,IF(L61=2,E61-18000,IF(L61=3,E61-45000,0))),0)</f>
        <v>0</v>
      </c>
      <c r="O61" s="23">
        <f>IF(AND(F61=1,E61&gt;20000,E61&lt;=45000),E61*'Z1'!$G$7,0)+IF(AND(F61=1,E61&gt;45000,E61&lt;=50000),'Z1'!$G$7/5000*(50000-E61)*E61,0)</f>
        <v>0</v>
      </c>
      <c r="P61" s="24">
        <f t="shared" ca="1" si="11"/>
        <v>0</v>
      </c>
      <c r="Q61" s="27">
        <v>0</v>
      </c>
      <c r="R61" s="26">
        <f t="shared" si="12"/>
        <v>0</v>
      </c>
      <c r="S61" s="27">
        <f t="shared" si="13"/>
        <v>1</v>
      </c>
      <c r="T61" s="28">
        <f t="shared" si="14"/>
        <v>0</v>
      </c>
      <c r="U61" s="61">
        <f ca="1">OFFSET($U$4,B61,0)/OFFSET($G$4,B61,0)*G61</f>
        <v>999365.71383402857</v>
      </c>
      <c r="V61" s="62">
        <f t="shared" ca="1" si="15"/>
        <v>999365.71383402857</v>
      </c>
      <c r="W61" s="63">
        <v>793.8152324364072</v>
      </c>
      <c r="X61" s="63">
        <f t="shared" ca="1" si="16"/>
        <v>734.82773076031515</v>
      </c>
      <c r="Y61" s="64">
        <f t="shared" ca="1" si="17"/>
        <v>-7.4308855846776156E-2</v>
      </c>
      <c r="Z61" s="64"/>
      <c r="AA61" s="64">
        <f ca="1">MAX(Y61,OFFSET($AA$4,B61,0))</f>
        <v>-7.4308855846776156E-2</v>
      </c>
      <c r="AB61" s="62">
        <f t="shared" ca="1" si="18"/>
        <v>999365.71383402857</v>
      </c>
      <c r="AC61" s="65">
        <f t="shared" ca="1" si="19"/>
        <v>0</v>
      </c>
      <c r="AD61" s="62">
        <f ca="1">MAX(0,AB61-W61*(1+OFFSET($Y$4,B61,0))*E61)</f>
        <v>0</v>
      </c>
      <c r="AE61" s="65">
        <f ca="1">IF(OFFSET($AC$4,B61,0)=0,0,-OFFSET($AC$4,B61,0)/OFFSET($AD$4,B61,0)*AD61)</f>
        <v>0</v>
      </c>
      <c r="AF61" s="51">
        <f t="shared" ca="1" si="20"/>
        <v>999365.71383402857</v>
      </c>
    </row>
    <row r="62" spans="1:32" ht="11.25" x14ac:dyDescent="0.2">
      <c r="A62" s="60">
        <v>10418</v>
      </c>
      <c r="B62" s="102">
        <f>INT(A62/10000)</f>
        <v>1</v>
      </c>
      <c r="C62" s="109">
        <v>1</v>
      </c>
      <c r="D62" s="60" t="s">
        <v>120</v>
      </c>
      <c r="E62" s="60">
        <v>358</v>
      </c>
      <c r="F62" s="60">
        <v>0</v>
      </c>
      <c r="G62" s="60">
        <f t="shared" si="8"/>
        <v>577.07462686567169</v>
      </c>
      <c r="H62" s="60"/>
      <c r="I62" s="60"/>
      <c r="J62" s="57"/>
      <c r="K62" s="23">
        <f t="shared" si="9"/>
        <v>1</v>
      </c>
      <c r="L62" s="23">
        <f t="shared" si="10"/>
        <v>0</v>
      </c>
      <c r="M62" s="23">
        <f ca="1">OFFSET('Z1'!$B$7,B62,K62)*E62</f>
        <v>0</v>
      </c>
      <c r="N62" s="23">
        <f ca="1">IF(L62&gt;0,OFFSET('Z1'!$I$7,B62,L62)*IF(L62=1,E62-9300,IF(L62=2,E62-18000,IF(L62=3,E62-45000,0))),0)</f>
        <v>0</v>
      </c>
      <c r="O62" s="23">
        <f>IF(AND(F62=1,E62&gt;20000,E62&lt;=45000),E62*'Z1'!$G$7,0)+IF(AND(F62=1,E62&gt;45000,E62&lt;=50000),'Z1'!$G$7/5000*(50000-E62)*E62,0)</f>
        <v>0</v>
      </c>
      <c r="P62" s="24">
        <f t="shared" ca="1" si="11"/>
        <v>0</v>
      </c>
      <c r="Q62" s="27">
        <v>0</v>
      </c>
      <c r="R62" s="26">
        <f t="shared" si="12"/>
        <v>0</v>
      </c>
      <c r="S62" s="27">
        <f t="shared" si="13"/>
        <v>1</v>
      </c>
      <c r="T62" s="28">
        <f t="shared" si="14"/>
        <v>0</v>
      </c>
      <c r="U62" s="61">
        <f ca="1">OFFSET($U$4,B62,0)/OFFSET($G$4,B62,0)*G62</f>
        <v>263068.32761219284</v>
      </c>
      <c r="V62" s="62">
        <f t="shared" ca="1" si="15"/>
        <v>263068.32761219284</v>
      </c>
      <c r="W62" s="63">
        <v>793.81523243640731</v>
      </c>
      <c r="X62" s="63">
        <f t="shared" ca="1" si="16"/>
        <v>734.82773076031515</v>
      </c>
      <c r="Y62" s="64">
        <f t="shared" ca="1" si="17"/>
        <v>-7.4308855846776267E-2</v>
      </c>
      <c r="Z62" s="64"/>
      <c r="AA62" s="64">
        <f ca="1">MAX(Y62,OFFSET($AA$4,B62,0))</f>
        <v>-7.4308855846776267E-2</v>
      </c>
      <c r="AB62" s="62">
        <f t="shared" ca="1" si="18"/>
        <v>263068.32761219284</v>
      </c>
      <c r="AC62" s="65">
        <f t="shared" ca="1" si="19"/>
        <v>0</v>
      </c>
      <c r="AD62" s="62">
        <f ca="1">MAX(0,AB62-W62*(1+OFFSET($Y$4,B62,0))*E62)</f>
        <v>0</v>
      </c>
      <c r="AE62" s="65">
        <f ca="1">IF(OFFSET($AC$4,B62,0)=0,0,-OFFSET($AC$4,B62,0)/OFFSET($AD$4,B62,0)*AD62)</f>
        <v>0</v>
      </c>
      <c r="AF62" s="51">
        <f t="shared" ca="1" si="20"/>
        <v>263068.32761219284</v>
      </c>
    </row>
    <row r="63" spans="1:32" ht="11.25" x14ac:dyDescent="0.2">
      <c r="A63" s="60">
        <v>10419</v>
      </c>
      <c r="B63" s="102">
        <f>INT(A63/10000)</f>
        <v>1</v>
      </c>
      <c r="C63" s="109">
        <v>1</v>
      </c>
      <c r="D63" s="60" t="s">
        <v>121</v>
      </c>
      <c r="E63" s="60">
        <v>491</v>
      </c>
      <c r="F63" s="60">
        <v>0</v>
      </c>
      <c r="G63" s="60">
        <f t="shared" si="8"/>
        <v>791.46268656716416</v>
      </c>
      <c r="H63" s="60"/>
      <c r="I63" s="60"/>
      <c r="J63" s="57"/>
      <c r="K63" s="23">
        <f t="shared" si="9"/>
        <v>1</v>
      </c>
      <c r="L63" s="23">
        <f t="shared" si="10"/>
        <v>0</v>
      </c>
      <c r="M63" s="23">
        <f ca="1">OFFSET('Z1'!$B$7,B63,K63)*E63</f>
        <v>0</v>
      </c>
      <c r="N63" s="23">
        <f ca="1">IF(L63&gt;0,OFFSET('Z1'!$I$7,B63,L63)*IF(L63=1,E63-9300,IF(L63=2,E63-18000,IF(L63=3,E63-45000,0))),0)</f>
        <v>0</v>
      </c>
      <c r="O63" s="23">
        <f>IF(AND(F63=1,E63&gt;20000,E63&lt;=45000),E63*'Z1'!$G$7,0)+IF(AND(F63=1,E63&gt;45000,E63&lt;=50000),'Z1'!$G$7/5000*(50000-E63)*E63,0)</f>
        <v>0</v>
      </c>
      <c r="P63" s="24">
        <f t="shared" ca="1" si="11"/>
        <v>0</v>
      </c>
      <c r="Q63" s="27">
        <v>0</v>
      </c>
      <c r="R63" s="26">
        <f t="shared" si="12"/>
        <v>0</v>
      </c>
      <c r="S63" s="27">
        <f t="shared" si="13"/>
        <v>1</v>
      </c>
      <c r="T63" s="28">
        <f t="shared" si="14"/>
        <v>0</v>
      </c>
      <c r="U63" s="61">
        <f ca="1">OFFSET($U$4,B63,0)/OFFSET($G$4,B63,0)*G63</f>
        <v>360800.41580331471</v>
      </c>
      <c r="V63" s="62">
        <f t="shared" ca="1" si="15"/>
        <v>360800.41580331471</v>
      </c>
      <c r="W63" s="63">
        <v>813.70167256538355</v>
      </c>
      <c r="X63" s="63">
        <f t="shared" ca="1" si="16"/>
        <v>734.82773076031515</v>
      </c>
      <c r="Y63" s="64">
        <f t="shared" ca="1" si="17"/>
        <v>-9.6932259652852792E-2</v>
      </c>
      <c r="Z63" s="64"/>
      <c r="AA63" s="64">
        <f ca="1">MAX(Y63,OFFSET($AA$4,B63,0))</f>
        <v>-7.7746368128300936E-2</v>
      </c>
      <c r="AB63" s="62">
        <f t="shared" ca="1" si="18"/>
        <v>368465.70748669904</v>
      </c>
      <c r="AC63" s="65">
        <f t="shared" ca="1" si="19"/>
        <v>7665.2916833843337</v>
      </c>
      <c r="AD63" s="62">
        <f ca="1">MAX(0,AB63-W63*(1+OFFSET($Y$4,B63,0))*E63)</f>
        <v>0</v>
      </c>
      <c r="AE63" s="65">
        <f ca="1">IF(OFFSET($AC$4,B63,0)=0,0,-OFFSET($AC$4,B63,0)/OFFSET($AD$4,B63,0)*AD63)</f>
        <v>0</v>
      </c>
      <c r="AF63" s="51">
        <f t="shared" ca="1" si="20"/>
        <v>368465.70748669904</v>
      </c>
    </row>
    <row r="64" spans="1:32" ht="11.25" x14ac:dyDescent="0.2">
      <c r="A64" s="60">
        <v>10420</v>
      </c>
      <c r="B64" s="102">
        <f>INT(A64/10000)</f>
        <v>1</v>
      </c>
      <c r="C64" s="109">
        <v>1</v>
      </c>
      <c r="D64" s="60" t="s">
        <v>122</v>
      </c>
      <c r="E64" s="60">
        <v>241</v>
      </c>
      <c r="F64" s="60">
        <v>0</v>
      </c>
      <c r="G64" s="60">
        <f t="shared" si="8"/>
        <v>388.47761194029852</v>
      </c>
      <c r="H64" s="60"/>
      <c r="I64" s="60"/>
      <c r="J64" s="57"/>
      <c r="K64" s="23">
        <f t="shared" si="9"/>
        <v>1</v>
      </c>
      <c r="L64" s="23">
        <f t="shared" si="10"/>
        <v>0</v>
      </c>
      <c r="M64" s="23">
        <f ca="1">OFFSET('Z1'!$B$7,B64,K64)*E64</f>
        <v>0</v>
      </c>
      <c r="N64" s="23">
        <f ca="1">IF(L64&gt;0,OFFSET('Z1'!$I$7,B64,L64)*IF(L64=1,E64-9300,IF(L64=2,E64-18000,IF(L64=3,E64-45000,0))),0)</f>
        <v>0</v>
      </c>
      <c r="O64" s="23">
        <f>IF(AND(F64=1,E64&gt;20000,E64&lt;=45000),E64*'Z1'!$G$7,0)+IF(AND(F64=1,E64&gt;45000,E64&lt;=50000),'Z1'!$G$7/5000*(50000-E64)*E64,0)</f>
        <v>0</v>
      </c>
      <c r="P64" s="24">
        <f t="shared" ca="1" si="11"/>
        <v>0</v>
      </c>
      <c r="Q64" s="27">
        <v>0</v>
      </c>
      <c r="R64" s="26">
        <f t="shared" si="12"/>
        <v>0</v>
      </c>
      <c r="S64" s="27">
        <f t="shared" si="13"/>
        <v>1</v>
      </c>
      <c r="T64" s="28">
        <f t="shared" si="14"/>
        <v>0</v>
      </c>
      <c r="U64" s="61">
        <f ca="1">OFFSET($U$4,B64,0)/OFFSET($G$4,B64,0)*G64</f>
        <v>177093.48311323597</v>
      </c>
      <c r="V64" s="62">
        <f t="shared" ca="1" si="15"/>
        <v>177093.48311323597</v>
      </c>
      <c r="W64" s="63">
        <v>796.0086288728927</v>
      </c>
      <c r="X64" s="63">
        <f t="shared" ca="1" si="16"/>
        <v>734.82773076031526</v>
      </c>
      <c r="Y64" s="64">
        <f t="shared" ca="1" si="17"/>
        <v>-7.6859591584084286E-2</v>
      </c>
      <c r="Z64" s="64"/>
      <c r="AA64" s="64">
        <f ca="1">MAX(Y64,OFFSET($AA$4,B64,0))</f>
        <v>-7.6859591584084286E-2</v>
      </c>
      <c r="AB64" s="62">
        <f t="shared" ca="1" si="18"/>
        <v>177093.48311323597</v>
      </c>
      <c r="AC64" s="65">
        <f t="shared" ca="1" si="19"/>
        <v>0</v>
      </c>
      <c r="AD64" s="62">
        <f ca="1">MAX(0,AB64-W64*(1+OFFSET($Y$4,B64,0))*E64)</f>
        <v>0</v>
      </c>
      <c r="AE64" s="65">
        <f ca="1">IF(OFFSET($AC$4,B64,0)=0,0,-OFFSET($AC$4,B64,0)/OFFSET($AD$4,B64,0)*AD64)</f>
        <v>0</v>
      </c>
      <c r="AF64" s="51">
        <f t="shared" ca="1" si="20"/>
        <v>177093.48311323597</v>
      </c>
    </row>
    <row r="65" spans="1:32" ht="11.25" x14ac:dyDescent="0.2">
      <c r="A65" s="60">
        <v>10421</v>
      </c>
      <c r="B65" s="102">
        <f>INT(A65/10000)</f>
        <v>1</v>
      </c>
      <c r="C65" s="109">
        <v>1</v>
      </c>
      <c r="D65" s="60" t="s">
        <v>123</v>
      </c>
      <c r="E65" s="60">
        <v>337</v>
      </c>
      <c r="F65" s="60">
        <v>0</v>
      </c>
      <c r="G65" s="60">
        <f t="shared" si="8"/>
        <v>543.22388059701495</v>
      </c>
      <c r="H65" s="60"/>
      <c r="I65" s="60"/>
      <c r="J65" s="57"/>
      <c r="K65" s="23">
        <f t="shared" si="9"/>
        <v>1</v>
      </c>
      <c r="L65" s="23">
        <f t="shared" si="10"/>
        <v>0</v>
      </c>
      <c r="M65" s="23">
        <f ca="1">OFFSET('Z1'!$B$7,B65,K65)*E65</f>
        <v>0</v>
      </c>
      <c r="N65" s="23">
        <f ca="1">IF(L65&gt;0,OFFSET('Z1'!$I$7,B65,L65)*IF(L65=1,E65-9300,IF(L65=2,E65-18000,IF(L65=3,E65-45000,0))),0)</f>
        <v>0</v>
      </c>
      <c r="O65" s="23">
        <f>IF(AND(F65=1,E65&gt;20000,E65&lt;=45000),E65*'Z1'!$G$7,0)+IF(AND(F65=1,E65&gt;45000,E65&lt;=50000),'Z1'!$G$7/5000*(50000-E65)*E65,0)</f>
        <v>0</v>
      </c>
      <c r="P65" s="24">
        <f t="shared" ca="1" si="11"/>
        <v>0</v>
      </c>
      <c r="Q65" s="27">
        <v>0</v>
      </c>
      <c r="R65" s="26">
        <f t="shared" si="12"/>
        <v>0</v>
      </c>
      <c r="S65" s="27">
        <f t="shared" si="13"/>
        <v>1</v>
      </c>
      <c r="T65" s="28">
        <f t="shared" si="14"/>
        <v>0</v>
      </c>
      <c r="U65" s="61">
        <f ca="1">OFFSET($U$4,B65,0)/OFFSET($G$4,B65,0)*G65</f>
        <v>247636.94526622622</v>
      </c>
      <c r="V65" s="62">
        <f t="shared" ca="1" si="15"/>
        <v>247636.94526622622</v>
      </c>
      <c r="W65" s="63">
        <v>793.8152324364072</v>
      </c>
      <c r="X65" s="63">
        <f t="shared" ca="1" si="16"/>
        <v>734.82773076031515</v>
      </c>
      <c r="Y65" s="64">
        <f t="shared" ca="1" si="17"/>
        <v>-7.4308855846776156E-2</v>
      </c>
      <c r="Z65" s="64"/>
      <c r="AA65" s="64">
        <f ca="1">MAX(Y65,OFFSET($AA$4,B65,0))</f>
        <v>-7.4308855846776156E-2</v>
      </c>
      <c r="AB65" s="62">
        <f t="shared" ca="1" si="18"/>
        <v>247636.94526622622</v>
      </c>
      <c r="AC65" s="65">
        <f t="shared" ca="1" si="19"/>
        <v>0</v>
      </c>
      <c r="AD65" s="62">
        <f ca="1">MAX(0,AB65-W65*(1+OFFSET($Y$4,B65,0))*E65)</f>
        <v>0</v>
      </c>
      <c r="AE65" s="65">
        <f ca="1">IF(OFFSET($AC$4,B65,0)=0,0,-OFFSET($AC$4,B65,0)/OFFSET($AD$4,B65,0)*AD65)</f>
        <v>0</v>
      </c>
      <c r="AF65" s="51">
        <f t="shared" ca="1" si="20"/>
        <v>247636.94526622622</v>
      </c>
    </row>
    <row r="66" spans="1:32" ht="11.25" x14ac:dyDescent="0.2">
      <c r="A66" s="60">
        <v>10422</v>
      </c>
      <c r="B66" s="102">
        <f>INT(A66/10000)</f>
        <v>1</v>
      </c>
      <c r="C66" s="109">
        <v>1</v>
      </c>
      <c r="D66" s="60" t="s">
        <v>124</v>
      </c>
      <c r="E66" s="60">
        <v>223</v>
      </c>
      <c r="F66" s="60">
        <v>0</v>
      </c>
      <c r="G66" s="60">
        <f t="shared" si="8"/>
        <v>359.46268656716416</v>
      </c>
      <c r="H66" s="60"/>
      <c r="I66" s="60"/>
      <c r="J66" s="57"/>
      <c r="K66" s="23">
        <f t="shared" si="9"/>
        <v>1</v>
      </c>
      <c r="L66" s="23">
        <f t="shared" si="10"/>
        <v>0</v>
      </c>
      <c r="M66" s="23">
        <f ca="1">OFFSET('Z1'!$B$7,B66,K66)*E66</f>
        <v>0</v>
      </c>
      <c r="N66" s="23">
        <f ca="1">IF(L66&gt;0,OFFSET('Z1'!$I$7,B66,L66)*IF(L66=1,E66-9300,IF(L66=2,E66-18000,IF(L66=3,E66-45000,0))),0)</f>
        <v>0</v>
      </c>
      <c r="O66" s="23">
        <f>IF(AND(F66=1,E66&gt;20000,E66&lt;=45000),E66*'Z1'!$G$7,0)+IF(AND(F66=1,E66&gt;45000,E66&lt;=50000),'Z1'!$G$7/5000*(50000-E66)*E66,0)</f>
        <v>0</v>
      </c>
      <c r="P66" s="24">
        <f t="shared" ca="1" si="11"/>
        <v>0</v>
      </c>
      <c r="Q66" s="27">
        <v>0</v>
      </c>
      <c r="R66" s="26">
        <f t="shared" si="12"/>
        <v>0</v>
      </c>
      <c r="S66" s="27">
        <f t="shared" si="13"/>
        <v>1</v>
      </c>
      <c r="T66" s="28">
        <f t="shared" si="14"/>
        <v>0</v>
      </c>
      <c r="U66" s="61">
        <f ca="1">OFFSET($U$4,B66,0)/OFFSET($G$4,B66,0)*G66</f>
        <v>163866.58395955028</v>
      </c>
      <c r="V66" s="62">
        <f t="shared" ca="1" si="15"/>
        <v>163866.58395955028</v>
      </c>
      <c r="W66" s="63">
        <v>793.81523243640743</v>
      </c>
      <c r="X66" s="63">
        <f t="shared" ca="1" si="16"/>
        <v>734.82773076031515</v>
      </c>
      <c r="Y66" s="64">
        <f t="shared" ca="1" si="17"/>
        <v>-7.4308855846776378E-2</v>
      </c>
      <c r="Z66" s="64"/>
      <c r="AA66" s="64">
        <f ca="1">MAX(Y66,OFFSET($AA$4,B66,0))</f>
        <v>-7.4308855846776378E-2</v>
      </c>
      <c r="AB66" s="62">
        <f t="shared" ca="1" si="18"/>
        <v>163866.58395955028</v>
      </c>
      <c r="AC66" s="65">
        <f t="shared" ca="1" si="19"/>
        <v>0</v>
      </c>
      <c r="AD66" s="62">
        <f ca="1">MAX(0,AB66-W66*(1+OFFSET($Y$4,B66,0))*E66)</f>
        <v>0</v>
      </c>
      <c r="AE66" s="65">
        <f ca="1">IF(OFFSET($AC$4,B66,0)=0,0,-OFFSET($AC$4,B66,0)/OFFSET($AD$4,B66,0)*AD66)</f>
        <v>0</v>
      </c>
      <c r="AF66" s="51">
        <f t="shared" ca="1" si="20"/>
        <v>163866.58395955028</v>
      </c>
    </row>
    <row r="67" spans="1:32" ht="11.25" x14ac:dyDescent="0.2">
      <c r="A67" s="60">
        <v>10423</v>
      </c>
      <c r="B67" s="102">
        <f>INT(A67/10000)</f>
        <v>1</v>
      </c>
      <c r="C67" s="109">
        <v>1</v>
      </c>
      <c r="D67" s="60" t="s">
        <v>125</v>
      </c>
      <c r="E67" s="60">
        <v>65</v>
      </c>
      <c r="F67" s="60">
        <v>0</v>
      </c>
      <c r="G67" s="60">
        <f t="shared" si="8"/>
        <v>104.77611940298507</v>
      </c>
      <c r="H67" s="60"/>
      <c r="I67" s="60"/>
      <c r="J67" s="57"/>
      <c r="K67" s="23">
        <f t="shared" si="9"/>
        <v>1</v>
      </c>
      <c r="L67" s="23">
        <f t="shared" si="10"/>
        <v>0</v>
      </c>
      <c r="M67" s="23">
        <f ca="1">OFFSET('Z1'!$B$7,B67,K67)*E67</f>
        <v>0</v>
      </c>
      <c r="N67" s="23">
        <f ca="1">IF(L67&gt;0,OFFSET('Z1'!$I$7,B67,L67)*IF(L67=1,E67-9300,IF(L67=2,E67-18000,IF(L67=3,E67-45000,0))),0)</f>
        <v>0</v>
      </c>
      <c r="O67" s="23">
        <f>IF(AND(F67=1,E67&gt;20000,E67&lt;=45000),E67*'Z1'!$G$7,0)+IF(AND(F67=1,E67&gt;45000,E67&lt;=50000),'Z1'!$G$7/5000*(50000-E67)*E67,0)</f>
        <v>0</v>
      </c>
      <c r="P67" s="24">
        <f t="shared" ca="1" si="11"/>
        <v>0</v>
      </c>
      <c r="Q67" s="27">
        <v>0</v>
      </c>
      <c r="R67" s="26">
        <f t="shared" si="12"/>
        <v>0</v>
      </c>
      <c r="S67" s="27">
        <f t="shared" si="13"/>
        <v>1</v>
      </c>
      <c r="T67" s="28">
        <f t="shared" si="14"/>
        <v>0</v>
      </c>
      <c r="U67" s="61">
        <f ca="1">OFFSET($U$4,B67,0)/OFFSET($G$4,B67,0)*G67</f>
        <v>47763.802499420482</v>
      </c>
      <c r="V67" s="62">
        <f t="shared" ca="1" si="15"/>
        <v>47763.802499420482</v>
      </c>
      <c r="W67" s="63">
        <v>793.8152324364072</v>
      </c>
      <c r="X67" s="63">
        <f t="shared" ca="1" si="16"/>
        <v>734.82773076031515</v>
      </c>
      <c r="Y67" s="64">
        <f t="shared" ca="1" si="17"/>
        <v>-7.4308855846776156E-2</v>
      </c>
      <c r="Z67" s="64"/>
      <c r="AA67" s="64">
        <f ca="1">MAX(Y67,OFFSET($AA$4,B67,0))</f>
        <v>-7.4308855846776156E-2</v>
      </c>
      <c r="AB67" s="62">
        <f t="shared" ca="1" si="18"/>
        <v>47763.802499420482</v>
      </c>
      <c r="AC67" s="65">
        <f t="shared" ca="1" si="19"/>
        <v>0</v>
      </c>
      <c r="AD67" s="62">
        <f ca="1">MAX(0,AB67-W67*(1+OFFSET($Y$4,B67,0))*E67)</f>
        <v>0</v>
      </c>
      <c r="AE67" s="65">
        <f ca="1">IF(OFFSET($AC$4,B67,0)=0,0,-OFFSET($AC$4,B67,0)/OFFSET($AD$4,B67,0)*AD67)</f>
        <v>0</v>
      </c>
      <c r="AF67" s="51">
        <f t="shared" ca="1" si="20"/>
        <v>47763.802499420482</v>
      </c>
    </row>
    <row r="68" spans="1:32" ht="11.25" x14ac:dyDescent="0.2">
      <c r="A68" s="60">
        <v>10424</v>
      </c>
      <c r="B68" s="102">
        <f>INT(A68/10000)</f>
        <v>1</v>
      </c>
      <c r="C68" s="109">
        <v>1</v>
      </c>
      <c r="D68" s="60" t="s">
        <v>126</v>
      </c>
      <c r="E68" s="60">
        <v>213</v>
      </c>
      <c r="F68" s="60">
        <v>0</v>
      </c>
      <c r="G68" s="60">
        <f t="shared" si="8"/>
        <v>343.34328358208955</v>
      </c>
      <c r="H68" s="60"/>
      <c r="I68" s="60"/>
      <c r="J68" s="57"/>
      <c r="K68" s="23">
        <f t="shared" si="9"/>
        <v>1</v>
      </c>
      <c r="L68" s="23">
        <f t="shared" si="10"/>
        <v>0</v>
      </c>
      <c r="M68" s="23">
        <f ca="1">OFFSET('Z1'!$B$7,B68,K68)*E68</f>
        <v>0</v>
      </c>
      <c r="N68" s="23">
        <f ca="1">IF(L68&gt;0,OFFSET('Z1'!$I$7,B68,L68)*IF(L68=1,E68-9300,IF(L68=2,E68-18000,IF(L68=3,E68-45000,0))),0)</f>
        <v>0</v>
      </c>
      <c r="O68" s="23">
        <f>IF(AND(F68=1,E68&gt;20000,E68&lt;=45000),E68*'Z1'!$G$7,0)+IF(AND(F68=1,E68&gt;45000,E68&lt;=50000),'Z1'!$G$7/5000*(50000-E68)*E68,0)</f>
        <v>0</v>
      </c>
      <c r="P68" s="24">
        <f t="shared" ca="1" si="11"/>
        <v>0</v>
      </c>
      <c r="Q68" s="27">
        <v>0</v>
      </c>
      <c r="R68" s="26">
        <f t="shared" si="12"/>
        <v>0</v>
      </c>
      <c r="S68" s="27">
        <f t="shared" si="13"/>
        <v>1</v>
      </c>
      <c r="T68" s="28">
        <f t="shared" si="14"/>
        <v>0</v>
      </c>
      <c r="U68" s="61">
        <f ca="1">OFFSET($U$4,B68,0)/OFFSET($G$4,B68,0)*G68</f>
        <v>156518.30665194712</v>
      </c>
      <c r="V68" s="62">
        <f t="shared" ca="1" si="15"/>
        <v>156518.30665194712</v>
      </c>
      <c r="W68" s="63">
        <v>793.81523243640709</v>
      </c>
      <c r="X68" s="63">
        <f t="shared" ca="1" si="16"/>
        <v>734.82773076031515</v>
      </c>
      <c r="Y68" s="64">
        <f t="shared" ca="1" si="17"/>
        <v>-7.4308855846775934E-2</v>
      </c>
      <c r="Z68" s="64"/>
      <c r="AA68" s="64">
        <f ca="1">MAX(Y68,OFFSET($AA$4,B68,0))</f>
        <v>-7.4308855846775934E-2</v>
      </c>
      <c r="AB68" s="62">
        <f t="shared" ca="1" si="18"/>
        <v>156518.30665194712</v>
      </c>
      <c r="AC68" s="65">
        <f t="shared" ca="1" si="19"/>
        <v>0</v>
      </c>
      <c r="AD68" s="62">
        <f ca="1">MAX(0,AB68-W68*(1+OFFSET($Y$4,B68,0))*E68)</f>
        <v>0</v>
      </c>
      <c r="AE68" s="65">
        <f ca="1">IF(OFFSET($AC$4,B68,0)=0,0,-OFFSET($AC$4,B68,0)/OFFSET($AD$4,B68,0)*AD68)</f>
        <v>0</v>
      </c>
      <c r="AF68" s="51">
        <f t="shared" ca="1" si="20"/>
        <v>156518.30665194712</v>
      </c>
    </row>
    <row r="69" spans="1:32" ht="11.25" x14ac:dyDescent="0.2">
      <c r="A69" s="60">
        <v>10425</v>
      </c>
      <c r="B69" s="102">
        <f>INT(A69/10000)</f>
        <v>1</v>
      </c>
      <c r="C69" s="109">
        <v>1</v>
      </c>
      <c r="D69" s="60" t="s">
        <v>127</v>
      </c>
      <c r="E69" s="60">
        <v>376</v>
      </c>
      <c r="F69" s="60">
        <v>0</v>
      </c>
      <c r="G69" s="60">
        <f t="shared" si="8"/>
        <v>606.08955223880594</v>
      </c>
      <c r="H69" s="60"/>
      <c r="I69" s="60"/>
      <c r="J69" s="57"/>
      <c r="K69" s="23">
        <f t="shared" si="9"/>
        <v>1</v>
      </c>
      <c r="L69" s="23">
        <f t="shared" si="10"/>
        <v>0</v>
      </c>
      <c r="M69" s="23">
        <f ca="1">OFFSET('Z1'!$B$7,B69,K69)*E69</f>
        <v>0</v>
      </c>
      <c r="N69" s="23">
        <f ca="1">IF(L69&gt;0,OFFSET('Z1'!$I$7,B69,L69)*IF(L69=1,E69-9300,IF(L69=2,E69-18000,IF(L69=3,E69-45000,0))),0)</f>
        <v>0</v>
      </c>
      <c r="O69" s="23">
        <f>IF(AND(F69=1,E69&gt;20000,E69&lt;=45000),E69*'Z1'!$G$7,0)+IF(AND(F69=1,E69&gt;45000,E69&lt;=50000),'Z1'!$G$7/5000*(50000-E69)*E69,0)</f>
        <v>0</v>
      </c>
      <c r="P69" s="24">
        <f t="shared" ca="1" si="11"/>
        <v>0</v>
      </c>
      <c r="Q69" s="27">
        <v>0</v>
      </c>
      <c r="R69" s="26">
        <f t="shared" si="12"/>
        <v>0</v>
      </c>
      <c r="S69" s="27">
        <f t="shared" si="13"/>
        <v>1</v>
      </c>
      <c r="T69" s="28">
        <f t="shared" si="14"/>
        <v>0</v>
      </c>
      <c r="U69" s="61">
        <f ca="1">OFFSET($U$4,B69,0)/OFFSET($G$4,B69,0)*G69</f>
        <v>276295.2267658785</v>
      </c>
      <c r="V69" s="62">
        <f t="shared" ca="1" si="15"/>
        <v>276295.2267658785</v>
      </c>
      <c r="W69" s="63">
        <v>797.78229159909108</v>
      </c>
      <c r="X69" s="63">
        <f t="shared" ca="1" si="16"/>
        <v>734.82773076031515</v>
      </c>
      <c r="Y69" s="64">
        <f t="shared" ca="1" si="17"/>
        <v>-7.8911955682280821E-2</v>
      </c>
      <c r="Z69" s="64"/>
      <c r="AA69" s="64">
        <f ca="1">MAX(Y69,OFFSET($AA$4,B69,0))</f>
        <v>-7.7746368128300936E-2</v>
      </c>
      <c r="AB69" s="62">
        <f t="shared" ca="1" si="18"/>
        <v>276644.86356719094</v>
      </c>
      <c r="AC69" s="65">
        <f t="shared" ca="1" si="19"/>
        <v>349.63680131244473</v>
      </c>
      <c r="AD69" s="62">
        <f ca="1">MAX(0,AB69-W69*(1+OFFSET($Y$4,B69,0))*E69)</f>
        <v>0</v>
      </c>
      <c r="AE69" s="65">
        <f ca="1">IF(OFFSET($AC$4,B69,0)=0,0,-OFFSET($AC$4,B69,0)/OFFSET($AD$4,B69,0)*AD69)</f>
        <v>0</v>
      </c>
      <c r="AF69" s="51">
        <f t="shared" ca="1" si="20"/>
        <v>276644.86356719094</v>
      </c>
    </row>
    <row r="70" spans="1:32" ht="11.25" x14ac:dyDescent="0.2">
      <c r="A70" s="60">
        <v>10426</v>
      </c>
      <c r="B70" s="102">
        <f>INT(A70/10000)</f>
        <v>1</v>
      </c>
      <c r="C70" s="109">
        <v>1</v>
      </c>
      <c r="D70" s="60" t="s">
        <v>128</v>
      </c>
      <c r="E70" s="60">
        <v>340</v>
      </c>
      <c r="F70" s="60">
        <v>0</v>
      </c>
      <c r="G70" s="60">
        <f t="shared" si="8"/>
        <v>548.05970149253733</v>
      </c>
      <c r="H70" s="60"/>
      <c r="I70" s="60"/>
      <c r="J70" s="57"/>
      <c r="K70" s="23">
        <f t="shared" si="9"/>
        <v>1</v>
      </c>
      <c r="L70" s="23">
        <f t="shared" si="10"/>
        <v>0</v>
      </c>
      <c r="M70" s="23">
        <f ca="1">OFFSET('Z1'!$B$7,B70,K70)*E70</f>
        <v>0</v>
      </c>
      <c r="N70" s="23">
        <f ca="1">IF(L70&gt;0,OFFSET('Z1'!$I$7,B70,L70)*IF(L70=1,E70-9300,IF(L70=2,E70-18000,IF(L70=3,E70-45000,0))),0)</f>
        <v>0</v>
      </c>
      <c r="O70" s="23">
        <f>IF(AND(F70=1,E70&gt;20000,E70&lt;=45000),E70*'Z1'!$G$7,0)+IF(AND(F70=1,E70&gt;45000,E70&lt;=50000),'Z1'!$G$7/5000*(50000-E70)*E70,0)</f>
        <v>0</v>
      </c>
      <c r="P70" s="24">
        <f t="shared" ca="1" si="11"/>
        <v>0</v>
      </c>
      <c r="Q70" s="27">
        <v>0</v>
      </c>
      <c r="R70" s="26">
        <f t="shared" si="12"/>
        <v>0</v>
      </c>
      <c r="S70" s="27">
        <f t="shared" si="13"/>
        <v>1</v>
      </c>
      <c r="T70" s="28">
        <f t="shared" si="14"/>
        <v>0</v>
      </c>
      <c r="U70" s="61">
        <f ca="1">OFFSET($U$4,B70,0)/OFFSET($G$4,B70,0)*G70</f>
        <v>249841.42845850714</v>
      </c>
      <c r="V70" s="62">
        <f t="shared" ca="1" si="15"/>
        <v>249841.42845850714</v>
      </c>
      <c r="W70" s="63">
        <v>793.81523243640731</v>
      </c>
      <c r="X70" s="63">
        <f t="shared" ca="1" si="16"/>
        <v>734.82773076031515</v>
      </c>
      <c r="Y70" s="64">
        <f t="shared" ca="1" si="17"/>
        <v>-7.4308855846776267E-2</v>
      </c>
      <c r="Z70" s="64"/>
      <c r="AA70" s="64">
        <f ca="1">MAX(Y70,OFFSET($AA$4,B70,0))</f>
        <v>-7.4308855846776267E-2</v>
      </c>
      <c r="AB70" s="62">
        <f t="shared" ca="1" si="18"/>
        <v>249841.42845850714</v>
      </c>
      <c r="AC70" s="65">
        <f t="shared" ca="1" si="19"/>
        <v>0</v>
      </c>
      <c r="AD70" s="62">
        <f ca="1">MAX(0,AB70-W70*(1+OFFSET($Y$4,B70,0))*E70)</f>
        <v>0</v>
      </c>
      <c r="AE70" s="65">
        <f ca="1">IF(OFFSET($AC$4,B70,0)=0,0,-OFFSET($AC$4,B70,0)/OFFSET($AD$4,B70,0)*AD70)</f>
        <v>0</v>
      </c>
      <c r="AF70" s="51">
        <f t="shared" ca="1" si="20"/>
        <v>249841.42845850714</v>
      </c>
    </row>
    <row r="71" spans="1:32" ht="11.25" x14ac:dyDescent="0.2">
      <c r="A71" s="60">
        <v>10427</v>
      </c>
      <c r="B71" s="102">
        <f>INT(A71/10000)</f>
        <v>1</v>
      </c>
      <c r="C71" s="109">
        <v>1</v>
      </c>
      <c r="D71" s="60" t="s">
        <v>129</v>
      </c>
      <c r="E71" s="60">
        <v>447</v>
      </c>
      <c r="F71" s="60">
        <v>0</v>
      </c>
      <c r="G71" s="60">
        <f t="shared" si="8"/>
        <v>720.53731343283584</v>
      </c>
      <c r="H71" s="60"/>
      <c r="I71" s="60"/>
      <c r="J71" s="57"/>
      <c r="K71" s="23">
        <f t="shared" si="9"/>
        <v>1</v>
      </c>
      <c r="L71" s="23">
        <f t="shared" si="10"/>
        <v>0</v>
      </c>
      <c r="M71" s="23">
        <f ca="1">OFFSET('Z1'!$B$7,B71,K71)*E71</f>
        <v>0</v>
      </c>
      <c r="N71" s="23">
        <f ca="1">IF(L71&gt;0,OFFSET('Z1'!$I$7,B71,L71)*IF(L71=1,E71-9300,IF(L71=2,E71-18000,IF(L71=3,E71-45000,0))),0)</f>
        <v>0</v>
      </c>
      <c r="O71" s="23">
        <f>IF(AND(F71=1,E71&gt;20000,E71&lt;=45000),E71*'Z1'!$G$7,0)+IF(AND(F71=1,E71&gt;45000,E71&lt;=50000),'Z1'!$G$7/5000*(50000-E71)*E71,0)</f>
        <v>0</v>
      </c>
      <c r="P71" s="24">
        <f t="shared" ca="1" si="11"/>
        <v>0</v>
      </c>
      <c r="Q71" s="27">
        <v>7766</v>
      </c>
      <c r="R71" s="26">
        <f t="shared" si="12"/>
        <v>6766</v>
      </c>
      <c r="S71" s="27">
        <f t="shared" si="13"/>
        <v>1</v>
      </c>
      <c r="T71" s="28">
        <f t="shared" si="14"/>
        <v>6089.4000000000005</v>
      </c>
      <c r="U71" s="61">
        <f ca="1">OFFSET($U$4,B71,0)/OFFSET($G$4,B71,0)*G71</f>
        <v>328467.99564986088</v>
      </c>
      <c r="V71" s="62">
        <f t="shared" ca="1" si="15"/>
        <v>334557.3956498609</v>
      </c>
      <c r="W71" s="63">
        <v>807.56032172212133</v>
      </c>
      <c r="X71" s="63">
        <f t="shared" ca="1" si="16"/>
        <v>748.45054955226158</v>
      </c>
      <c r="Y71" s="64">
        <f t="shared" ca="1" si="17"/>
        <v>-7.3195488411080256E-2</v>
      </c>
      <c r="Z71" s="64"/>
      <c r="AA71" s="64">
        <f ca="1">MAX(Y71,OFFSET($AA$4,B71,0))</f>
        <v>-7.3195488411080256E-2</v>
      </c>
      <c r="AB71" s="62">
        <f t="shared" ca="1" si="18"/>
        <v>334557.3956498609</v>
      </c>
      <c r="AC71" s="65">
        <f t="shared" ca="1" si="19"/>
        <v>0</v>
      </c>
      <c r="AD71" s="62">
        <f ca="1">MAX(0,AB71-W71*(1+OFFSET($Y$4,B71,0))*E71)</f>
        <v>0</v>
      </c>
      <c r="AE71" s="65">
        <f ca="1">IF(OFFSET($AC$4,B71,0)=0,0,-OFFSET($AC$4,B71,0)/OFFSET($AD$4,B71,0)*AD71)</f>
        <v>0</v>
      </c>
      <c r="AF71" s="51">
        <f t="shared" ca="1" si="20"/>
        <v>334557.3956498609</v>
      </c>
    </row>
    <row r="72" spans="1:32" ht="11.25" x14ac:dyDescent="0.2">
      <c r="A72" s="60">
        <v>10428</v>
      </c>
      <c r="B72" s="102">
        <f>INT(A72/10000)</f>
        <v>1</v>
      </c>
      <c r="C72" s="109">
        <v>1</v>
      </c>
      <c r="D72" s="60" t="s">
        <v>130</v>
      </c>
      <c r="E72" s="60">
        <v>398</v>
      </c>
      <c r="F72" s="60">
        <v>0</v>
      </c>
      <c r="G72" s="60">
        <f t="shared" si="8"/>
        <v>641.55223880597009</v>
      </c>
      <c r="H72" s="60"/>
      <c r="I72" s="60"/>
      <c r="J72" s="57"/>
      <c r="K72" s="23">
        <f t="shared" si="9"/>
        <v>1</v>
      </c>
      <c r="L72" s="23">
        <f t="shared" si="10"/>
        <v>0</v>
      </c>
      <c r="M72" s="23">
        <f ca="1">OFFSET('Z1'!$B$7,B72,K72)*E72</f>
        <v>0</v>
      </c>
      <c r="N72" s="23">
        <f ca="1">IF(L72&gt;0,OFFSET('Z1'!$I$7,B72,L72)*IF(L72=1,E72-9300,IF(L72=2,E72-18000,IF(L72=3,E72-45000,0))),0)</f>
        <v>0</v>
      </c>
      <c r="O72" s="23">
        <f>IF(AND(F72=1,E72&gt;20000,E72&lt;=45000),E72*'Z1'!$G$7,0)+IF(AND(F72=1,E72&gt;45000,E72&lt;=50000),'Z1'!$G$7/5000*(50000-E72)*E72,0)</f>
        <v>0</v>
      </c>
      <c r="P72" s="24">
        <f t="shared" ca="1" si="11"/>
        <v>0</v>
      </c>
      <c r="Q72" s="27">
        <v>0</v>
      </c>
      <c r="R72" s="26">
        <f t="shared" si="12"/>
        <v>0</v>
      </c>
      <c r="S72" s="27">
        <f t="shared" si="13"/>
        <v>1</v>
      </c>
      <c r="T72" s="28">
        <f t="shared" si="14"/>
        <v>0</v>
      </c>
      <c r="U72" s="61">
        <f ca="1">OFFSET($U$4,B72,0)/OFFSET($G$4,B72,0)*G72</f>
        <v>292461.43684260541</v>
      </c>
      <c r="V72" s="62">
        <f t="shared" ca="1" si="15"/>
        <v>292461.43684260541</v>
      </c>
      <c r="W72" s="63">
        <v>793.81523243640731</v>
      </c>
      <c r="X72" s="63">
        <f t="shared" ca="1" si="16"/>
        <v>734.82773076031515</v>
      </c>
      <c r="Y72" s="64">
        <f t="shared" ca="1" si="17"/>
        <v>-7.4308855846776267E-2</v>
      </c>
      <c r="Z72" s="64"/>
      <c r="AA72" s="64">
        <f ca="1">MAX(Y72,OFFSET($AA$4,B72,0))</f>
        <v>-7.4308855846776267E-2</v>
      </c>
      <c r="AB72" s="62">
        <f t="shared" ca="1" si="18"/>
        <v>292461.43684260541</v>
      </c>
      <c r="AC72" s="65">
        <f t="shared" ca="1" si="19"/>
        <v>0</v>
      </c>
      <c r="AD72" s="62">
        <f ca="1">MAX(0,AB72-W72*(1+OFFSET($Y$4,B72,0))*E72)</f>
        <v>0</v>
      </c>
      <c r="AE72" s="65">
        <f ca="1">IF(OFFSET($AC$4,B72,0)=0,0,-OFFSET($AC$4,B72,0)/OFFSET($AD$4,B72,0)*AD72)</f>
        <v>0</v>
      </c>
      <c r="AF72" s="51">
        <f t="shared" ca="1" si="20"/>
        <v>292461.43684260541</v>
      </c>
    </row>
    <row r="73" spans="1:32" ht="11.25" x14ac:dyDescent="0.2">
      <c r="A73" s="60">
        <v>10501</v>
      </c>
      <c r="B73" s="102">
        <f>INT(A73/10000)</f>
        <v>1</v>
      </c>
      <c r="C73" s="109">
        <v>3</v>
      </c>
      <c r="D73" s="60" t="s">
        <v>131</v>
      </c>
      <c r="E73" s="60">
        <v>1738</v>
      </c>
      <c r="F73" s="60">
        <v>0</v>
      </c>
      <c r="G73" s="60">
        <f t="shared" si="8"/>
        <v>2801.5522388059703</v>
      </c>
      <c r="H73" s="60"/>
      <c r="I73" s="60"/>
      <c r="J73" s="57"/>
      <c r="K73" s="23">
        <f t="shared" si="9"/>
        <v>1</v>
      </c>
      <c r="L73" s="23">
        <f t="shared" si="10"/>
        <v>0</v>
      </c>
      <c r="M73" s="23">
        <f ca="1">OFFSET('Z1'!$B$7,B73,K73)*E73</f>
        <v>0</v>
      </c>
      <c r="N73" s="23">
        <f ca="1">IF(L73&gt;0,OFFSET('Z1'!$I$7,B73,L73)*IF(L73=1,E73-9300,IF(L73=2,E73-18000,IF(L73=3,E73-45000,0))),0)</f>
        <v>0</v>
      </c>
      <c r="O73" s="23">
        <f>IF(AND(F73=1,E73&gt;20000,E73&lt;=45000),E73*'Z1'!$G$7,0)+IF(AND(F73=1,E73&gt;45000,E73&lt;=50000),'Z1'!$G$7/5000*(50000-E73)*E73,0)</f>
        <v>0</v>
      </c>
      <c r="P73" s="24">
        <f t="shared" ca="1" si="11"/>
        <v>0</v>
      </c>
      <c r="Q73" s="27">
        <v>0</v>
      </c>
      <c r="R73" s="26">
        <f t="shared" si="12"/>
        <v>0</v>
      </c>
      <c r="S73" s="27">
        <f t="shared" si="13"/>
        <v>1</v>
      </c>
      <c r="T73" s="28">
        <f t="shared" si="14"/>
        <v>0</v>
      </c>
      <c r="U73" s="61">
        <f ca="1">OFFSET($U$4,B73,0)/OFFSET($G$4,B73,0)*G73</f>
        <v>1277130.5960614278</v>
      </c>
      <c r="V73" s="62">
        <f t="shared" ca="1" si="15"/>
        <v>1277130.5960614278</v>
      </c>
      <c r="W73" s="63">
        <v>794.054481393934</v>
      </c>
      <c r="X73" s="63">
        <f t="shared" ca="1" si="16"/>
        <v>734.82773076031526</v>
      </c>
      <c r="Y73" s="64">
        <f t="shared" ca="1" si="17"/>
        <v>-7.4587766987534998E-2</v>
      </c>
      <c r="Z73" s="64"/>
      <c r="AA73" s="64">
        <f ca="1">MAX(Y73,OFFSET($AA$4,B73,0))</f>
        <v>-7.4587766987534998E-2</v>
      </c>
      <c r="AB73" s="62">
        <f t="shared" ca="1" si="18"/>
        <v>1277130.5960614278</v>
      </c>
      <c r="AC73" s="65">
        <f t="shared" ca="1" si="19"/>
        <v>0</v>
      </c>
      <c r="AD73" s="62">
        <f ca="1">MAX(0,AB73-W73*(1+OFFSET($Y$4,B73,0))*E73)</f>
        <v>0</v>
      </c>
      <c r="AE73" s="65">
        <f ca="1">IF(OFFSET($AC$4,B73,0)=0,0,-OFFSET($AC$4,B73,0)/OFFSET($AD$4,B73,0)*AD73)</f>
        <v>0</v>
      </c>
      <c r="AF73" s="51">
        <f t="shared" ca="1" si="20"/>
        <v>1277130.5960614278</v>
      </c>
    </row>
    <row r="74" spans="1:32" ht="11.25" x14ac:dyDescent="0.2">
      <c r="A74" s="60">
        <v>10502</v>
      </c>
      <c r="B74" s="102">
        <f>INT(A74/10000)</f>
        <v>1</v>
      </c>
      <c r="C74" s="109">
        <v>2</v>
      </c>
      <c r="D74" s="60" t="s">
        <v>132</v>
      </c>
      <c r="E74" s="60">
        <v>931</v>
      </c>
      <c r="F74" s="60">
        <v>0</v>
      </c>
      <c r="G74" s="60">
        <f t="shared" si="8"/>
        <v>1500.7164179104477</v>
      </c>
      <c r="H74" s="60"/>
      <c r="I74" s="60"/>
      <c r="J74" s="57"/>
      <c r="K74" s="23">
        <f t="shared" si="9"/>
        <v>1</v>
      </c>
      <c r="L74" s="23">
        <f t="shared" si="10"/>
        <v>0</v>
      </c>
      <c r="M74" s="23">
        <f ca="1">OFFSET('Z1'!$B$7,B74,K74)*E74</f>
        <v>0</v>
      </c>
      <c r="N74" s="23">
        <f ca="1">IF(L74&gt;0,OFFSET('Z1'!$I$7,B74,L74)*IF(L74=1,E74-9300,IF(L74=2,E74-18000,IF(L74=3,E74-45000,0))),0)</f>
        <v>0</v>
      </c>
      <c r="O74" s="23">
        <f>IF(AND(F74=1,E74&gt;20000,E74&lt;=45000),E74*'Z1'!$G$7,0)+IF(AND(F74=1,E74&gt;45000,E74&lt;=50000),'Z1'!$G$7/5000*(50000-E74)*E74,0)</f>
        <v>0</v>
      </c>
      <c r="P74" s="24">
        <f t="shared" ca="1" si="11"/>
        <v>0</v>
      </c>
      <c r="Q74" s="27">
        <v>2763</v>
      </c>
      <c r="R74" s="26">
        <f t="shared" si="12"/>
        <v>1763</v>
      </c>
      <c r="S74" s="27">
        <f t="shared" si="13"/>
        <v>1</v>
      </c>
      <c r="T74" s="28">
        <f t="shared" si="14"/>
        <v>1586.7</v>
      </c>
      <c r="U74" s="61">
        <f ca="1">OFFSET($U$4,B74,0)/OFFSET($G$4,B74,0)*G74</f>
        <v>684124.61733785341</v>
      </c>
      <c r="V74" s="62">
        <f t="shared" ca="1" si="15"/>
        <v>685711.31733785337</v>
      </c>
      <c r="W74" s="63">
        <v>795.09714383195796</v>
      </c>
      <c r="X74" s="63">
        <f t="shared" ca="1" si="16"/>
        <v>736.53202721573939</v>
      </c>
      <c r="Y74" s="64">
        <f t="shared" ca="1" si="17"/>
        <v>-7.3657812847830018E-2</v>
      </c>
      <c r="Z74" s="64"/>
      <c r="AA74" s="64">
        <f ca="1">MAX(Y74,OFFSET($AA$4,B74,0))</f>
        <v>-7.3657812847830018E-2</v>
      </c>
      <c r="AB74" s="62">
        <f t="shared" ca="1" si="18"/>
        <v>685711.31733785337</v>
      </c>
      <c r="AC74" s="65">
        <f t="shared" ca="1" si="19"/>
        <v>0</v>
      </c>
      <c r="AD74" s="62">
        <f ca="1">MAX(0,AB74-W74*(1+OFFSET($Y$4,B74,0))*E74)</f>
        <v>0</v>
      </c>
      <c r="AE74" s="65">
        <f ca="1">IF(OFFSET($AC$4,B74,0)=0,0,-OFFSET($AC$4,B74,0)/OFFSET($AD$4,B74,0)*AD74)</f>
        <v>0</v>
      </c>
      <c r="AF74" s="51">
        <f t="shared" ca="1" si="20"/>
        <v>685711.31733785337</v>
      </c>
    </row>
    <row r="75" spans="1:32" ht="11.25" x14ac:dyDescent="0.2">
      <c r="A75" s="60">
        <v>10503</v>
      </c>
      <c r="B75" s="102">
        <f>INT(A75/10000)</f>
        <v>1</v>
      </c>
      <c r="C75" s="109">
        <v>3</v>
      </c>
      <c r="D75" s="60" t="s">
        <v>133</v>
      </c>
      <c r="E75" s="60">
        <v>1226</v>
      </c>
      <c r="F75" s="60">
        <v>0</v>
      </c>
      <c r="G75" s="60">
        <f t="shared" si="8"/>
        <v>1976.2388059701493</v>
      </c>
      <c r="H75" s="60"/>
      <c r="I75" s="60"/>
      <c r="J75" s="57"/>
      <c r="K75" s="23">
        <f t="shared" si="9"/>
        <v>1</v>
      </c>
      <c r="L75" s="23">
        <f t="shared" si="10"/>
        <v>0</v>
      </c>
      <c r="M75" s="23">
        <f ca="1">OFFSET('Z1'!$B$7,B75,K75)*E75</f>
        <v>0</v>
      </c>
      <c r="N75" s="23">
        <f ca="1">IF(L75&gt;0,OFFSET('Z1'!$I$7,B75,L75)*IF(L75=1,E75-9300,IF(L75=2,E75-18000,IF(L75=3,E75-45000,0))),0)</f>
        <v>0</v>
      </c>
      <c r="O75" s="23">
        <f>IF(AND(F75=1,E75&gt;20000,E75&lt;=45000),E75*'Z1'!$G$7,0)+IF(AND(F75=1,E75&gt;45000,E75&lt;=50000),'Z1'!$G$7/5000*(50000-E75)*E75,0)</f>
        <v>0</v>
      </c>
      <c r="P75" s="24">
        <f t="shared" ca="1" si="11"/>
        <v>0</v>
      </c>
      <c r="Q75" s="27">
        <v>12505</v>
      </c>
      <c r="R75" s="26">
        <f t="shared" si="12"/>
        <v>11505</v>
      </c>
      <c r="S75" s="27">
        <f t="shared" si="13"/>
        <v>1</v>
      </c>
      <c r="T75" s="28">
        <f t="shared" si="14"/>
        <v>10354.5</v>
      </c>
      <c r="U75" s="61">
        <f ca="1">OFFSET($U$4,B75,0)/OFFSET($G$4,B75,0)*G75</f>
        <v>900898.79791214643</v>
      </c>
      <c r="V75" s="62">
        <f t="shared" ca="1" si="15"/>
        <v>911253.29791214643</v>
      </c>
      <c r="W75" s="63">
        <v>800.6238988397298</v>
      </c>
      <c r="X75" s="63">
        <f t="shared" ca="1" si="16"/>
        <v>743.2734893247524</v>
      </c>
      <c r="Y75" s="64">
        <f t="shared" ca="1" si="17"/>
        <v>-7.1632147876287577E-2</v>
      </c>
      <c r="Z75" s="64"/>
      <c r="AA75" s="64">
        <f ca="1">MAX(Y75,OFFSET($AA$4,B75,0))</f>
        <v>-7.1632147876287577E-2</v>
      </c>
      <c r="AB75" s="62">
        <f t="shared" ca="1" si="18"/>
        <v>911253.29791214643</v>
      </c>
      <c r="AC75" s="65">
        <f t="shared" ca="1" si="19"/>
        <v>0</v>
      </c>
      <c r="AD75" s="62">
        <f ca="1">MAX(0,AB75-W75*(1+OFFSET($Y$4,B75,0))*E75)</f>
        <v>1093.6794902203837</v>
      </c>
      <c r="AE75" s="65">
        <f ca="1">IF(OFFSET($AC$4,B75,0)=0,0,-OFFSET($AC$4,B75,0)/OFFSET($AD$4,B75,0)*AD75)</f>
        <v>-290.94219607657726</v>
      </c>
      <c r="AF75" s="51">
        <f t="shared" ca="1" si="20"/>
        <v>910962.35571606981</v>
      </c>
    </row>
    <row r="76" spans="1:32" ht="11.25" x14ac:dyDescent="0.2">
      <c r="A76" s="60">
        <v>10504</v>
      </c>
      <c r="B76" s="102">
        <f>INT(A76/10000)</f>
        <v>1</v>
      </c>
      <c r="C76" s="109">
        <v>4</v>
      </c>
      <c r="D76" s="60" t="s">
        <v>134</v>
      </c>
      <c r="E76" s="60">
        <v>4110</v>
      </c>
      <c r="F76" s="60">
        <v>0</v>
      </c>
      <c r="G76" s="60">
        <f t="shared" si="8"/>
        <v>6625.0746268656712</v>
      </c>
      <c r="H76" s="60"/>
      <c r="I76" s="60"/>
      <c r="J76" s="57"/>
      <c r="K76" s="23">
        <f t="shared" si="9"/>
        <v>1</v>
      </c>
      <c r="L76" s="23">
        <f t="shared" si="10"/>
        <v>0</v>
      </c>
      <c r="M76" s="23">
        <f ca="1">OFFSET('Z1'!$B$7,B76,K76)*E76</f>
        <v>0</v>
      </c>
      <c r="N76" s="23">
        <f ca="1">IF(L76&gt;0,OFFSET('Z1'!$I$7,B76,L76)*IF(L76=1,E76-9300,IF(L76=2,E76-18000,IF(L76=3,E76-45000,0))),0)</f>
        <v>0</v>
      </c>
      <c r="O76" s="23">
        <f>IF(AND(F76=1,E76&gt;20000,E76&lt;=45000),E76*'Z1'!$G$7,0)+IF(AND(F76=1,E76&gt;45000,E76&lt;=50000),'Z1'!$G$7/5000*(50000-E76)*E76,0)</f>
        <v>0</v>
      </c>
      <c r="P76" s="24">
        <f t="shared" ca="1" si="11"/>
        <v>0</v>
      </c>
      <c r="Q76" s="27">
        <v>94264</v>
      </c>
      <c r="R76" s="26">
        <f t="shared" si="12"/>
        <v>93264</v>
      </c>
      <c r="S76" s="27">
        <f t="shared" si="13"/>
        <v>1</v>
      </c>
      <c r="T76" s="28">
        <f t="shared" si="14"/>
        <v>83937.600000000006</v>
      </c>
      <c r="U76" s="61">
        <f ca="1">OFFSET($U$4,B76,0)/OFFSET($G$4,B76,0)*G76</f>
        <v>3020141.9734248952</v>
      </c>
      <c r="V76" s="62">
        <f t="shared" ca="1" si="15"/>
        <v>3104079.5734248953</v>
      </c>
      <c r="W76" s="63">
        <v>816.2129994266985</v>
      </c>
      <c r="X76" s="63">
        <f t="shared" ca="1" si="16"/>
        <v>755.25050448294292</v>
      </c>
      <c r="Y76" s="64">
        <f t="shared" ca="1" si="17"/>
        <v>-7.4689443792950061E-2</v>
      </c>
      <c r="Z76" s="64"/>
      <c r="AA76" s="64">
        <f ca="1">MAX(Y76,OFFSET($AA$4,B76,0))</f>
        <v>-7.4689443792950061E-2</v>
      </c>
      <c r="AB76" s="62">
        <f t="shared" ca="1" si="18"/>
        <v>3104079.5734248953</v>
      </c>
      <c r="AC76" s="65">
        <f t="shared" ca="1" si="19"/>
        <v>0</v>
      </c>
      <c r="AD76" s="62">
        <f ca="1">MAX(0,AB76-W76*(1+OFFSET($Y$4,B76,0))*E76)</f>
        <v>0</v>
      </c>
      <c r="AE76" s="65">
        <f ca="1">IF(OFFSET($AC$4,B76,0)=0,0,-OFFSET($AC$4,B76,0)/OFFSET($AD$4,B76,0)*AD76)</f>
        <v>0</v>
      </c>
      <c r="AF76" s="51">
        <f t="shared" ca="1" si="20"/>
        <v>3104079.5734248953</v>
      </c>
    </row>
    <row r="77" spans="1:32" ht="11.25" x14ac:dyDescent="0.2">
      <c r="A77" s="60">
        <v>10505</v>
      </c>
      <c r="B77" s="102">
        <f>INT(A77/10000)</f>
        <v>1</v>
      </c>
      <c r="C77" s="109">
        <v>3</v>
      </c>
      <c r="D77" s="60" t="s">
        <v>135</v>
      </c>
      <c r="E77" s="60">
        <v>1040</v>
      </c>
      <c r="F77" s="60">
        <v>0</v>
      </c>
      <c r="G77" s="60">
        <f t="shared" si="8"/>
        <v>1676.4179104477612</v>
      </c>
      <c r="H77" s="60"/>
      <c r="I77" s="60"/>
      <c r="J77" s="57"/>
      <c r="K77" s="23">
        <f t="shared" si="9"/>
        <v>1</v>
      </c>
      <c r="L77" s="23">
        <f t="shared" si="10"/>
        <v>0</v>
      </c>
      <c r="M77" s="23">
        <f ca="1">OFFSET('Z1'!$B$7,B77,K77)*E77</f>
        <v>0</v>
      </c>
      <c r="N77" s="23">
        <f ca="1">IF(L77&gt;0,OFFSET('Z1'!$I$7,B77,L77)*IF(L77=1,E77-9300,IF(L77=2,E77-18000,IF(L77=3,E77-45000,0))),0)</f>
        <v>0</v>
      </c>
      <c r="O77" s="23">
        <f>IF(AND(F77=1,E77&gt;20000,E77&lt;=45000),E77*'Z1'!$G$7,0)+IF(AND(F77=1,E77&gt;45000,E77&lt;=50000),'Z1'!$G$7/5000*(50000-E77)*E77,0)</f>
        <v>0</v>
      </c>
      <c r="P77" s="24">
        <f t="shared" ca="1" si="11"/>
        <v>0</v>
      </c>
      <c r="Q77" s="27">
        <v>5709</v>
      </c>
      <c r="R77" s="26">
        <f t="shared" si="12"/>
        <v>4709</v>
      </c>
      <c r="S77" s="27">
        <f t="shared" si="13"/>
        <v>1</v>
      </c>
      <c r="T77" s="28">
        <f t="shared" si="14"/>
        <v>4238.1000000000004</v>
      </c>
      <c r="U77" s="61">
        <f ca="1">OFFSET($U$4,B77,0)/OFFSET($G$4,B77,0)*G77</f>
        <v>764220.83999072772</v>
      </c>
      <c r="V77" s="62">
        <f t="shared" ca="1" si="15"/>
        <v>768458.9399907277</v>
      </c>
      <c r="W77" s="63">
        <v>814.89698719414992</v>
      </c>
      <c r="X77" s="63">
        <f t="shared" ca="1" si="16"/>
        <v>738.90282691416121</v>
      </c>
      <c r="Y77" s="64">
        <f t="shared" ca="1" si="17"/>
        <v>-9.3256155654288908E-2</v>
      </c>
      <c r="Z77" s="64"/>
      <c r="AA77" s="64">
        <f ca="1">MAX(Y77,OFFSET($AA$4,B77,0))</f>
        <v>-7.7746368128300936E-2</v>
      </c>
      <c r="AB77" s="62">
        <f t="shared" ca="1" si="18"/>
        <v>781603.37428275461</v>
      </c>
      <c r="AC77" s="65">
        <f t="shared" ca="1" si="19"/>
        <v>13144.434292026912</v>
      </c>
      <c r="AD77" s="62">
        <f ca="1">MAX(0,AB77-W77*(1+OFFSET($Y$4,B77,0))*E77)</f>
        <v>0</v>
      </c>
      <c r="AE77" s="65">
        <f ca="1">IF(OFFSET($AC$4,B77,0)=0,0,-OFFSET($AC$4,B77,0)/OFFSET($AD$4,B77,0)*AD77)</f>
        <v>0</v>
      </c>
      <c r="AF77" s="51">
        <f t="shared" ca="1" si="20"/>
        <v>781603.37428275461</v>
      </c>
    </row>
    <row r="78" spans="1:32" ht="11.25" x14ac:dyDescent="0.2">
      <c r="A78" s="60">
        <v>10506</v>
      </c>
      <c r="B78" s="102">
        <f>INT(A78/10000)</f>
        <v>1</v>
      </c>
      <c r="C78" s="109">
        <v>3</v>
      </c>
      <c r="D78" s="60" t="s">
        <v>136</v>
      </c>
      <c r="E78" s="60">
        <v>1148</v>
      </c>
      <c r="F78" s="60">
        <v>0</v>
      </c>
      <c r="G78" s="60">
        <f t="shared" si="8"/>
        <v>1850.5074626865671</v>
      </c>
      <c r="H78" s="60"/>
      <c r="I78" s="60"/>
      <c r="J78" s="57"/>
      <c r="K78" s="23">
        <f t="shared" si="9"/>
        <v>1</v>
      </c>
      <c r="L78" s="23">
        <f t="shared" si="10"/>
        <v>0</v>
      </c>
      <c r="M78" s="23">
        <f ca="1">OFFSET('Z1'!$B$7,B78,K78)*E78</f>
        <v>0</v>
      </c>
      <c r="N78" s="23">
        <f ca="1">IF(L78&gt;0,OFFSET('Z1'!$I$7,B78,L78)*IF(L78=1,E78-9300,IF(L78=2,E78-18000,IF(L78=3,E78-45000,0))),0)</f>
        <v>0</v>
      </c>
      <c r="O78" s="23">
        <f>IF(AND(F78=1,E78&gt;20000,E78&lt;=45000),E78*'Z1'!$G$7,0)+IF(AND(F78=1,E78&gt;45000,E78&lt;=50000),'Z1'!$G$7/5000*(50000-E78)*E78,0)</f>
        <v>0</v>
      </c>
      <c r="P78" s="24">
        <f t="shared" ca="1" si="11"/>
        <v>0</v>
      </c>
      <c r="Q78" s="27">
        <v>0</v>
      </c>
      <c r="R78" s="26">
        <f t="shared" si="12"/>
        <v>0</v>
      </c>
      <c r="S78" s="27">
        <f t="shared" si="13"/>
        <v>1</v>
      </c>
      <c r="T78" s="28">
        <f t="shared" si="14"/>
        <v>0</v>
      </c>
      <c r="U78" s="61">
        <f ca="1">OFFSET($U$4,B78,0)/OFFSET($G$4,B78,0)*G78</f>
        <v>843582.23491284181</v>
      </c>
      <c r="V78" s="62">
        <f t="shared" ca="1" si="15"/>
        <v>843582.23491284181</v>
      </c>
      <c r="W78" s="63">
        <v>793.8152324364072</v>
      </c>
      <c r="X78" s="63">
        <f t="shared" ca="1" si="16"/>
        <v>734.82773076031515</v>
      </c>
      <c r="Y78" s="64">
        <f t="shared" ca="1" si="17"/>
        <v>-7.4308855846776156E-2</v>
      </c>
      <c r="Z78" s="64"/>
      <c r="AA78" s="64">
        <f ca="1">MAX(Y78,OFFSET($AA$4,B78,0))</f>
        <v>-7.4308855846776156E-2</v>
      </c>
      <c r="AB78" s="62">
        <f t="shared" ca="1" si="18"/>
        <v>843582.23491284181</v>
      </c>
      <c r="AC78" s="65">
        <f t="shared" ca="1" si="19"/>
        <v>0</v>
      </c>
      <c r="AD78" s="62">
        <f ca="1">MAX(0,AB78-W78*(1+OFFSET($Y$4,B78,0))*E78)</f>
        <v>0</v>
      </c>
      <c r="AE78" s="65">
        <f ca="1">IF(OFFSET($AC$4,B78,0)=0,0,-OFFSET($AC$4,B78,0)/OFFSET($AD$4,B78,0)*AD78)</f>
        <v>0</v>
      </c>
      <c r="AF78" s="51">
        <f t="shared" ca="1" si="20"/>
        <v>843582.23491284181</v>
      </c>
    </row>
    <row r="79" spans="1:32" ht="11.25" x14ac:dyDescent="0.2">
      <c r="A79" s="60">
        <v>10507</v>
      </c>
      <c r="B79" s="102">
        <f>INT(A79/10000)</f>
        <v>1</v>
      </c>
      <c r="C79" s="109">
        <v>2</v>
      </c>
      <c r="D79" s="60" t="s">
        <v>137</v>
      </c>
      <c r="E79" s="60">
        <v>917</v>
      </c>
      <c r="F79" s="60">
        <v>0</v>
      </c>
      <c r="G79" s="60">
        <f t="shared" si="8"/>
        <v>1478.1492537313434</v>
      </c>
      <c r="H79" s="60"/>
      <c r="I79" s="60"/>
      <c r="J79" s="57"/>
      <c r="K79" s="23">
        <f t="shared" si="9"/>
        <v>1</v>
      </c>
      <c r="L79" s="23">
        <f t="shared" si="10"/>
        <v>0</v>
      </c>
      <c r="M79" s="23">
        <f ca="1">OFFSET('Z1'!$B$7,B79,K79)*E79</f>
        <v>0</v>
      </c>
      <c r="N79" s="23">
        <f ca="1">IF(L79&gt;0,OFFSET('Z1'!$I$7,B79,L79)*IF(L79=1,E79-9300,IF(L79=2,E79-18000,IF(L79=3,E79-45000,0))),0)</f>
        <v>0</v>
      </c>
      <c r="O79" s="23">
        <f>IF(AND(F79=1,E79&gt;20000,E79&lt;=45000),E79*'Z1'!$G$7,0)+IF(AND(F79=1,E79&gt;45000,E79&lt;=50000),'Z1'!$G$7/5000*(50000-E79)*E79,0)</f>
        <v>0</v>
      </c>
      <c r="P79" s="24">
        <f t="shared" ca="1" si="11"/>
        <v>0</v>
      </c>
      <c r="Q79" s="27">
        <v>3596</v>
      </c>
      <c r="R79" s="26">
        <f t="shared" si="12"/>
        <v>2596</v>
      </c>
      <c r="S79" s="27">
        <f t="shared" si="13"/>
        <v>1</v>
      </c>
      <c r="T79" s="28">
        <f t="shared" si="14"/>
        <v>2336.4</v>
      </c>
      <c r="U79" s="61">
        <f ca="1">OFFSET($U$4,B79,0)/OFFSET($G$4,B79,0)*G79</f>
        <v>673837.02910720906</v>
      </c>
      <c r="V79" s="62">
        <f t="shared" ca="1" si="15"/>
        <v>676173.42910720909</v>
      </c>
      <c r="W79" s="63">
        <v>796.68652275898796</v>
      </c>
      <c r="X79" s="63">
        <f t="shared" ca="1" si="16"/>
        <v>737.37560426086054</v>
      </c>
      <c r="Y79" s="64">
        <f t="shared" ca="1" si="17"/>
        <v>-7.4446996156943945E-2</v>
      </c>
      <c r="Z79" s="64"/>
      <c r="AA79" s="64">
        <f ca="1">MAX(Y79,OFFSET($AA$4,B79,0))</f>
        <v>-7.4446996156943945E-2</v>
      </c>
      <c r="AB79" s="62">
        <f t="shared" ca="1" si="18"/>
        <v>676173.42910720909</v>
      </c>
      <c r="AC79" s="65">
        <f t="shared" ca="1" si="19"/>
        <v>0</v>
      </c>
      <c r="AD79" s="62">
        <f ca="1">MAX(0,AB79-W79*(1+OFFSET($Y$4,B79,0))*E79)</f>
        <v>0</v>
      </c>
      <c r="AE79" s="65">
        <f ca="1">IF(OFFSET($AC$4,B79,0)=0,0,-OFFSET($AC$4,B79,0)/OFFSET($AD$4,B79,0)*AD79)</f>
        <v>0</v>
      </c>
      <c r="AF79" s="51">
        <f t="shared" ca="1" si="20"/>
        <v>676173.42910720909</v>
      </c>
    </row>
    <row r="80" spans="1:32" ht="11.25" x14ac:dyDescent="0.2">
      <c r="A80" s="60">
        <v>10508</v>
      </c>
      <c r="B80" s="102">
        <f>INT(A80/10000)</f>
        <v>1</v>
      </c>
      <c r="C80" s="109">
        <v>3</v>
      </c>
      <c r="D80" s="60" t="s">
        <v>138</v>
      </c>
      <c r="E80" s="60">
        <v>2163</v>
      </c>
      <c r="F80" s="60">
        <v>0</v>
      </c>
      <c r="G80" s="60">
        <f t="shared" si="8"/>
        <v>3486.6268656716416</v>
      </c>
      <c r="H80" s="60"/>
      <c r="I80" s="60"/>
      <c r="J80" s="57"/>
      <c r="K80" s="23">
        <f t="shared" si="9"/>
        <v>1</v>
      </c>
      <c r="L80" s="23">
        <f t="shared" si="10"/>
        <v>0</v>
      </c>
      <c r="M80" s="23">
        <f ca="1">OFFSET('Z1'!$B$7,B80,K80)*E80</f>
        <v>0</v>
      </c>
      <c r="N80" s="23">
        <f ca="1">IF(L80&gt;0,OFFSET('Z1'!$I$7,B80,L80)*IF(L80=1,E80-9300,IF(L80=2,E80-18000,IF(L80=3,E80-45000,0))),0)</f>
        <v>0</v>
      </c>
      <c r="O80" s="23">
        <f>IF(AND(F80=1,E80&gt;20000,E80&lt;=45000),E80*'Z1'!$G$7,0)+IF(AND(F80=1,E80&gt;45000,E80&lt;=50000),'Z1'!$G$7/5000*(50000-E80)*E80,0)</f>
        <v>0</v>
      </c>
      <c r="P80" s="24">
        <f t="shared" ca="1" si="11"/>
        <v>0</v>
      </c>
      <c r="Q80" s="27">
        <v>2747</v>
      </c>
      <c r="R80" s="26">
        <f t="shared" si="12"/>
        <v>1747</v>
      </c>
      <c r="S80" s="27">
        <f t="shared" si="13"/>
        <v>1</v>
      </c>
      <c r="T80" s="28">
        <f t="shared" si="14"/>
        <v>1572.3</v>
      </c>
      <c r="U80" s="61">
        <f ca="1">OFFSET($U$4,B80,0)/OFFSET($G$4,B80,0)*G80</f>
        <v>1589432.3816345616</v>
      </c>
      <c r="V80" s="62">
        <f t="shared" ca="1" si="15"/>
        <v>1591004.6816345616</v>
      </c>
      <c r="W80" s="63">
        <v>793.77627414975098</v>
      </c>
      <c r="X80" s="63">
        <f t="shared" ca="1" si="16"/>
        <v>735.55463783382413</v>
      </c>
      <c r="Y80" s="64">
        <f t="shared" ca="1" si="17"/>
        <v>-7.3347665094035008E-2</v>
      </c>
      <c r="Z80" s="64"/>
      <c r="AA80" s="64">
        <f ca="1">MAX(Y80,OFFSET($AA$4,B80,0))</f>
        <v>-7.3347665094035008E-2</v>
      </c>
      <c r="AB80" s="62">
        <f t="shared" ca="1" si="18"/>
        <v>1591004.6816345616</v>
      </c>
      <c r="AC80" s="65">
        <f t="shared" ca="1" si="19"/>
        <v>0</v>
      </c>
      <c r="AD80" s="62">
        <f ca="1">MAX(0,AB80-W80*(1+OFFSET($Y$4,B80,0))*E80)</f>
        <v>0</v>
      </c>
      <c r="AE80" s="65">
        <f ca="1">IF(OFFSET($AC$4,B80,0)=0,0,-OFFSET($AC$4,B80,0)/OFFSET($AD$4,B80,0)*AD80)</f>
        <v>0</v>
      </c>
      <c r="AF80" s="51">
        <f t="shared" ca="1" si="20"/>
        <v>1591004.6816345616</v>
      </c>
    </row>
    <row r="81" spans="1:32" ht="11.25" x14ac:dyDescent="0.2">
      <c r="A81" s="60">
        <v>10509</v>
      </c>
      <c r="B81" s="102">
        <f>INT(A81/10000)</f>
        <v>1</v>
      </c>
      <c r="C81" s="109">
        <v>3</v>
      </c>
      <c r="D81" s="60" t="s">
        <v>139</v>
      </c>
      <c r="E81" s="60">
        <v>1966</v>
      </c>
      <c r="F81" s="60">
        <v>0</v>
      </c>
      <c r="G81" s="60">
        <f t="shared" si="8"/>
        <v>3169.0746268656717</v>
      </c>
      <c r="H81" s="60"/>
      <c r="I81" s="60"/>
      <c r="J81" s="57"/>
      <c r="K81" s="23">
        <f t="shared" si="9"/>
        <v>1</v>
      </c>
      <c r="L81" s="23">
        <f t="shared" si="10"/>
        <v>0</v>
      </c>
      <c r="M81" s="23">
        <f ca="1">OFFSET('Z1'!$B$7,B81,K81)*E81</f>
        <v>0</v>
      </c>
      <c r="N81" s="23">
        <f ca="1">IF(L81&gt;0,OFFSET('Z1'!$I$7,B81,L81)*IF(L81=1,E81-9300,IF(L81=2,E81-18000,IF(L81=3,E81-45000,0))),0)</f>
        <v>0</v>
      </c>
      <c r="O81" s="23">
        <f>IF(AND(F81=1,E81&gt;20000,E81&lt;=45000),E81*'Z1'!$G$7,0)+IF(AND(F81=1,E81&gt;45000,E81&lt;=50000),'Z1'!$G$7/5000*(50000-E81)*E81,0)</f>
        <v>0</v>
      </c>
      <c r="P81" s="24">
        <f t="shared" ca="1" si="11"/>
        <v>0</v>
      </c>
      <c r="Q81" s="27">
        <v>16441</v>
      </c>
      <c r="R81" s="26">
        <f t="shared" si="12"/>
        <v>15441</v>
      </c>
      <c r="S81" s="27">
        <f t="shared" si="13"/>
        <v>1</v>
      </c>
      <c r="T81" s="28">
        <f t="shared" si="14"/>
        <v>13896.9</v>
      </c>
      <c r="U81" s="61">
        <f ca="1">OFFSET($U$4,B81,0)/OFFSET($G$4,B81,0)*G81</f>
        <v>1444671.3186747795</v>
      </c>
      <c r="V81" s="62">
        <f t="shared" ca="1" si="15"/>
        <v>1458568.2186747794</v>
      </c>
      <c r="W81" s="63">
        <v>801.09092050980155</v>
      </c>
      <c r="X81" s="63">
        <f t="shared" ca="1" si="16"/>
        <v>741.89634724047778</v>
      </c>
      <c r="Y81" s="64">
        <f t="shared" ca="1" si="17"/>
        <v>-7.3892453095902422E-2</v>
      </c>
      <c r="Z81" s="64"/>
      <c r="AA81" s="64">
        <f ca="1">MAX(Y81,OFFSET($AA$4,B81,0))</f>
        <v>-7.3892453095902422E-2</v>
      </c>
      <c r="AB81" s="62">
        <f t="shared" ca="1" si="18"/>
        <v>1458568.2186747794</v>
      </c>
      <c r="AC81" s="65">
        <f t="shared" ca="1" si="19"/>
        <v>0</v>
      </c>
      <c r="AD81" s="62">
        <f ca="1">MAX(0,AB81-W81*(1+OFFSET($Y$4,B81,0))*E81)</f>
        <v>0</v>
      </c>
      <c r="AE81" s="65">
        <f ca="1">IF(OFFSET($AC$4,B81,0)=0,0,-OFFSET($AC$4,B81,0)/OFFSET($AD$4,B81,0)*AD81)</f>
        <v>0</v>
      </c>
      <c r="AF81" s="51">
        <f t="shared" ca="1" si="20"/>
        <v>1458568.2186747794</v>
      </c>
    </row>
    <row r="82" spans="1:32" ht="11.25" x14ac:dyDescent="0.2">
      <c r="A82" s="60">
        <v>10510</v>
      </c>
      <c r="B82" s="102">
        <f>INT(A82/10000)</f>
        <v>1</v>
      </c>
      <c r="C82" s="109">
        <v>2</v>
      </c>
      <c r="D82" s="60" t="s">
        <v>140</v>
      </c>
      <c r="E82" s="60">
        <v>714</v>
      </c>
      <c r="F82" s="60">
        <v>0</v>
      </c>
      <c r="G82" s="60">
        <f t="shared" si="8"/>
        <v>1150.9253731343283</v>
      </c>
      <c r="H82" s="60"/>
      <c r="I82" s="60"/>
      <c r="J82" s="57"/>
      <c r="K82" s="23">
        <f t="shared" si="9"/>
        <v>1</v>
      </c>
      <c r="L82" s="23">
        <f t="shared" si="10"/>
        <v>0</v>
      </c>
      <c r="M82" s="23">
        <f ca="1">OFFSET('Z1'!$B$7,B82,K82)*E82</f>
        <v>0</v>
      </c>
      <c r="N82" s="23">
        <f ca="1">IF(L82&gt;0,OFFSET('Z1'!$I$7,B82,L82)*IF(L82=1,E82-9300,IF(L82=2,E82-18000,IF(L82=3,E82-45000,0))),0)</f>
        <v>0</v>
      </c>
      <c r="O82" s="23">
        <f>IF(AND(F82=1,E82&gt;20000,E82&lt;=45000),E82*'Z1'!$G$7,0)+IF(AND(F82=1,E82&gt;45000,E82&lt;=50000),'Z1'!$G$7/5000*(50000-E82)*E82,0)</f>
        <v>0</v>
      </c>
      <c r="P82" s="24">
        <f t="shared" ca="1" si="11"/>
        <v>0</v>
      </c>
      <c r="Q82" s="27">
        <v>0</v>
      </c>
      <c r="R82" s="26">
        <f t="shared" si="12"/>
        <v>0</v>
      </c>
      <c r="S82" s="27">
        <f t="shared" si="13"/>
        <v>1</v>
      </c>
      <c r="T82" s="28">
        <f t="shared" si="14"/>
        <v>0</v>
      </c>
      <c r="U82" s="61">
        <f ca="1">OFFSET($U$4,B82,0)/OFFSET($G$4,B82,0)*G82</f>
        <v>524666.99976286502</v>
      </c>
      <c r="V82" s="62">
        <f t="shared" ca="1" si="15"/>
        <v>524666.99976286502</v>
      </c>
      <c r="W82" s="63">
        <v>793.81523243640709</v>
      </c>
      <c r="X82" s="63">
        <f t="shared" ca="1" si="16"/>
        <v>734.82773076031515</v>
      </c>
      <c r="Y82" s="64">
        <f t="shared" ca="1" si="17"/>
        <v>-7.4308855846775934E-2</v>
      </c>
      <c r="Z82" s="64"/>
      <c r="AA82" s="64">
        <f ca="1">MAX(Y82,OFFSET($AA$4,B82,0))</f>
        <v>-7.4308855846775934E-2</v>
      </c>
      <c r="AB82" s="62">
        <f t="shared" ca="1" si="18"/>
        <v>524666.99976286502</v>
      </c>
      <c r="AC82" s="65">
        <f t="shared" ca="1" si="19"/>
        <v>0</v>
      </c>
      <c r="AD82" s="62">
        <f ca="1">MAX(0,AB82-W82*(1+OFFSET($Y$4,B82,0))*E82)</f>
        <v>0</v>
      </c>
      <c r="AE82" s="65">
        <f ca="1">IF(OFFSET($AC$4,B82,0)=0,0,-OFFSET($AC$4,B82,0)/OFFSET($AD$4,B82,0)*AD82)</f>
        <v>0</v>
      </c>
      <c r="AF82" s="51">
        <f t="shared" ca="1" si="20"/>
        <v>524666.99976286502</v>
      </c>
    </row>
    <row r="83" spans="1:32" ht="11.25" x14ac:dyDescent="0.2">
      <c r="A83" s="60">
        <v>10511</v>
      </c>
      <c r="B83" s="102">
        <f>INT(A83/10000)</f>
        <v>1</v>
      </c>
      <c r="C83" s="109">
        <v>2</v>
      </c>
      <c r="D83" s="60" t="s">
        <v>141</v>
      </c>
      <c r="E83" s="60">
        <v>721</v>
      </c>
      <c r="F83" s="60">
        <v>0</v>
      </c>
      <c r="G83" s="60">
        <f t="shared" si="8"/>
        <v>1162.2089552238806</v>
      </c>
      <c r="H83" s="60"/>
      <c r="I83" s="60"/>
      <c r="J83" s="57"/>
      <c r="K83" s="23">
        <f t="shared" si="9"/>
        <v>1</v>
      </c>
      <c r="L83" s="23">
        <f t="shared" si="10"/>
        <v>0</v>
      </c>
      <c r="M83" s="23">
        <f ca="1">OFFSET('Z1'!$B$7,B83,K83)*E83</f>
        <v>0</v>
      </c>
      <c r="N83" s="23">
        <f ca="1">IF(L83&gt;0,OFFSET('Z1'!$I$7,B83,L83)*IF(L83=1,E83-9300,IF(L83=2,E83-18000,IF(L83=3,E83-45000,0))),0)</f>
        <v>0</v>
      </c>
      <c r="O83" s="23">
        <f>IF(AND(F83=1,E83&gt;20000,E83&lt;=45000),E83*'Z1'!$G$7,0)+IF(AND(F83=1,E83&gt;45000,E83&lt;=50000),'Z1'!$G$7/5000*(50000-E83)*E83,0)</f>
        <v>0</v>
      </c>
      <c r="P83" s="24">
        <f t="shared" ca="1" si="11"/>
        <v>0</v>
      </c>
      <c r="Q83" s="27">
        <v>0</v>
      </c>
      <c r="R83" s="26">
        <f t="shared" si="12"/>
        <v>0</v>
      </c>
      <c r="S83" s="27">
        <f t="shared" si="13"/>
        <v>1</v>
      </c>
      <c r="T83" s="28">
        <f t="shared" si="14"/>
        <v>0</v>
      </c>
      <c r="U83" s="61">
        <f ca="1">OFFSET($U$4,B83,0)/OFFSET($G$4,B83,0)*G83</f>
        <v>529810.79387818719</v>
      </c>
      <c r="V83" s="62">
        <f t="shared" ca="1" si="15"/>
        <v>529810.79387818719</v>
      </c>
      <c r="W83" s="63">
        <v>793.81523243640731</v>
      </c>
      <c r="X83" s="63">
        <f t="shared" ca="1" si="16"/>
        <v>734.82773076031515</v>
      </c>
      <c r="Y83" s="64">
        <f t="shared" ca="1" si="17"/>
        <v>-7.4308855846776267E-2</v>
      </c>
      <c r="Z83" s="64"/>
      <c r="AA83" s="64">
        <f ca="1">MAX(Y83,OFFSET($AA$4,B83,0))</f>
        <v>-7.4308855846776267E-2</v>
      </c>
      <c r="AB83" s="62">
        <f t="shared" ca="1" si="18"/>
        <v>529810.79387818719</v>
      </c>
      <c r="AC83" s="65">
        <f t="shared" ca="1" si="19"/>
        <v>0</v>
      </c>
      <c r="AD83" s="62">
        <f ca="1">MAX(0,AB83-W83*(1+OFFSET($Y$4,B83,0))*E83)</f>
        <v>0</v>
      </c>
      <c r="AE83" s="65">
        <f ca="1">IF(OFFSET($AC$4,B83,0)=0,0,-OFFSET($AC$4,B83,0)/OFFSET($AD$4,B83,0)*AD83)</f>
        <v>0</v>
      </c>
      <c r="AF83" s="51">
        <f t="shared" ca="1" si="20"/>
        <v>529810.79387818719</v>
      </c>
    </row>
    <row r="84" spans="1:32" ht="11.25" x14ac:dyDescent="0.2">
      <c r="A84" s="60">
        <v>10512</v>
      </c>
      <c r="B84" s="102">
        <f>INT(A84/10000)</f>
        <v>1</v>
      </c>
      <c r="C84" s="109">
        <v>1</v>
      </c>
      <c r="D84" s="60" t="s">
        <v>142</v>
      </c>
      <c r="E84" s="60">
        <v>397</v>
      </c>
      <c r="F84" s="60">
        <v>0</v>
      </c>
      <c r="G84" s="60">
        <f t="shared" ref="G84:G147" si="21">IF(AND(F84=1,E84&lt;=20000),E84*2,IF(E84&lt;=10000,E84*(1+41/67),IF(E84&lt;=20000,E84*(1+2/3),IF(E84&lt;=50000,E84*(2),E84*(2+1/3))))+IF(AND(E84&gt;9000,E84&lt;=10000),(E84-9000)*(110/201),0)+IF(AND(E84&gt;18000,E84&lt;=20000),(E84-18000)*(3+1/3),0)+IF(AND(E84&gt;45000,E84&lt;=50000),(E84-45000)*(3+1/3),0))</f>
        <v>639.94029850746267</v>
      </c>
      <c r="H84" s="60"/>
      <c r="I84" s="60"/>
      <c r="J84" s="57"/>
      <c r="K84" s="23">
        <f t="shared" ref="K84:K147" si="22">IF(AND(F84=1,E84&lt;=20000),3,IF(E84&lt;=10000,1,IF(E84&lt;=20000,2,IF(E84&lt;=50000,3,4))))</f>
        <v>1</v>
      </c>
      <c r="L84" s="23">
        <f t="shared" ref="L84:L147" si="23">IF(AND(F84=1,E84&lt;=45000),0,IF(AND(E84&gt;9300,E84&lt;=10000),1,IF(AND(E84&gt;18000,E84&lt;=20000),2,IF(AND(E84&gt;45000,E84&lt;=50000),3,0))))</f>
        <v>0</v>
      </c>
      <c r="M84" s="23">
        <f ca="1">OFFSET('Z1'!$B$7,B84,K84)*E84</f>
        <v>0</v>
      </c>
      <c r="N84" s="23">
        <f ca="1">IF(L84&gt;0,OFFSET('Z1'!$I$7,B84,L84)*IF(L84=1,E84-9300,IF(L84=2,E84-18000,IF(L84=3,E84-45000,0))),0)</f>
        <v>0</v>
      </c>
      <c r="O84" s="23">
        <f>IF(AND(F84=1,E84&gt;20000,E84&lt;=45000),E84*'Z1'!$G$7,0)+IF(AND(F84=1,E84&gt;45000,E84&lt;=50000),'Z1'!$G$7/5000*(50000-E84)*E84,0)</f>
        <v>0</v>
      </c>
      <c r="P84" s="24">
        <f t="shared" ref="P84:P147" ca="1" si="24">SUM(M84:O84)</f>
        <v>0</v>
      </c>
      <c r="Q84" s="27">
        <v>0</v>
      </c>
      <c r="R84" s="26">
        <f t="shared" ref="R84:R147" si="25">MAX(Q84-$R$3,0)</f>
        <v>0</v>
      </c>
      <c r="S84" s="27">
        <f t="shared" ref="S84:S147" si="26">IF(E84&lt;=9300,1,IF(E84&gt;10000,0,2))</f>
        <v>1</v>
      </c>
      <c r="T84" s="28">
        <f t="shared" ref="T84:T147" si="27">IF(S84=0,0,IF(S84=1,R84*$T$3,R84*$T$3*(10000-E84)/700))</f>
        <v>0</v>
      </c>
      <c r="U84" s="61">
        <f ca="1">OFFSET($U$4,B84,0)/OFFSET($G$4,B84,0)*G84</f>
        <v>291726.60911184509</v>
      </c>
      <c r="V84" s="62">
        <f t="shared" ref="V84:V147" ca="1" si="28">P84+T84+U84</f>
        <v>291726.60911184509</v>
      </c>
      <c r="W84" s="63">
        <v>793.81523243640743</v>
      </c>
      <c r="X84" s="63">
        <f t="shared" ref="X84:X147" ca="1" si="29">V84/E84</f>
        <v>734.82773076031503</v>
      </c>
      <c r="Y84" s="64">
        <f t="shared" ref="Y84:Y147" ca="1" si="30">X84/W84-1</f>
        <v>-7.4308855846776489E-2</v>
      </c>
      <c r="Z84" s="64"/>
      <c r="AA84" s="64">
        <f ca="1">MAX(Y84,OFFSET($AA$4,B84,0))</f>
        <v>-7.4308855846776489E-2</v>
      </c>
      <c r="AB84" s="62">
        <f t="shared" ref="AB84:AB147" ca="1" si="31">(W84*(1+AA84))*E84</f>
        <v>291726.60911184509</v>
      </c>
      <c r="AC84" s="65">
        <f t="shared" ref="AC84:AC147" ca="1" si="32">AB84-V84</f>
        <v>0</v>
      </c>
      <c r="AD84" s="62">
        <f ca="1">MAX(0,AB84-W84*(1+OFFSET($Y$4,B84,0))*E84)</f>
        <v>0</v>
      </c>
      <c r="AE84" s="65">
        <f ca="1">IF(OFFSET($AC$4,B84,0)=0,0,-OFFSET($AC$4,B84,0)/OFFSET($AD$4,B84,0)*AD84)</f>
        <v>0</v>
      </c>
      <c r="AF84" s="51">
        <f t="shared" ref="AF84:AF147" ca="1" si="33">AB84+AE84</f>
        <v>291726.60911184509</v>
      </c>
    </row>
    <row r="85" spans="1:32" ht="11.25" x14ac:dyDescent="0.2">
      <c r="A85" s="60">
        <v>10601</v>
      </c>
      <c r="B85" s="102">
        <f>INT(A85/10000)</f>
        <v>1</v>
      </c>
      <c r="C85" s="109">
        <v>3</v>
      </c>
      <c r="D85" s="60" t="s">
        <v>143</v>
      </c>
      <c r="E85" s="60">
        <v>1217</v>
      </c>
      <c r="F85" s="60">
        <v>0</v>
      </c>
      <c r="G85" s="60">
        <f t="shared" si="21"/>
        <v>1961.731343283582</v>
      </c>
      <c r="H85" s="60"/>
      <c r="I85" s="60"/>
      <c r="J85" s="57"/>
      <c r="K85" s="23">
        <f t="shared" si="22"/>
        <v>1</v>
      </c>
      <c r="L85" s="23">
        <f t="shared" si="23"/>
        <v>0</v>
      </c>
      <c r="M85" s="23">
        <f ca="1">OFFSET('Z1'!$B$7,B85,K85)*E85</f>
        <v>0</v>
      </c>
      <c r="N85" s="23">
        <f ca="1">IF(L85&gt;0,OFFSET('Z1'!$I$7,B85,L85)*IF(L85=1,E85-9300,IF(L85=2,E85-18000,IF(L85=3,E85-45000,0))),0)</f>
        <v>0</v>
      </c>
      <c r="O85" s="23">
        <f>IF(AND(F85=1,E85&gt;20000,E85&lt;=45000),E85*'Z1'!$G$7,0)+IF(AND(F85=1,E85&gt;45000,E85&lt;=50000),'Z1'!$G$7/5000*(50000-E85)*E85,0)</f>
        <v>0</v>
      </c>
      <c r="P85" s="24">
        <f t="shared" ca="1" si="24"/>
        <v>0</v>
      </c>
      <c r="Q85" s="27">
        <v>0</v>
      </c>
      <c r="R85" s="26">
        <f t="shared" si="25"/>
        <v>0</v>
      </c>
      <c r="S85" s="27">
        <f t="shared" si="26"/>
        <v>1</v>
      </c>
      <c r="T85" s="28">
        <f t="shared" si="27"/>
        <v>0</v>
      </c>
      <c r="U85" s="61">
        <f ca="1">OFFSET($U$4,B85,0)/OFFSET($G$4,B85,0)*G85</f>
        <v>894285.34833530348</v>
      </c>
      <c r="V85" s="62">
        <f t="shared" ca="1" si="28"/>
        <v>894285.34833530348</v>
      </c>
      <c r="W85" s="63">
        <v>793.81523243640743</v>
      </c>
      <c r="X85" s="63">
        <f t="shared" ca="1" si="29"/>
        <v>734.82773076031515</v>
      </c>
      <c r="Y85" s="64">
        <f t="shared" ca="1" si="30"/>
        <v>-7.4308855846776378E-2</v>
      </c>
      <c r="Z85" s="64"/>
      <c r="AA85" s="64">
        <f ca="1">MAX(Y85,OFFSET($AA$4,B85,0))</f>
        <v>-7.4308855846776378E-2</v>
      </c>
      <c r="AB85" s="62">
        <f t="shared" ca="1" si="31"/>
        <v>894285.34833530348</v>
      </c>
      <c r="AC85" s="65">
        <f t="shared" ca="1" si="32"/>
        <v>0</v>
      </c>
      <c r="AD85" s="62">
        <f ca="1">MAX(0,AB85-W85*(1+OFFSET($Y$4,B85,0))*E85)</f>
        <v>0</v>
      </c>
      <c r="AE85" s="65">
        <f ca="1">IF(OFFSET($AC$4,B85,0)=0,0,-OFFSET($AC$4,B85,0)/OFFSET($AD$4,B85,0)*AD85)</f>
        <v>0</v>
      </c>
      <c r="AF85" s="51">
        <f t="shared" ca="1" si="33"/>
        <v>894285.34833530348</v>
      </c>
    </row>
    <row r="86" spans="1:32" ht="11.25" x14ac:dyDescent="0.2">
      <c r="A86" s="60">
        <v>10602</v>
      </c>
      <c r="B86" s="102">
        <f>INT(A86/10000)</f>
        <v>1</v>
      </c>
      <c r="C86" s="109">
        <v>4</v>
      </c>
      <c r="D86" s="60" t="s">
        <v>144</v>
      </c>
      <c r="E86" s="60">
        <v>2767</v>
      </c>
      <c r="F86" s="60">
        <v>0</v>
      </c>
      <c r="G86" s="60">
        <f t="shared" si="21"/>
        <v>4460.2388059701489</v>
      </c>
      <c r="H86" s="60"/>
      <c r="I86" s="60"/>
      <c r="J86" s="57"/>
      <c r="K86" s="23">
        <f t="shared" si="22"/>
        <v>1</v>
      </c>
      <c r="L86" s="23">
        <f t="shared" si="23"/>
        <v>0</v>
      </c>
      <c r="M86" s="23">
        <f ca="1">OFFSET('Z1'!$B$7,B86,K86)*E86</f>
        <v>0</v>
      </c>
      <c r="N86" s="23">
        <f ca="1">IF(L86&gt;0,OFFSET('Z1'!$I$7,B86,L86)*IF(L86=1,E86-9300,IF(L86=2,E86-18000,IF(L86=3,E86-45000,0))),0)</f>
        <v>0</v>
      </c>
      <c r="O86" s="23">
        <f>IF(AND(F86=1,E86&gt;20000,E86&lt;=45000),E86*'Z1'!$G$7,0)+IF(AND(F86=1,E86&gt;45000,E86&lt;=50000),'Z1'!$G$7/5000*(50000-E86)*E86,0)</f>
        <v>0</v>
      </c>
      <c r="P86" s="24">
        <f t="shared" ca="1" si="24"/>
        <v>0</v>
      </c>
      <c r="Q86" s="27">
        <v>0</v>
      </c>
      <c r="R86" s="26">
        <f t="shared" si="25"/>
        <v>0</v>
      </c>
      <c r="S86" s="27">
        <f t="shared" si="26"/>
        <v>1</v>
      </c>
      <c r="T86" s="28">
        <f t="shared" si="27"/>
        <v>0</v>
      </c>
      <c r="U86" s="61">
        <f ca="1">OFFSET($U$4,B86,0)/OFFSET($G$4,B86,0)*G86</f>
        <v>2033268.3310137917</v>
      </c>
      <c r="V86" s="62">
        <f t="shared" ca="1" si="28"/>
        <v>2033268.3310137917</v>
      </c>
      <c r="W86" s="63">
        <v>793.81523243640743</v>
      </c>
      <c r="X86" s="63">
        <f t="shared" ca="1" si="29"/>
        <v>734.82773076031503</v>
      </c>
      <c r="Y86" s="64">
        <f t="shared" ca="1" si="30"/>
        <v>-7.4308855846776489E-2</v>
      </c>
      <c r="Z86" s="64"/>
      <c r="AA86" s="64">
        <f ca="1">MAX(Y86,OFFSET($AA$4,B86,0))</f>
        <v>-7.4308855846776489E-2</v>
      </c>
      <c r="AB86" s="62">
        <f t="shared" ca="1" si="31"/>
        <v>2033268.3310137917</v>
      </c>
      <c r="AC86" s="65">
        <f t="shared" ca="1" si="32"/>
        <v>0</v>
      </c>
      <c r="AD86" s="62">
        <f ca="1">MAX(0,AB86-W86*(1+OFFSET($Y$4,B86,0))*E86)</f>
        <v>0</v>
      </c>
      <c r="AE86" s="65">
        <f ca="1">IF(OFFSET($AC$4,B86,0)=0,0,-OFFSET($AC$4,B86,0)/OFFSET($AD$4,B86,0)*AD86)</f>
        <v>0</v>
      </c>
      <c r="AF86" s="51">
        <f t="shared" ca="1" si="33"/>
        <v>2033268.3310137917</v>
      </c>
    </row>
    <row r="87" spans="1:32" ht="11.25" x14ac:dyDescent="0.2">
      <c r="A87" s="60">
        <v>10603</v>
      </c>
      <c r="B87" s="102">
        <f>INT(A87/10000)</f>
        <v>1</v>
      </c>
      <c r="C87" s="109">
        <v>3</v>
      </c>
      <c r="D87" s="60" t="s">
        <v>145</v>
      </c>
      <c r="E87" s="60">
        <v>1020</v>
      </c>
      <c r="F87" s="60">
        <v>0</v>
      </c>
      <c r="G87" s="60">
        <f t="shared" si="21"/>
        <v>1644.1791044776119</v>
      </c>
      <c r="H87" s="60"/>
      <c r="I87" s="60"/>
      <c r="J87" s="57"/>
      <c r="K87" s="23">
        <f t="shared" si="22"/>
        <v>1</v>
      </c>
      <c r="L87" s="23">
        <f t="shared" si="23"/>
        <v>0</v>
      </c>
      <c r="M87" s="23">
        <f ca="1">OFFSET('Z1'!$B$7,B87,K87)*E87</f>
        <v>0</v>
      </c>
      <c r="N87" s="23">
        <f ca="1">IF(L87&gt;0,OFFSET('Z1'!$I$7,B87,L87)*IF(L87=1,E87-9300,IF(L87=2,E87-18000,IF(L87=3,E87-45000,0))),0)</f>
        <v>0</v>
      </c>
      <c r="O87" s="23">
        <f>IF(AND(F87=1,E87&gt;20000,E87&lt;=45000),E87*'Z1'!$G$7,0)+IF(AND(F87=1,E87&gt;45000,E87&lt;=50000),'Z1'!$G$7/5000*(50000-E87)*E87,0)</f>
        <v>0</v>
      </c>
      <c r="P87" s="24">
        <f t="shared" ca="1" si="24"/>
        <v>0</v>
      </c>
      <c r="Q87" s="27">
        <v>0</v>
      </c>
      <c r="R87" s="26">
        <f t="shared" si="25"/>
        <v>0</v>
      </c>
      <c r="S87" s="27">
        <f t="shared" si="26"/>
        <v>1</v>
      </c>
      <c r="T87" s="28">
        <f t="shared" si="27"/>
        <v>0</v>
      </c>
      <c r="U87" s="61">
        <f ca="1">OFFSET($U$4,B87,0)/OFFSET($G$4,B87,0)*G87</f>
        <v>749524.2853755214</v>
      </c>
      <c r="V87" s="62">
        <f t="shared" ca="1" si="28"/>
        <v>749524.2853755214</v>
      </c>
      <c r="W87" s="63">
        <v>792.8025571408923</v>
      </c>
      <c r="X87" s="63">
        <f t="shared" ca="1" si="29"/>
        <v>734.82773076031515</v>
      </c>
      <c r="Y87" s="64">
        <f t="shared" ca="1" si="30"/>
        <v>-7.3126437166970648E-2</v>
      </c>
      <c r="Z87" s="64"/>
      <c r="AA87" s="64">
        <f ca="1">MAX(Y87,OFFSET($AA$4,B87,0))</f>
        <v>-7.3126437166970648E-2</v>
      </c>
      <c r="AB87" s="62">
        <f t="shared" ca="1" si="31"/>
        <v>749524.2853755214</v>
      </c>
      <c r="AC87" s="65">
        <f t="shared" ca="1" si="32"/>
        <v>0</v>
      </c>
      <c r="AD87" s="62">
        <f ca="1">MAX(0,AB87-W87*(1+OFFSET($Y$4,B87,0))*E87)</f>
        <v>0</v>
      </c>
      <c r="AE87" s="65">
        <f ca="1">IF(OFFSET($AC$4,B87,0)=0,0,-OFFSET($AC$4,B87,0)/OFFSET($AD$4,B87,0)*AD87)</f>
        <v>0</v>
      </c>
      <c r="AF87" s="51">
        <f t="shared" ca="1" si="33"/>
        <v>749524.2853755214</v>
      </c>
    </row>
    <row r="88" spans="1:32" ht="11.25" x14ac:dyDescent="0.2">
      <c r="A88" s="60">
        <v>10604</v>
      </c>
      <c r="B88" s="102">
        <f>INT(A88/10000)</f>
        <v>1</v>
      </c>
      <c r="C88" s="109">
        <v>3</v>
      </c>
      <c r="D88" s="60" t="s">
        <v>146</v>
      </c>
      <c r="E88" s="60">
        <v>1220</v>
      </c>
      <c r="F88" s="60">
        <v>0</v>
      </c>
      <c r="G88" s="60">
        <f t="shared" si="21"/>
        <v>1966.5671641791046</v>
      </c>
      <c r="H88" s="60"/>
      <c r="I88" s="60"/>
      <c r="J88" s="57"/>
      <c r="K88" s="23">
        <f t="shared" si="22"/>
        <v>1</v>
      </c>
      <c r="L88" s="23">
        <f t="shared" si="23"/>
        <v>0</v>
      </c>
      <c r="M88" s="23">
        <f ca="1">OFFSET('Z1'!$B$7,B88,K88)*E88</f>
        <v>0</v>
      </c>
      <c r="N88" s="23">
        <f ca="1">IF(L88&gt;0,OFFSET('Z1'!$I$7,B88,L88)*IF(L88=1,E88-9300,IF(L88=2,E88-18000,IF(L88=3,E88-45000,0))),0)</f>
        <v>0</v>
      </c>
      <c r="O88" s="23">
        <f>IF(AND(F88=1,E88&gt;20000,E88&lt;=45000),E88*'Z1'!$G$7,0)+IF(AND(F88=1,E88&gt;45000,E88&lt;=50000),'Z1'!$G$7/5000*(50000-E88)*E88,0)</f>
        <v>0</v>
      </c>
      <c r="P88" s="24">
        <f t="shared" ca="1" si="24"/>
        <v>0</v>
      </c>
      <c r="Q88" s="27">
        <v>0</v>
      </c>
      <c r="R88" s="26">
        <f t="shared" si="25"/>
        <v>0</v>
      </c>
      <c r="S88" s="27">
        <f t="shared" si="26"/>
        <v>1</v>
      </c>
      <c r="T88" s="28">
        <f t="shared" si="27"/>
        <v>0</v>
      </c>
      <c r="U88" s="61">
        <f ca="1">OFFSET($U$4,B88,0)/OFFSET($G$4,B88,0)*G88</f>
        <v>896489.83152758447</v>
      </c>
      <c r="V88" s="62">
        <f t="shared" ca="1" si="28"/>
        <v>896489.83152758447</v>
      </c>
      <c r="W88" s="63">
        <v>793.8152324364072</v>
      </c>
      <c r="X88" s="63">
        <f t="shared" ca="1" si="29"/>
        <v>734.82773076031515</v>
      </c>
      <c r="Y88" s="64">
        <f t="shared" ca="1" si="30"/>
        <v>-7.4308855846776156E-2</v>
      </c>
      <c r="Z88" s="64"/>
      <c r="AA88" s="64">
        <f ca="1">MAX(Y88,OFFSET($AA$4,B88,0))</f>
        <v>-7.4308855846776156E-2</v>
      </c>
      <c r="AB88" s="62">
        <f t="shared" ca="1" si="31"/>
        <v>896489.83152758447</v>
      </c>
      <c r="AC88" s="65">
        <f t="shared" ca="1" si="32"/>
        <v>0</v>
      </c>
      <c r="AD88" s="62">
        <f ca="1">MAX(0,AB88-W88*(1+OFFSET($Y$4,B88,0))*E88)</f>
        <v>0</v>
      </c>
      <c r="AE88" s="65">
        <f ca="1">IF(OFFSET($AC$4,B88,0)=0,0,-OFFSET($AC$4,B88,0)/OFFSET($AD$4,B88,0)*AD88)</f>
        <v>0</v>
      </c>
      <c r="AF88" s="51">
        <f t="shared" ca="1" si="33"/>
        <v>896489.83152758447</v>
      </c>
    </row>
    <row r="89" spans="1:32" ht="11.25" x14ac:dyDescent="0.2">
      <c r="A89" s="60">
        <v>10605</v>
      </c>
      <c r="B89" s="102">
        <f>INT(A89/10000)</f>
        <v>1</v>
      </c>
      <c r="C89" s="109">
        <v>3</v>
      </c>
      <c r="D89" s="60" t="s">
        <v>147</v>
      </c>
      <c r="E89" s="60">
        <v>2060</v>
      </c>
      <c r="F89" s="60">
        <v>0</v>
      </c>
      <c r="G89" s="60">
        <f t="shared" si="21"/>
        <v>3320.5970149253731</v>
      </c>
      <c r="H89" s="60"/>
      <c r="I89" s="60"/>
      <c r="J89" s="57"/>
      <c r="K89" s="23">
        <f t="shared" si="22"/>
        <v>1</v>
      </c>
      <c r="L89" s="23">
        <f t="shared" si="23"/>
        <v>0</v>
      </c>
      <c r="M89" s="23">
        <f ca="1">OFFSET('Z1'!$B$7,B89,K89)*E89</f>
        <v>0</v>
      </c>
      <c r="N89" s="23">
        <f ca="1">IF(L89&gt;0,OFFSET('Z1'!$I$7,B89,L89)*IF(L89=1,E89-9300,IF(L89=2,E89-18000,IF(L89=3,E89-45000,0))),0)</f>
        <v>0</v>
      </c>
      <c r="O89" s="23">
        <f>IF(AND(F89=1,E89&gt;20000,E89&lt;=45000),E89*'Z1'!$G$7,0)+IF(AND(F89=1,E89&gt;45000,E89&lt;=50000),'Z1'!$G$7/5000*(50000-E89)*E89,0)</f>
        <v>0</v>
      </c>
      <c r="P89" s="24">
        <f t="shared" ca="1" si="24"/>
        <v>0</v>
      </c>
      <c r="Q89" s="27">
        <v>12390</v>
      </c>
      <c r="R89" s="26">
        <f t="shared" si="25"/>
        <v>11390</v>
      </c>
      <c r="S89" s="27">
        <f t="shared" si="26"/>
        <v>1</v>
      </c>
      <c r="T89" s="28">
        <f t="shared" si="27"/>
        <v>10251</v>
      </c>
      <c r="U89" s="61">
        <f ca="1">OFFSET($U$4,B89,0)/OFFSET($G$4,B89,0)*G89</f>
        <v>1513745.1253662491</v>
      </c>
      <c r="V89" s="62">
        <f t="shared" ca="1" si="28"/>
        <v>1523996.1253662491</v>
      </c>
      <c r="W89" s="63">
        <v>798.65354787295655</v>
      </c>
      <c r="X89" s="63">
        <f t="shared" ca="1" si="29"/>
        <v>739.80394435254811</v>
      </c>
      <c r="Y89" s="64">
        <f t="shared" ca="1" si="30"/>
        <v>-7.3686022778139293E-2</v>
      </c>
      <c r="Z89" s="64"/>
      <c r="AA89" s="64">
        <f ca="1">MAX(Y89,OFFSET($AA$4,B89,0))</f>
        <v>-7.3686022778139293E-2</v>
      </c>
      <c r="AB89" s="62">
        <f t="shared" ca="1" si="31"/>
        <v>1523996.1253662491</v>
      </c>
      <c r="AC89" s="65">
        <f t="shared" ca="1" si="32"/>
        <v>0</v>
      </c>
      <c r="AD89" s="62">
        <f ca="1">MAX(0,AB89-W89*(1+OFFSET($Y$4,B89,0))*E89)</f>
        <v>0</v>
      </c>
      <c r="AE89" s="65">
        <f ca="1">IF(OFFSET($AC$4,B89,0)=0,0,-OFFSET($AC$4,B89,0)/OFFSET($AD$4,B89,0)*AD89)</f>
        <v>0</v>
      </c>
      <c r="AF89" s="51">
        <f t="shared" ca="1" si="33"/>
        <v>1523996.1253662491</v>
      </c>
    </row>
    <row r="90" spans="1:32" ht="11.25" x14ac:dyDescent="0.2">
      <c r="A90" s="60">
        <v>10606</v>
      </c>
      <c r="B90" s="102">
        <f>INT(A90/10000)</f>
        <v>1</v>
      </c>
      <c r="C90" s="109">
        <v>5</v>
      </c>
      <c r="D90" s="60" t="s">
        <v>148</v>
      </c>
      <c r="E90" s="60">
        <v>7415</v>
      </c>
      <c r="F90" s="60">
        <v>0</v>
      </c>
      <c r="G90" s="60">
        <f t="shared" si="21"/>
        <v>11952.537313432837</v>
      </c>
      <c r="H90" s="60"/>
      <c r="I90" s="60"/>
      <c r="J90" s="57"/>
      <c r="K90" s="23">
        <f t="shared" si="22"/>
        <v>1</v>
      </c>
      <c r="L90" s="23">
        <f t="shared" si="23"/>
        <v>0</v>
      </c>
      <c r="M90" s="23">
        <f ca="1">OFFSET('Z1'!$B$7,B90,K90)*E90</f>
        <v>0</v>
      </c>
      <c r="N90" s="23">
        <f ca="1">IF(L90&gt;0,OFFSET('Z1'!$I$7,B90,L90)*IF(L90=1,E90-9300,IF(L90=2,E90-18000,IF(L90=3,E90-45000,0))),0)</f>
        <v>0</v>
      </c>
      <c r="O90" s="23">
        <f>IF(AND(F90=1,E90&gt;20000,E90&lt;=45000),E90*'Z1'!$G$7,0)+IF(AND(F90=1,E90&gt;45000,E90&lt;=50000),'Z1'!$G$7/5000*(50000-E90)*E90,0)</f>
        <v>0</v>
      </c>
      <c r="P90" s="24">
        <f t="shared" ca="1" si="24"/>
        <v>0</v>
      </c>
      <c r="Q90" s="27">
        <v>7001</v>
      </c>
      <c r="R90" s="26">
        <f t="shared" si="25"/>
        <v>6001</v>
      </c>
      <c r="S90" s="27">
        <f t="shared" si="26"/>
        <v>1</v>
      </c>
      <c r="T90" s="28">
        <f t="shared" si="27"/>
        <v>5400.9000000000005</v>
      </c>
      <c r="U90" s="61">
        <f ca="1">OFFSET($U$4,B90,0)/OFFSET($G$4,B90,0)*G90</f>
        <v>5448747.6235877369</v>
      </c>
      <c r="V90" s="62">
        <f t="shared" ca="1" si="28"/>
        <v>5454148.5235877372</v>
      </c>
      <c r="W90" s="63">
        <v>794.26902441269954</v>
      </c>
      <c r="X90" s="63">
        <f t="shared" ca="1" si="29"/>
        <v>735.55610567602662</v>
      </c>
      <c r="Y90" s="64">
        <f t="shared" ca="1" si="30"/>
        <v>-7.3920695547817106E-2</v>
      </c>
      <c r="Z90" s="64"/>
      <c r="AA90" s="64">
        <f ca="1">MAX(Y90,OFFSET($AA$4,B90,0))</f>
        <v>-7.3920695547817106E-2</v>
      </c>
      <c r="AB90" s="62">
        <f t="shared" ca="1" si="31"/>
        <v>5454148.5235877372</v>
      </c>
      <c r="AC90" s="65">
        <f t="shared" ca="1" si="32"/>
        <v>0</v>
      </c>
      <c r="AD90" s="62">
        <f ca="1">MAX(0,AB90-W90*(1+OFFSET($Y$4,B90,0))*E90)</f>
        <v>0</v>
      </c>
      <c r="AE90" s="65">
        <f ca="1">IF(OFFSET($AC$4,B90,0)=0,0,-OFFSET($AC$4,B90,0)/OFFSET($AD$4,B90,0)*AD90)</f>
        <v>0</v>
      </c>
      <c r="AF90" s="51">
        <f t="shared" ca="1" si="33"/>
        <v>5454148.5235877372</v>
      </c>
    </row>
    <row r="91" spans="1:32" ht="11.25" x14ac:dyDescent="0.2">
      <c r="A91" s="60">
        <v>10607</v>
      </c>
      <c r="B91" s="102">
        <f>INT(A91/10000)</f>
        <v>1</v>
      </c>
      <c r="C91" s="109">
        <v>4</v>
      </c>
      <c r="D91" s="60" t="s">
        <v>149</v>
      </c>
      <c r="E91" s="60">
        <v>4568</v>
      </c>
      <c r="F91" s="60">
        <v>0</v>
      </c>
      <c r="G91" s="60">
        <f t="shared" si="21"/>
        <v>7363.3432835820895</v>
      </c>
      <c r="H91" s="60"/>
      <c r="I91" s="60"/>
      <c r="J91" s="57"/>
      <c r="K91" s="23">
        <f t="shared" si="22"/>
        <v>1</v>
      </c>
      <c r="L91" s="23">
        <f t="shared" si="23"/>
        <v>0</v>
      </c>
      <c r="M91" s="23">
        <f ca="1">OFFSET('Z1'!$B$7,B91,K91)*E91</f>
        <v>0</v>
      </c>
      <c r="N91" s="23">
        <f ca="1">IF(L91&gt;0,OFFSET('Z1'!$I$7,B91,L91)*IF(L91=1,E91-9300,IF(L91=2,E91-18000,IF(L91=3,E91-45000,0))),0)</f>
        <v>0</v>
      </c>
      <c r="O91" s="23">
        <f>IF(AND(F91=1,E91&gt;20000,E91&lt;=45000),E91*'Z1'!$G$7,0)+IF(AND(F91=1,E91&gt;45000,E91&lt;=50000),'Z1'!$G$7/5000*(50000-E91)*E91,0)</f>
        <v>0</v>
      </c>
      <c r="P91" s="24">
        <f t="shared" ca="1" si="24"/>
        <v>0</v>
      </c>
      <c r="Q91" s="27">
        <v>8525</v>
      </c>
      <c r="R91" s="26">
        <f t="shared" si="25"/>
        <v>7525</v>
      </c>
      <c r="S91" s="27">
        <f t="shared" si="26"/>
        <v>1</v>
      </c>
      <c r="T91" s="28">
        <f t="shared" si="27"/>
        <v>6772.5</v>
      </c>
      <c r="U91" s="61">
        <f ca="1">OFFSET($U$4,B91,0)/OFFSET($G$4,B91,0)*G91</f>
        <v>3356693.0741131194</v>
      </c>
      <c r="V91" s="62">
        <f t="shared" ca="1" si="28"/>
        <v>3363465.5741131194</v>
      </c>
      <c r="W91" s="63">
        <v>793.44810257781921</v>
      </c>
      <c r="X91" s="63">
        <f t="shared" ca="1" si="29"/>
        <v>736.3103270825568</v>
      </c>
      <c r="Y91" s="64">
        <f t="shared" ca="1" si="30"/>
        <v>-7.2011988319876874E-2</v>
      </c>
      <c r="Z91" s="64"/>
      <c r="AA91" s="64">
        <f ca="1">MAX(Y91,OFFSET($AA$4,B91,0))</f>
        <v>-7.2011988319876874E-2</v>
      </c>
      <c r="AB91" s="62">
        <f t="shared" ca="1" si="31"/>
        <v>3363465.5741131194</v>
      </c>
      <c r="AC91" s="65">
        <f t="shared" ca="1" si="32"/>
        <v>0</v>
      </c>
      <c r="AD91" s="62">
        <f ca="1">MAX(0,AB91-W91*(1+OFFSET($Y$4,B91,0))*E91)</f>
        <v>2661.7382691032253</v>
      </c>
      <c r="AE91" s="65">
        <f ca="1">IF(OFFSET($AC$4,B91,0)=0,0,-OFFSET($AC$4,B91,0)/OFFSET($AD$4,B91,0)*AD91)</f>
        <v>-708.07945501283086</v>
      </c>
      <c r="AF91" s="51">
        <f t="shared" ca="1" si="33"/>
        <v>3362757.4946581065</v>
      </c>
    </row>
    <row r="92" spans="1:32" ht="11.25" x14ac:dyDescent="0.2">
      <c r="A92" s="60">
        <v>10608</v>
      </c>
      <c r="B92" s="102">
        <f>INT(A92/10000)</f>
        <v>1</v>
      </c>
      <c r="C92" s="109">
        <v>2</v>
      </c>
      <c r="D92" s="60" t="s">
        <v>150</v>
      </c>
      <c r="E92" s="60">
        <v>747</v>
      </c>
      <c r="F92" s="60">
        <v>0</v>
      </c>
      <c r="G92" s="60">
        <f t="shared" si="21"/>
        <v>1204.1194029850747</v>
      </c>
      <c r="H92" s="60"/>
      <c r="I92" s="60"/>
      <c r="J92" s="57"/>
      <c r="K92" s="23">
        <f t="shared" si="22"/>
        <v>1</v>
      </c>
      <c r="L92" s="23">
        <f t="shared" si="23"/>
        <v>0</v>
      </c>
      <c r="M92" s="23">
        <f ca="1">OFFSET('Z1'!$B$7,B92,K92)*E92</f>
        <v>0</v>
      </c>
      <c r="N92" s="23">
        <f ca="1">IF(L92&gt;0,OFFSET('Z1'!$I$7,B92,L92)*IF(L92=1,E92-9300,IF(L92=2,E92-18000,IF(L92=3,E92-45000,0))),0)</f>
        <v>0</v>
      </c>
      <c r="O92" s="23">
        <f>IF(AND(F92=1,E92&gt;20000,E92&lt;=45000),E92*'Z1'!$G$7,0)+IF(AND(F92=1,E92&gt;45000,E92&lt;=50000),'Z1'!$G$7/5000*(50000-E92)*E92,0)</f>
        <v>0</v>
      </c>
      <c r="P92" s="24">
        <f t="shared" ca="1" si="24"/>
        <v>0</v>
      </c>
      <c r="Q92" s="27">
        <v>0</v>
      </c>
      <c r="R92" s="26">
        <f t="shared" si="25"/>
        <v>0</v>
      </c>
      <c r="S92" s="27">
        <f t="shared" si="26"/>
        <v>1</v>
      </c>
      <c r="T92" s="28">
        <f t="shared" si="27"/>
        <v>0</v>
      </c>
      <c r="U92" s="61">
        <f ca="1">OFFSET($U$4,B92,0)/OFFSET($G$4,B92,0)*G92</f>
        <v>548916.31487795548</v>
      </c>
      <c r="V92" s="62">
        <f t="shared" ca="1" si="28"/>
        <v>548916.31487795548</v>
      </c>
      <c r="W92" s="63">
        <v>791.90728156883335</v>
      </c>
      <c r="X92" s="63">
        <f t="shared" ca="1" si="29"/>
        <v>734.82773076031526</v>
      </c>
      <c r="Y92" s="64">
        <f t="shared" ca="1" si="30"/>
        <v>-7.2078578057065967E-2</v>
      </c>
      <c r="Z92" s="64"/>
      <c r="AA92" s="64">
        <f ca="1">MAX(Y92,OFFSET($AA$4,B92,0))</f>
        <v>-7.2078578057065967E-2</v>
      </c>
      <c r="AB92" s="62">
        <f t="shared" ca="1" si="31"/>
        <v>548916.31487795548</v>
      </c>
      <c r="AC92" s="65">
        <f t="shared" ca="1" si="32"/>
        <v>0</v>
      </c>
      <c r="AD92" s="62">
        <f ca="1">MAX(0,AB92-W92*(1+OFFSET($Y$4,B92,0))*E92)</f>
        <v>395.03438151779119</v>
      </c>
      <c r="AE92" s="65">
        <f ca="1">IF(OFFSET($AC$4,B92,0)=0,0,-OFFSET($AC$4,B92,0)/OFFSET($AD$4,B92,0)*AD92)</f>
        <v>-105.08761617297866</v>
      </c>
      <c r="AF92" s="51">
        <f t="shared" ca="1" si="33"/>
        <v>548811.22726178251</v>
      </c>
    </row>
    <row r="93" spans="1:32" ht="11.25" x14ac:dyDescent="0.2">
      <c r="A93" s="60">
        <v>10609</v>
      </c>
      <c r="B93" s="102">
        <f>INT(A93/10000)</f>
        <v>1</v>
      </c>
      <c r="C93" s="109">
        <v>4</v>
      </c>
      <c r="D93" s="60" t="s">
        <v>151</v>
      </c>
      <c r="E93" s="60">
        <v>2972</v>
      </c>
      <c r="F93" s="60">
        <v>0</v>
      </c>
      <c r="G93" s="60">
        <f t="shared" si="21"/>
        <v>4790.686567164179</v>
      </c>
      <c r="H93" s="60"/>
      <c r="I93" s="60"/>
      <c r="J93" s="57"/>
      <c r="K93" s="23">
        <f t="shared" si="22"/>
        <v>1</v>
      </c>
      <c r="L93" s="23">
        <f t="shared" si="23"/>
        <v>0</v>
      </c>
      <c r="M93" s="23">
        <f ca="1">OFFSET('Z1'!$B$7,B93,K93)*E93</f>
        <v>0</v>
      </c>
      <c r="N93" s="23">
        <f ca="1">IF(L93&gt;0,OFFSET('Z1'!$I$7,B93,L93)*IF(L93=1,E93-9300,IF(L93=2,E93-18000,IF(L93=3,E93-45000,0))),0)</f>
        <v>0</v>
      </c>
      <c r="O93" s="23">
        <f>IF(AND(F93=1,E93&gt;20000,E93&lt;=45000),E93*'Z1'!$G$7,0)+IF(AND(F93=1,E93&gt;45000,E93&lt;=50000),'Z1'!$G$7/5000*(50000-E93)*E93,0)</f>
        <v>0</v>
      </c>
      <c r="P93" s="24">
        <f t="shared" ca="1" si="24"/>
        <v>0</v>
      </c>
      <c r="Q93" s="27">
        <v>1082</v>
      </c>
      <c r="R93" s="26">
        <f t="shared" si="25"/>
        <v>82</v>
      </c>
      <c r="S93" s="27">
        <f t="shared" si="26"/>
        <v>1</v>
      </c>
      <c r="T93" s="28">
        <f t="shared" si="27"/>
        <v>73.8</v>
      </c>
      <c r="U93" s="61">
        <f ca="1">OFFSET($U$4,B93,0)/OFFSET($G$4,B93,0)*G93</f>
        <v>2183908.0158196567</v>
      </c>
      <c r="V93" s="62">
        <f t="shared" ca="1" si="28"/>
        <v>2183981.8158196565</v>
      </c>
      <c r="W93" s="63">
        <v>793.89165327537876</v>
      </c>
      <c r="X93" s="63">
        <f t="shared" ca="1" si="29"/>
        <v>734.85256252343754</v>
      </c>
      <c r="Y93" s="64">
        <f t="shared" ca="1" si="30"/>
        <v>-7.4366685313244085E-2</v>
      </c>
      <c r="Z93" s="64"/>
      <c r="AA93" s="64">
        <f ca="1">MAX(Y93,OFFSET($AA$4,B93,0))</f>
        <v>-7.4366685313244085E-2</v>
      </c>
      <c r="AB93" s="62">
        <f t="shared" ca="1" si="31"/>
        <v>2183981.8158196565</v>
      </c>
      <c r="AC93" s="65">
        <f t="shared" ca="1" si="32"/>
        <v>0</v>
      </c>
      <c r="AD93" s="62">
        <f ca="1">MAX(0,AB93-W93*(1+OFFSET($Y$4,B93,0))*E93)</f>
        <v>0</v>
      </c>
      <c r="AE93" s="65">
        <f ca="1">IF(OFFSET($AC$4,B93,0)=0,0,-OFFSET($AC$4,B93,0)/OFFSET($AD$4,B93,0)*AD93)</f>
        <v>0</v>
      </c>
      <c r="AF93" s="51">
        <f t="shared" ca="1" si="33"/>
        <v>2183981.8158196565</v>
      </c>
    </row>
    <row r="94" spans="1:32" ht="11.25" x14ac:dyDescent="0.2">
      <c r="A94" s="60">
        <v>10610</v>
      </c>
      <c r="B94" s="102">
        <f>INT(A94/10000)</f>
        <v>1</v>
      </c>
      <c r="C94" s="109">
        <v>4</v>
      </c>
      <c r="D94" s="60" t="s">
        <v>152</v>
      </c>
      <c r="E94" s="60">
        <v>2683</v>
      </c>
      <c r="F94" s="60">
        <v>0</v>
      </c>
      <c r="G94" s="60">
        <f t="shared" si="21"/>
        <v>4324.8358208955224</v>
      </c>
      <c r="H94" s="60"/>
      <c r="I94" s="60"/>
      <c r="J94" s="57"/>
      <c r="K94" s="23">
        <f t="shared" si="22"/>
        <v>1</v>
      </c>
      <c r="L94" s="23">
        <f t="shared" si="23"/>
        <v>0</v>
      </c>
      <c r="M94" s="23">
        <f ca="1">OFFSET('Z1'!$B$7,B94,K94)*E94</f>
        <v>0</v>
      </c>
      <c r="N94" s="23">
        <f ca="1">IF(L94&gt;0,OFFSET('Z1'!$I$7,B94,L94)*IF(L94=1,E94-9300,IF(L94=2,E94-18000,IF(L94=3,E94-45000,0))),0)</f>
        <v>0</v>
      </c>
      <c r="O94" s="23">
        <f>IF(AND(F94=1,E94&gt;20000,E94&lt;=45000),E94*'Z1'!$G$7,0)+IF(AND(F94=1,E94&gt;45000,E94&lt;=50000),'Z1'!$G$7/5000*(50000-E94)*E94,0)</f>
        <v>0</v>
      </c>
      <c r="P94" s="24">
        <f t="shared" ca="1" si="24"/>
        <v>0</v>
      </c>
      <c r="Q94" s="27">
        <v>0</v>
      </c>
      <c r="R94" s="26">
        <f t="shared" si="25"/>
        <v>0</v>
      </c>
      <c r="S94" s="27">
        <f t="shared" si="26"/>
        <v>1</v>
      </c>
      <c r="T94" s="28">
        <f t="shared" si="27"/>
        <v>0</v>
      </c>
      <c r="U94" s="61">
        <f ca="1">OFFSET($U$4,B94,0)/OFFSET($G$4,B94,0)*G94</f>
        <v>1971542.8016299256</v>
      </c>
      <c r="V94" s="62">
        <f t="shared" ca="1" si="28"/>
        <v>1971542.8016299256</v>
      </c>
      <c r="W94" s="63">
        <v>793.81523243640743</v>
      </c>
      <c r="X94" s="63">
        <f t="shared" ca="1" si="29"/>
        <v>734.82773076031515</v>
      </c>
      <c r="Y94" s="64">
        <f t="shared" ca="1" si="30"/>
        <v>-7.4308855846776378E-2</v>
      </c>
      <c r="Z94" s="64"/>
      <c r="AA94" s="64">
        <f ca="1">MAX(Y94,OFFSET($AA$4,B94,0))</f>
        <v>-7.4308855846776378E-2</v>
      </c>
      <c r="AB94" s="62">
        <f t="shared" ca="1" si="31"/>
        <v>1971542.8016299256</v>
      </c>
      <c r="AC94" s="65">
        <f t="shared" ca="1" si="32"/>
        <v>0</v>
      </c>
      <c r="AD94" s="62">
        <f ca="1">MAX(0,AB94-W94*(1+OFFSET($Y$4,B94,0))*E94)</f>
        <v>0</v>
      </c>
      <c r="AE94" s="65">
        <f ca="1">IF(OFFSET($AC$4,B94,0)=0,0,-OFFSET($AC$4,B94,0)/OFFSET($AD$4,B94,0)*AD94)</f>
        <v>0</v>
      </c>
      <c r="AF94" s="51">
        <f t="shared" ca="1" si="33"/>
        <v>1971542.8016299256</v>
      </c>
    </row>
    <row r="95" spans="1:32" ht="11.25" x14ac:dyDescent="0.2">
      <c r="A95" s="60">
        <v>10611</v>
      </c>
      <c r="B95" s="102">
        <f>INT(A95/10000)</f>
        <v>1</v>
      </c>
      <c r="C95" s="109">
        <v>3</v>
      </c>
      <c r="D95" s="60" t="s">
        <v>153</v>
      </c>
      <c r="E95" s="60">
        <v>2240</v>
      </c>
      <c r="F95" s="60">
        <v>0</v>
      </c>
      <c r="G95" s="60">
        <f t="shared" si="21"/>
        <v>3610.7462686567164</v>
      </c>
      <c r="H95" s="60"/>
      <c r="I95" s="60"/>
      <c r="J95" s="57"/>
      <c r="K95" s="23">
        <f t="shared" si="22"/>
        <v>1</v>
      </c>
      <c r="L95" s="23">
        <f t="shared" si="23"/>
        <v>0</v>
      </c>
      <c r="M95" s="23">
        <f ca="1">OFFSET('Z1'!$B$7,B95,K95)*E95</f>
        <v>0</v>
      </c>
      <c r="N95" s="23">
        <f ca="1">IF(L95&gt;0,OFFSET('Z1'!$I$7,B95,L95)*IF(L95=1,E95-9300,IF(L95=2,E95-18000,IF(L95=3,E95-45000,0))),0)</f>
        <v>0</v>
      </c>
      <c r="O95" s="23">
        <f>IF(AND(F95=1,E95&gt;20000,E95&lt;=45000),E95*'Z1'!$G$7,0)+IF(AND(F95=1,E95&gt;45000,E95&lt;=50000),'Z1'!$G$7/5000*(50000-E95)*E95,0)</f>
        <v>0</v>
      </c>
      <c r="P95" s="24">
        <f t="shared" ca="1" si="24"/>
        <v>0</v>
      </c>
      <c r="Q95" s="27">
        <v>115780</v>
      </c>
      <c r="R95" s="26">
        <f t="shared" si="25"/>
        <v>114780</v>
      </c>
      <c r="S95" s="27">
        <f t="shared" si="26"/>
        <v>1</v>
      </c>
      <c r="T95" s="28">
        <f t="shared" si="27"/>
        <v>103302</v>
      </c>
      <c r="U95" s="61">
        <f ca="1">OFFSET($U$4,B95,0)/OFFSET($G$4,B95,0)*G95</f>
        <v>1646014.116903106</v>
      </c>
      <c r="V95" s="62">
        <f t="shared" ca="1" si="28"/>
        <v>1749316.116903106</v>
      </c>
      <c r="W95" s="63">
        <v>840.39625831021579</v>
      </c>
      <c r="X95" s="63">
        <f t="shared" ca="1" si="29"/>
        <v>780.94469504602944</v>
      </c>
      <c r="Y95" s="64">
        <f t="shared" ca="1" si="30"/>
        <v>-7.0742298857595531E-2</v>
      </c>
      <c r="Z95" s="64"/>
      <c r="AA95" s="64">
        <f ca="1">MAX(Y95,OFFSET($AA$4,B95,0))</f>
        <v>-7.0742298857595531E-2</v>
      </c>
      <c r="AB95" s="62">
        <f t="shared" ca="1" si="31"/>
        <v>1749316.116903106</v>
      </c>
      <c r="AC95" s="65">
        <f t="shared" ca="1" si="32"/>
        <v>0</v>
      </c>
      <c r="AD95" s="62">
        <f ca="1">MAX(0,AB95-W95*(1+OFFSET($Y$4,B95,0))*E95)</f>
        <v>3772.6355889495462</v>
      </c>
      <c r="AE95" s="65">
        <f ca="1">IF(OFFSET($AC$4,B95,0)=0,0,-OFFSET($AC$4,B95,0)/OFFSET($AD$4,B95,0)*AD95)</f>
        <v>-1003.60196297039</v>
      </c>
      <c r="AF95" s="51">
        <f t="shared" ca="1" si="33"/>
        <v>1748312.5149401356</v>
      </c>
    </row>
    <row r="96" spans="1:32" ht="11.25" x14ac:dyDescent="0.2">
      <c r="A96" s="60">
        <v>10612</v>
      </c>
      <c r="B96" s="102">
        <f>INT(A96/10000)</f>
        <v>1</v>
      </c>
      <c r="C96" s="109">
        <v>3</v>
      </c>
      <c r="D96" s="60" t="s">
        <v>154</v>
      </c>
      <c r="E96" s="60">
        <v>2405</v>
      </c>
      <c r="F96" s="60">
        <v>0</v>
      </c>
      <c r="G96" s="60">
        <f t="shared" si="21"/>
        <v>3876.7164179104479</v>
      </c>
      <c r="H96" s="60"/>
      <c r="I96" s="60"/>
      <c r="J96" s="57"/>
      <c r="K96" s="23">
        <f t="shared" si="22"/>
        <v>1</v>
      </c>
      <c r="L96" s="23">
        <f t="shared" si="23"/>
        <v>0</v>
      </c>
      <c r="M96" s="23">
        <f ca="1">OFFSET('Z1'!$B$7,B96,K96)*E96</f>
        <v>0</v>
      </c>
      <c r="N96" s="23">
        <f ca="1">IF(L96&gt;0,OFFSET('Z1'!$I$7,B96,L96)*IF(L96=1,E96-9300,IF(L96=2,E96-18000,IF(L96=3,E96-45000,0))),0)</f>
        <v>0</v>
      </c>
      <c r="O96" s="23">
        <f>IF(AND(F96=1,E96&gt;20000,E96&lt;=45000),E96*'Z1'!$G$7,0)+IF(AND(F96=1,E96&gt;45000,E96&lt;=50000),'Z1'!$G$7/5000*(50000-E96)*E96,0)</f>
        <v>0</v>
      </c>
      <c r="P96" s="24">
        <f t="shared" ca="1" si="24"/>
        <v>0</v>
      </c>
      <c r="Q96" s="27">
        <v>1468</v>
      </c>
      <c r="R96" s="26">
        <f t="shared" si="25"/>
        <v>468</v>
      </c>
      <c r="S96" s="27">
        <f t="shared" si="26"/>
        <v>1</v>
      </c>
      <c r="T96" s="28">
        <f t="shared" si="27"/>
        <v>421.2</v>
      </c>
      <c r="U96" s="61">
        <f ca="1">OFFSET($U$4,B96,0)/OFFSET($G$4,B96,0)*G96</f>
        <v>1767260.692478558</v>
      </c>
      <c r="V96" s="62">
        <f t="shared" ca="1" si="28"/>
        <v>1767681.892478558</v>
      </c>
      <c r="W96" s="63">
        <v>794.21970123910535</v>
      </c>
      <c r="X96" s="63">
        <f t="shared" ca="1" si="29"/>
        <v>735.00286589545033</v>
      </c>
      <c r="Y96" s="64">
        <f t="shared" ca="1" si="30"/>
        <v>-7.4559766335772881E-2</v>
      </c>
      <c r="Z96" s="64"/>
      <c r="AA96" s="64">
        <f ca="1">MAX(Y96,OFFSET($AA$4,B96,0))</f>
        <v>-7.4559766335772881E-2</v>
      </c>
      <c r="AB96" s="62">
        <f t="shared" ca="1" si="31"/>
        <v>1767681.892478558</v>
      </c>
      <c r="AC96" s="65">
        <f t="shared" ca="1" si="32"/>
        <v>0</v>
      </c>
      <c r="AD96" s="62">
        <f ca="1">MAX(0,AB96-W96*(1+OFFSET($Y$4,B96,0))*E96)</f>
        <v>0</v>
      </c>
      <c r="AE96" s="65">
        <f ca="1">IF(OFFSET($AC$4,B96,0)=0,0,-OFFSET($AC$4,B96,0)/OFFSET($AD$4,B96,0)*AD96)</f>
        <v>0</v>
      </c>
      <c r="AF96" s="51">
        <f t="shared" ca="1" si="33"/>
        <v>1767681.892478558</v>
      </c>
    </row>
    <row r="97" spans="1:32" ht="11.25" x14ac:dyDescent="0.2">
      <c r="A97" s="60">
        <v>10613</v>
      </c>
      <c r="B97" s="102">
        <f>INT(A97/10000)</f>
        <v>1</v>
      </c>
      <c r="C97" s="109">
        <v>3</v>
      </c>
      <c r="D97" s="60" t="s">
        <v>155</v>
      </c>
      <c r="E97" s="60">
        <v>1247</v>
      </c>
      <c r="F97" s="60">
        <v>0</v>
      </c>
      <c r="G97" s="60">
        <f t="shared" si="21"/>
        <v>2010.0895522388059</v>
      </c>
      <c r="H97" s="60"/>
      <c r="I97" s="60"/>
      <c r="J97" s="57"/>
      <c r="K97" s="23">
        <f t="shared" si="22"/>
        <v>1</v>
      </c>
      <c r="L97" s="23">
        <f t="shared" si="23"/>
        <v>0</v>
      </c>
      <c r="M97" s="23">
        <f ca="1">OFFSET('Z1'!$B$7,B97,K97)*E97</f>
        <v>0</v>
      </c>
      <c r="N97" s="23">
        <f ca="1">IF(L97&gt;0,OFFSET('Z1'!$I$7,B97,L97)*IF(L97=1,E97-9300,IF(L97=2,E97-18000,IF(L97=3,E97-45000,0))),0)</f>
        <v>0</v>
      </c>
      <c r="O97" s="23">
        <f>IF(AND(F97=1,E97&gt;20000,E97&lt;=45000),E97*'Z1'!$G$7,0)+IF(AND(F97=1,E97&gt;45000,E97&lt;=50000),'Z1'!$G$7/5000*(50000-E97)*E97,0)</f>
        <v>0</v>
      </c>
      <c r="P97" s="24">
        <f t="shared" ca="1" si="24"/>
        <v>0</v>
      </c>
      <c r="Q97" s="27">
        <v>0</v>
      </c>
      <c r="R97" s="26">
        <f t="shared" si="25"/>
        <v>0</v>
      </c>
      <c r="S97" s="27">
        <f t="shared" si="26"/>
        <v>1</v>
      </c>
      <c r="T97" s="28">
        <f t="shared" si="27"/>
        <v>0</v>
      </c>
      <c r="U97" s="61">
        <f ca="1">OFFSET($U$4,B97,0)/OFFSET($G$4,B97,0)*G97</f>
        <v>916330.18025811296</v>
      </c>
      <c r="V97" s="62">
        <f t="shared" ca="1" si="28"/>
        <v>916330.18025811296</v>
      </c>
      <c r="W97" s="63">
        <v>793.81523243640731</v>
      </c>
      <c r="X97" s="63">
        <f t="shared" ca="1" si="29"/>
        <v>734.82773076031515</v>
      </c>
      <c r="Y97" s="64">
        <f t="shared" ca="1" si="30"/>
        <v>-7.4308855846776267E-2</v>
      </c>
      <c r="Z97" s="64"/>
      <c r="AA97" s="64">
        <f ca="1">MAX(Y97,OFFSET($AA$4,B97,0))</f>
        <v>-7.4308855846776267E-2</v>
      </c>
      <c r="AB97" s="62">
        <f t="shared" ca="1" si="31"/>
        <v>916330.18025811296</v>
      </c>
      <c r="AC97" s="65">
        <f t="shared" ca="1" si="32"/>
        <v>0</v>
      </c>
      <c r="AD97" s="62">
        <f ca="1">MAX(0,AB97-W97*(1+OFFSET($Y$4,B97,0))*E97)</f>
        <v>0</v>
      </c>
      <c r="AE97" s="65">
        <f ca="1">IF(OFFSET($AC$4,B97,0)=0,0,-OFFSET($AC$4,B97,0)/OFFSET($AD$4,B97,0)*AD97)</f>
        <v>0</v>
      </c>
      <c r="AF97" s="51">
        <f t="shared" ca="1" si="33"/>
        <v>916330.18025811296</v>
      </c>
    </row>
    <row r="98" spans="1:32" ht="11.25" x14ac:dyDescent="0.2">
      <c r="A98" s="60">
        <v>10614</v>
      </c>
      <c r="B98" s="102">
        <f>INT(A98/10000)</f>
        <v>1</v>
      </c>
      <c r="C98" s="109">
        <v>3</v>
      </c>
      <c r="D98" s="60" t="s">
        <v>156</v>
      </c>
      <c r="E98" s="60">
        <v>1176</v>
      </c>
      <c r="F98" s="60">
        <v>0</v>
      </c>
      <c r="G98" s="60">
        <f t="shared" si="21"/>
        <v>1895.641791044776</v>
      </c>
      <c r="H98" s="60"/>
      <c r="I98" s="60"/>
      <c r="J98" s="57"/>
      <c r="K98" s="23">
        <f t="shared" si="22"/>
        <v>1</v>
      </c>
      <c r="L98" s="23">
        <f t="shared" si="23"/>
        <v>0</v>
      </c>
      <c r="M98" s="23">
        <f ca="1">OFFSET('Z1'!$B$7,B98,K98)*E98</f>
        <v>0</v>
      </c>
      <c r="N98" s="23">
        <f ca="1">IF(L98&gt;0,OFFSET('Z1'!$I$7,B98,L98)*IF(L98=1,E98-9300,IF(L98=2,E98-18000,IF(L98=3,E98-45000,0))),0)</f>
        <v>0</v>
      </c>
      <c r="O98" s="23">
        <f>IF(AND(F98=1,E98&gt;20000,E98&lt;=45000),E98*'Z1'!$G$7,0)+IF(AND(F98=1,E98&gt;45000,E98&lt;=50000),'Z1'!$G$7/5000*(50000-E98)*E98,0)</f>
        <v>0</v>
      </c>
      <c r="P98" s="24">
        <f t="shared" ca="1" si="24"/>
        <v>0</v>
      </c>
      <c r="Q98" s="27">
        <v>0</v>
      </c>
      <c r="R98" s="26">
        <f t="shared" si="25"/>
        <v>0</v>
      </c>
      <c r="S98" s="27">
        <f t="shared" si="26"/>
        <v>1</v>
      </c>
      <c r="T98" s="28">
        <f t="shared" si="27"/>
        <v>0</v>
      </c>
      <c r="U98" s="61">
        <f ca="1">OFFSET($U$4,B98,0)/OFFSET($G$4,B98,0)*G98</f>
        <v>864157.41137413052</v>
      </c>
      <c r="V98" s="62">
        <f t="shared" ca="1" si="28"/>
        <v>864157.41137413052</v>
      </c>
      <c r="W98" s="63">
        <v>793.81523243640731</v>
      </c>
      <c r="X98" s="63">
        <f t="shared" ca="1" si="29"/>
        <v>734.82773076031503</v>
      </c>
      <c r="Y98" s="64">
        <f t="shared" ca="1" si="30"/>
        <v>-7.4308855846776378E-2</v>
      </c>
      <c r="Z98" s="64"/>
      <c r="AA98" s="64">
        <f ca="1">MAX(Y98,OFFSET($AA$4,B98,0))</f>
        <v>-7.4308855846776378E-2</v>
      </c>
      <c r="AB98" s="62">
        <f t="shared" ca="1" si="31"/>
        <v>864157.41137413052</v>
      </c>
      <c r="AC98" s="65">
        <f t="shared" ca="1" si="32"/>
        <v>0</v>
      </c>
      <c r="AD98" s="62">
        <f ca="1">MAX(0,AB98-W98*(1+OFFSET($Y$4,B98,0))*E98)</f>
        <v>0</v>
      </c>
      <c r="AE98" s="65">
        <f ca="1">IF(OFFSET($AC$4,B98,0)=0,0,-OFFSET($AC$4,B98,0)/OFFSET($AD$4,B98,0)*AD98)</f>
        <v>0</v>
      </c>
      <c r="AF98" s="51">
        <f t="shared" ca="1" si="33"/>
        <v>864157.41137413052</v>
      </c>
    </row>
    <row r="99" spans="1:32" ht="11.25" x14ac:dyDescent="0.2">
      <c r="A99" s="60">
        <v>10615</v>
      </c>
      <c r="B99" s="102">
        <f>INT(A99/10000)</f>
        <v>1</v>
      </c>
      <c r="C99" s="109">
        <v>4</v>
      </c>
      <c r="D99" s="60" t="s">
        <v>157</v>
      </c>
      <c r="E99" s="60">
        <v>2685</v>
      </c>
      <c r="F99" s="60">
        <v>0</v>
      </c>
      <c r="G99" s="60">
        <f t="shared" si="21"/>
        <v>4328.059701492537</v>
      </c>
      <c r="H99" s="60"/>
      <c r="I99" s="60"/>
      <c r="J99" s="57"/>
      <c r="K99" s="23">
        <f t="shared" si="22"/>
        <v>1</v>
      </c>
      <c r="L99" s="23">
        <f t="shared" si="23"/>
        <v>0</v>
      </c>
      <c r="M99" s="23">
        <f ca="1">OFFSET('Z1'!$B$7,B99,K99)*E99</f>
        <v>0</v>
      </c>
      <c r="N99" s="23">
        <f ca="1">IF(L99&gt;0,OFFSET('Z1'!$I$7,B99,L99)*IF(L99=1,E99-9300,IF(L99=2,E99-18000,IF(L99=3,E99-45000,0))),0)</f>
        <v>0</v>
      </c>
      <c r="O99" s="23">
        <f>IF(AND(F99=1,E99&gt;20000,E99&lt;=45000),E99*'Z1'!$G$7,0)+IF(AND(F99=1,E99&gt;45000,E99&lt;=50000),'Z1'!$G$7/5000*(50000-E99)*E99,0)</f>
        <v>0</v>
      </c>
      <c r="P99" s="24">
        <f t="shared" ca="1" si="24"/>
        <v>0</v>
      </c>
      <c r="Q99" s="27">
        <v>0</v>
      </c>
      <c r="R99" s="26">
        <f t="shared" si="25"/>
        <v>0</v>
      </c>
      <c r="S99" s="27">
        <f t="shared" si="26"/>
        <v>1</v>
      </c>
      <c r="T99" s="28">
        <f t="shared" si="27"/>
        <v>0</v>
      </c>
      <c r="U99" s="61">
        <f ca="1">OFFSET($U$4,B99,0)/OFFSET($G$4,B99,0)*G99</f>
        <v>1973012.457091446</v>
      </c>
      <c r="V99" s="62">
        <f t="shared" ca="1" si="28"/>
        <v>1973012.457091446</v>
      </c>
      <c r="W99" s="63">
        <v>793.8152324364072</v>
      </c>
      <c r="X99" s="63">
        <f t="shared" ca="1" si="29"/>
        <v>734.82773076031515</v>
      </c>
      <c r="Y99" s="64">
        <f t="shared" ca="1" si="30"/>
        <v>-7.4308855846776156E-2</v>
      </c>
      <c r="Z99" s="64"/>
      <c r="AA99" s="64">
        <f ca="1">MAX(Y99,OFFSET($AA$4,B99,0))</f>
        <v>-7.4308855846776156E-2</v>
      </c>
      <c r="AB99" s="62">
        <f t="shared" ca="1" si="31"/>
        <v>1973012.4570914463</v>
      </c>
      <c r="AC99" s="65">
        <f t="shared" ca="1" si="32"/>
        <v>0</v>
      </c>
      <c r="AD99" s="62">
        <f ca="1">MAX(0,AB99-W99*(1+OFFSET($Y$4,B99,0))*E99)</f>
        <v>0</v>
      </c>
      <c r="AE99" s="65">
        <f ca="1">IF(OFFSET($AC$4,B99,0)=0,0,-OFFSET($AC$4,B99,0)/OFFSET($AD$4,B99,0)*AD99)</f>
        <v>0</v>
      </c>
      <c r="AF99" s="51">
        <f t="shared" ca="1" si="33"/>
        <v>1973012.4570914463</v>
      </c>
    </row>
    <row r="100" spans="1:32" ht="11.25" x14ac:dyDescent="0.2">
      <c r="A100" s="60">
        <v>10616</v>
      </c>
      <c r="B100" s="102">
        <f>INT(A100/10000)</f>
        <v>1</v>
      </c>
      <c r="C100" s="109">
        <v>2</v>
      </c>
      <c r="D100" s="60" t="s">
        <v>158</v>
      </c>
      <c r="E100" s="60">
        <v>763</v>
      </c>
      <c r="F100" s="60">
        <v>0</v>
      </c>
      <c r="G100" s="60">
        <f t="shared" si="21"/>
        <v>1229.9104477611941</v>
      </c>
      <c r="H100" s="60"/>
      <c r="I100" s="60"/>
      <c r="J100" s="57"/>
      <c r="K100" s="23">
        <f t="shared" si="22"/>
        <v>1</v>
      </c>
      <c r="L100" s="23">
        <f t="shared" si="23"/>
        <v>0</v>
      </c>
      <c r="M100" s="23">
        <f ca="1">OFFSET('Z1'!$B$7,B100,K100)*E100</f>
        <v>0</v>
      </c>
      <c r="N100" s="23">
        <f ca="1">IF(L100&gt;0,OFFSET('Z1'!$I$7,B100,L100)*IF(L100=1,E100-9300,IF(L100=2,E100-18000,IF(L100=3,E100-45000,0))),0)</f>
        <v>0</v>
      </c>
      <c r="O100" s="23">
        <f>IF(AND(F100=1,E100&gt;20000,E100&lt;=45000),E100*'Z1'!$G$7,0)+IF(AND(F100=1,E100&gt;45000,E100&lt;=50000),'Z1'!$G$7/5000*(50000-E100)*E100,0)</f>
        <v>0</v>
      </c>
      <c r="P100" s="24">
        <f t="shared" ca="1" si="24"/>
        <v>0</v>
      </c>
      <c r="Q100" s="27">
        <v>0</v>
      </c>
      <c r="R100" s="26">
        <f t="shared" si="25"/>
        <v>0</v>
      </c>
      <c r="S100" s="27">
        <f t="shared" si="26"/>
        <v>1</v>
      </c>
      <c r="T100" s="28">
        <f t="shared" si="27"/>
        <v>0</v>
      </c>
      <c r="U100" s="61">
        <f ca="1">OFFSET($U$4,B100,0)/OFFSET($G$4,B100,0)*G100</f>
        <v>560673.55857012048</v>
      </c>
      <c r="V100" s="62">
        <f t="shared" ca="1" si="28"/>
        <v>560673.55857012048</v>
      </c>
      <c r="W100" s="63">
        <v>793.81523243640731</v>
      </c>
      <c r="X100" s="63">
        <f t="shared" ca="1" si="29"/>
        <v>734.82773076031515</v>
      </c>
      <c r="Y100" s="64">
        <f t="shared" ca="1" si="30"/>
        <v>-7.4308855846776267E-2</v>
      </c>
      <c r="Z100" s="64"/>
      <c r="AA100" s="64">
        <f ca="1">MAX(Y100,OFFSET($AA$4,B100,0))</f>
        <v>-7.4308855846776267E-2</v>
      </c>
      <c r="AB100" s="62">
        <f t="shared" ca="1" si="31"/>
        <v>560673.55857012048</v>
      </c>
      <c r="AC100" s="65">
        <f t="shared" ca="1" si="32"/>
        <v>0</v>
      </c>
      <c r="AD100" s="62">
        <f ca="1">MAX(0,AB100-W100*(1+OFFSET($Y$4,B100,0))*E100)</f>
        <v>0</v>
      </c>
      <c r="AE100" s="65">
        <f ca="1">IF(OFFSET($AC$4,B100,0)=0,0,-OFFSET($AC$4,B100,0)/OFFSET($AD$4,B100,0)*AD100)</f>
        <v>0</v>
      </c>
      <c r="AF100" s="51">
        <f t="shared" ca="1" si="33"/>
        <v>560673.55857012048</v>
      </c>
    </row>
    <row r="101" spans="1:32" ht="11.25" x14ac:dyDescent="0.2">
      <c r="A101" s="60">
        <v>10617</v>
      </c>
      <c r="B101" s="102">
        <f>INT(A101/10000)</f>
        <v>1</v>
      </c>
      <c r="C101" s="109">
        <v>2</v>
      </c>
      <c r="D101" s="60" t="s">
        <v>159</v>
      </c>
      <c r="E101" s="60">
        <v>874</v>
      </c>
      <c r="F101" s="60">
        <v>0</v>
      </c>
      <c r="G101" s="60">
        <f t="shared" si="21"/>
        <v>1408.8358208955224</v>
      </c>
      <c r="H101" s="60"/>
      <c r="I101" s="60"/>
      <c r="J101" s="57"/>
      <c r="K101" s="23">
        <f t="shared" si="22"/>
        <v>1</v>
      </c>
      <c r="L101" s="23">
        <f t="shared" si="23"/>
        <v>0</v>
      </c>
      <c r="M101" s="23">
        <f ca="1">OFFSET('Z1'!$B$7,B101,K101)*E101</f>
        <v>0</v>
      </c>
      <c r="N101" s="23">
        <f ca="1">IF(L101&gt;0,OFFSET('Z1'!$I$7,B101,L101)*IF(L101=1,E101-9300,IF(L101=2,E101-18000,IF(L101=3,E101-45000,0))),0)</f>
        <v>0</v>
      </c>
      <c r="O101" s="23">
        <f>IF(AND(F101=1,E101&gt;20000,E101&lt;=45000),E101*'Z1'!$G$7,0)+IF(AND(F101=1,E101&gt;45000,E101&lt;=50000),'Z1'!$G$7/5000*(50000-E101)*E101,0)</f>
        <v>0</v>
      </c>
      <c r="P101" s="24">
        <f t="shared" ca="1" si="24"/>
        <v>0</v>
      </c>
      <c r="Q101" s="27">
        <v>0</v>
      </c>
      <c r="R101" s="26">
        <f t="shared" si="25"/>
        <v>0</v>
      </c>
      <c r="S101" s="27">
        <f t="shared" si="26"/>
        <v>1</v>
      </c>
      <c r="T101" s="28">
        <f t="shared" si="27"/>
        <v>0</v>
      </c>
      <c r="U101" s="61">
        <f ca="1">OFFSET($U$4,B101,0)/OFFSET($G$4,B101,0)*G101</f>
        <v>642239.43668451544</v>
      </c>
      <c r="V101" s="62">
        <f t="shared" ca="1" si="28"/>
        <v>642239.43668451544</v>
      </c>
      <c r="W101" s="63">
        <v>793.81523243640731</v>
      </c>
      <c r="X101" s="63">
        <f t="shared" ca="1" si="29"/>
        <v>734.82773076031515</v>
      </c>
      <c r="Y101" s="64">
        <f t="shared" ca="1" si="30"/>
        <v>-7.4308855846776267E-2</v>
      </c>
      <c r="Z101" s="64"/>
      <c r="AA101" s="64">
        <f ca="1">MAX(Y101,OFFSET($AA$4,B101,0))</f>
        <v>-7.4308855846776267E-2</v>
      </c>
      <c r="AB101" s="62">
        <f t="shared" ca="1" si="31"/>
        <v>642239.43668451544</v>
      </c>
      <c r="AC101" s="65">
        <f t="shared" ca="1" si="32"/>
        <v>0</v>
      </c>
      <c r="AD101" s="62">
        <f ca="1">MAX(0,AB101-W101*(1+OFFSET($Y$4,B101,0))*E101)</f>
        <v>0</v>
      </c>
      <c r="AE101" s="65">
        <f ca="1">IF(OFFSET($AC$4,B101,0)=0,0,-OFFSET($AC$4,B101,0)/OFFSET($AD$4,B101,0)*AD101)</f>
        <v>0</v>
      </c>
      <c r="AF101" s="51">
        <f t="shared" ca="1" si="33"/>
        <v>642239.43668451544</v>
      </c>
    </row>
    <row r="102" spans="1:32" ht="11.25" x14ac:dyDescent="0.2">
      <c r="A102" s="60">
        <v>10618</v>
      </c>
      <c r="B102" s="102">
        <f>INT(A102/10000)</f>
        <v>1</v>
      </c>
      <c r="C102" s="109">
        <v>3</v>
      </c>
      <c r="D102" s="60" t="s">
        <v>160</v>
      </c>
      <c r="E102" s="60">
        <v>1267</v>
      </c>
      <c r="F102" s="60">
        <v>0</v>
      </c>
      <c r="G102" s="60">
        <f t="shared" si="21"/>
        <v>2042.3283582089553</v>
      </c>
      <c r="H102" s="60"/>
      <c r="I102" s="60"/>
      <c r="J102" s="57"/>
      <c r="K102" s="23">
        <f t="shared" si="22"/>
        <v>1</v>
      </c>
      <c r="L102" s="23">
        <f t="shared" si="23"/>
        <v>0</v>
      </c>
      <c r="M102" s="23">
        <f ca="1">OFFSET('Z1'!$B$7,B102,K102)*E102</f>
        <v>0</v>
      </c>
      <c r="N102" s="23">
        <f ca="1">IF(L102&gt;0,OFFSET('Z1'!$I$7,B102,L102)*IF(L102=1,E102-9300,IF(L102=2,E102-18000,IF(L102=3,E102-45000,0))),0)</f>
        <v>0</v>
      </c>
      <c r="O102" s="23">
        <f>IF(AND(F102=1,E102&gt;20000,E102&lt;=45000),E102*'Z1'!$G$7,0)+IF(AND(F102=1,E102&gt;45000,E102&lt;=50000),'Z1'!$G$7/5000*(50000-E102)*E102,0)</f>
        <v>0</v>
      </c>
      <c r="P102" s="24">
        <f t="shared" ca="1" si="24"/>
        <v>0</v>
      </c>
      <c r="Q102" s="27">
        <v>0</v>
      </c>
      <c r="R102" s="26">
        <f t="shared" si="25"/>
        <v>0</v>
      </c>
      <c r="S102" s="27">
        <f t="shared" si="26"/>
        <v>1</v>
      </c>
      <c r="T102" s="28">
        <f t="shared" si="27"/>
        <v>0</v>
      </c>
      <c r="U102" s="61">
        <f ca="1">OFFSET($U$4,B102,0)/OFFSET($G$4,B102,0)*G102</f>
        <v>931026.73487331928</v>
      </c>
      <c r="V102" s="62">
        <f t="shared" ca="1" si="28"/>
        <v>931026.73487331928</v>
      </c>
      <c r="W102" s="63">
        <v>793.75916598452829</v>
      </c>
      <c r="X102" s="63">
        <f t="shared" ca="1" si="29"/>
        <v>734.82773076031515</v>
      </c>
      <c r="Y102" s="64">
        <f t="shared" ca="1" si="30"/>
        <v>-7.424347050042357E-2</v>
      </c>
      <c r="Z102" s="64"/>
      <c r="AA102" s="64">
        <f ca="1">MAX(Y102,OFFSET($AA$4,B102,0))</f>
        <v>-7.424347050042357E-2</v>
      </c>
      <c r="AB102" s="62">
        <f t="shared" ca="1" si="31"/>
        <v>931026.73487331928</v>
      </c>
      <c r="AC102" s="65">
        <f t="shared" ca="1" si="32"/>
        <v>0</v>
      </c>
      <c r="AD102" s="62">
        <f ca="1">MAX(0,AB102-W102*(1+OFFSET($Y$4,B102,0))*E102)</f>
        <v>0</v>
      </c>
      <c r="AE102" s="65">
        <f ca="1">IF(OFFSET($AC$4,B102,0)=0,0,-OFFSET($AC$4,B102,0)/OFFSET($AD$4,B102,0)*AD102)</f>
        <v>0</v>
      </c>
      <c r="AF102" s="51">
        <f t="shared" ca="1" si="33"/>
        <v>931026.73487331928</v>
      </c>
    </row>
    <row r="103" spans="1:32" s="67" customFormat="1" ht="11.25" x14ac:dyDescent="0.2">
      <c r="A103" s="60">
        <v>10619</v>
      </c>
      <c r="B103" s="102">
        <f>INT(A103/10000)</f>
        <v>1</v>
      </c>
      <c r="C103" s="109">
        <v>2</v>
      </c>
      <c r="D103" s="60" t="s">
        <v>161</v>
      </c>
      <c r="E103" s="60">
        <v>649</v>
      </c>
      <c r="F103" s="60">
        <v>0</v>
      </c>
      <c r="G103" s="60">
        <f t="shared" si="21"/>
        <v>1046.1492537313434</v>
      </c>
      <c r="H103" s="60"/>
      <c r="I103" s="60"/>
      <c r="J103" s="66"/>
      <c r="K103" s="23">
        <f t="shared" si="22"/>
        <v>1</v>
      </c>
      <c r="L103" s="23">
        <f t="shared" si="23"/>
        <v>0</v>
      </c>
      <c r="M103" s="23">
        <f ca="1">OFFSET('Z1'!$B$7,B103,K103)*E103</f>
        <v>0</v>
      </c>
      <c r="N103" s="23">
        <f ca="1">IF(L103&gt;0,OFFSET('Z1'!$I$7,B103,L103)*IF(L103=1,E103-9300,IF(L103=2,E103-18000,IF(L103=3,E103-45000,0))),0)</f>
        <v>0</v>
      </c>
      <c r="O103" s="23">
        <f>IF(AND(F103=1,E103&gt;20000,E103&lt;=45000),E103*'Z1'!$G$7,0)+IF(AND(F103=1,E103&gt;45000,E103&lt;=50000),'Z1'!$G$7/5000*(50000-E103)*E103,0)</f>
        <v>0</v>
      </c>
      <c r="P103" s="24">
        <f t="shared" ca="1" si="24"/>
        <v>0</v>
      </c>
      <c r="Q103" s="27">
        <v>0</v>
      </c>
      <c r="R103" s="26">
        <f t="shared" si="25"/>
        <v>0</v>
      </c>
      <c r="S103" s="27">
        <f t="shared" si="26"/>
        <v>1</v>
      </c>
      <c r="T103" s="28">
        <f t="shared" si="27"/>
        <v>0</v>
      </c>
      <c r="U103" s="61">
        <f ca="1">OFFSET($U$4,B103,0)/OFFSET($G$4,B103,0)*G103</f>
        <v>476903.1972634446</v>
      </c>
      <c r="V103" s="62">
        <f t="shared" ca="1" si="28"/>
        <v>476903.1972634446</v>
      </c>
      <c r="W103" s="63">
        <v>793.8152324364072</v>
      </c>
      <c r="X103" s="63">
        <f t="shared" ca="1" si="29"/>
        <v>734.82773076031526</v>
      </c>
      <c r="Y103" s="64">
        <f t="shared" ca="1" si="30"/>
        <v>-7.4308855846775934E-2</v>
      </c>
      <c r="Z103" s="64"/>
      <c r="AA103" s="64">
        <f ca="1">MAX(Y103,OFFSET($AA$4,B103,0))</f>
        <v>-7.4308855846775934E-2</v>
      </c>
      <c r="AB103" s="62">
        <f t="shared" ca="1" si="31"/>
        <v>476903.1972634446</v>
      </c>
      <c r="AC103" s="65">
        <f t="shared" ca="1" si="32"/>
        <v>0</v>
      </c>
      <c r="AD103" s="62">
        <f ca="1">MAX(0,AB103-W103*(1+OFFSET($Y$4,B103,0))*E103)</f>
        <v>0</v>
      </c>
      <c r="AE103" s="65">
        <f ca="1">IF(OFFSET($AC$4,B103,0)=0,0,-OFFSET($AC$4,B103,0)/OFFSET($AD$4,B103,0)*AD103)</f>
        <v>0</v>
      </c>
      <c r="AF103" s="51">
        <f t="shared" ca="1" si="33"/>
        <v>476903.1972634446</v>
      </c>
    </row>
    <row r="104" spans="1:32" ht="11.25" x14ac:dyDescent="0.2">
      <c r="A104" s="60">
        <v>10701</v>
      </c>
      <c r="B104" s="102">
        <f>INT(A104/10000)</f>
        <v>1</v>
      </c>
      <c r="C104" s="109">
        <v>3</v>
      </c>
      <c r="D104" s="60" t="s">
        <v>162</v>
      </c>
      <c r="E104" s="60">
        <v>2266</v>
      </c>
      <c r="F104" s="60">
        <v>0</v>
      </c>
      <c r="G104" s="60">
        <f t="shared" si="21"/>
        <v>3652.6567164179105</v>
      </c>
      <c r="H104" s="60"/>
      <c r="I104" s="60"/>
      <c r="J104" s="57"/>
      <c r="K104" s="23">
        <f t="shared" si="22"/>
        <v>1</v>
      </c>
      <c r="L104" s="23">
        <f t="shared" si="23"/>
        <v>0</v>
      </c>
      <c r="M104" s="23">
        <f ca="1">OFFSET('Z1'!$B$7,B104,K104)*E104</f>
        <v>0</v>
      </c>
      <c r="N104" s="23">
        <f ca="1">IF(L104&gt;0,OFFSET('Z1'!$I$7,B104,L104)*IF(L104=1,E104-9300,IF(L104=2,E104-18000,IF(L104=3,E104-45000,0))),0)</f>
        <v>0</v>
      </c>
      <c r="O104" s="23">
        <f>IF(AND(F104=1,E104&gt;20000,E104&lt;=45000),E104*'Z1'!$G$7,0)+IF(AND(F104=1,E104&gt;45000,E104&lt;=50000),'Z1'!$G$7/5000*(50000-E104)*E104,0)</f>
        <v>0</v>
      </c>
      <c r="P104" s="24">
        <f t="shared" ca="1" si="24"/>
        <v>0</v>
      </c>
      <c r="Q104" s="27">
        <v>8946</v>
      </c>
      <c r="R104" s="26">
        <f t="shared" si="25"/>
        <v>7946</v>
      </c>
      <c r="S104" s="27">
        <f t="shared" si="26"/>
        <v>1</v>
      </c>
      <c r="T104" s="28">
        <f t="shared" si="27"/>
        <v>7151.4000000000005</v>
      </c>
      <c r="U104" s="61">
        <f ca="1">OFFSET($U$4,B104,0)/OFFSET($G$4,B104,0)*G104</f>
        <v>1665119.637902874</v>
      </c>
      <c r="V104" s="62">
        <f t="shared" ca="1" si="28"/>
        <v>1672271.0379028739</v>
      </c>
      <c r="W104" s="63">
        <v>796.21947712655367</v>
      </c>
      <c r="X104" s="63">
        <f t="shared" ca="1" si="29"/>
        <v>737.98368839491343</v>
      </c>
      <c r="Y104" s="64">
        <f t="shared" ca="1" si="30"/>
        <v>-7.314037197608525E-2</v>
      </c>
      <c r="Z104" s="64"/>
      <c r="AA104" s="64">
        <f ca="1">MAX(Y104,OFFSET($AA$4,B104,0))</f>
        <v>-7.314037197608525E-2</v>
      </c>
      <c r="AB104" s="62">
        <f t="shared" ca="1" si="31"/>
        <v>1672271.0379028739</v>
      </c>
      <c r="AC104" s="65">
        <f t="shared" ca="1" si="32"/>
        <v>0</v>
      </c>
      <c r="AD104" s="62">
        <f ca="1">MAX(0,AB104-W104*(1+OFFSET($Y$4,B104,0))*E104)</f>
        <v>0</v>
      </c>
      <c r="AE104" s="65">
        <f ca="1">IF(OFFSET($AC$4,B104,0)=0,0,-OFFSET($AC$4,B104,0)/OFFSET($AD$4,B104,0)*AD104)</f>
        <v>0</v>
      </c>
      <c r="AF104" s="51">
        <f t="shared" ca="1" si="33"/>
        <v>1672271.0379028739</v>
      </c>
    </row>
    <row r="105" spans="1:32" ht="11.25" x14ac:dyDescent="0.2">
      <c r="A105" s="60">
        <v>10702</v>
      </c>
      <c r="B105" s="102">
        <f>INT(A105/10000)</f>
        <v>1</v>
      </c>
      <c r="C105" s="109">
        <v>3</v>
      </c>
      <c r="D105" s="60" t="s">
        <v>163</v>
      </c>
      <c r="E105" s="60">
        <v>1761</v>
      </c>
      <c r="F105" s="60">
        <v>0</v>
      </c>
      <c r="G105" s="60">
        <f t="shared" si="21"/>
        <v>2838.6268656716416</v>
      </c>
      <c r="H105" s="60"/>
      <c r="I105" s="60"/>
      <c r="J105" s="57"/>
      <c r="K105" s="23">
        <f t="shared" si="22"/>
        <v>1</v>
      </c>
      <c r="L105" s="23">
        <f t="shared" si="23"/>
        <v>0</v>
      </c>
      <c r="M105" s="23">
        <f ca="1">OFFSET('Z1'!$B$7,B105,K105)*E105</f>
        <v>0</v>
      </c>
      <c r="N105" s="23">
        <f ca="1">IF(L105&gt;0,OFFSET('Z1'!$I$7,B105,L105)*IF(L105=1,E105-9300,IF(L105=2,E105-18000,IF(L105=3,E105-45000,0))),0)</f>
        <v>0</v>
      </c>
      <c r="O105" s="23">
        <f>IF(AND(F105=1,E105&gt;20000,E105&lt;=45000),E105*'Z1'!$G$7,0)+IF(AND(F105=1,E105&gt;45000,E105&lt;=50000),'Z1'!$G$7/5000*(50000-E105)*E105,0)</f>
        <v>0</v>
      </c>
      <c r="P105" s="24">
        <f t="shared" ca="1" si="24"/>
        <v>0</v>
      </c>
      <c r="Q105" s="27">
        <v>16476</v>
      </c>
      <c r="R105" s="26">
        <f t="shared" si="25"/>
        <v>15476</v>
      </c>
      <c r="S105" s="27">
        <f t="shared" si="26"/>
        <v>1</v>
      </c>
      <c r="T105" s="28">
        <f t="shared" si="27"/>
        <v>13928.4</v>
      </c>
      <c r="U105" s="61">
        <f ca="1">OFFSET($U$4,B105,0)/OFFSET($G$4,B105,0)*G105</f>
        <v>1294031.6338689148</v>
      </c>
      <c r="V105" s="62">
        <f t="shared" ca="1" si="28"/>
        <v>1307960.0338689147</v>
      </c>
      <c r="W105" s="63">
        <v>802.22663187649118</v>
      </c>
      <c r="X105" s="63">
        <f t="shared" ca="1" si="29"/>
        <v>742.73710043663527</v>
      </c>
      <c r="Y105" s="64">
        <f t="shared" ca="1" si="30"/>
        <v>-7.4155517999575427E-2</v>
      </c>
      <c r="Z105" s="64"/>
      <c r="AA105" s="64">
        <f ca="1">MAX(Y105,OFFSET($AA$4,B105,0))</f>
        <v>-7.4155517999575427E-2</v>
      </c>
      <c r="AB105" s="62">
        <f t="shared" ca="1" si="31"/>
        <v>1307960.0338689147</v>
      </c>
      <c r="AC105" s="65">
        <f t="shared" ca="1" si="32"/>
        <v>0</v>
      </c>
      <c r="AD105" s="62">
        <f ca="1">MAX(0,AB105-W105*(1+OFFSET($Y$4,B105,0))*E105)</f>
        <v>0</v>
      </c>
      <c r="AE105" s="65">
        <f ca="1">IF(OFFSET($AC$4,B105,0)=0,0,-OFFSET($AC$4,B105,0)/OFFSET($AD$4,B105,0)*AD105)</f>
        <v>0</v>
      </c>
      <c r="AF105" s="51">
        <f t="shared" ca="1" si="33"/>
        <v>1307960.0338689147</v>
      </c>
    </row>
    <row r="106" spans="1:32" ht="11.25" x14ac:dyDescent="0.2">
      <c r="A106" s="60">
        <v>10703</v>
      </c>
      <c r="B106" s="102">
        <f>INT(A106/10000)</f>
        <v>1</v>
      </c>
      <c r="C106" s="109">
        <v>4</v>
      </c>
      <c r="D106" s="60" t="s">
        <v>164</v>
      </c>
      <c r="E106" s="60">
        <v>3118</v>
      </c>
      <c r="F106" s="60">
        <v>0</v>
      </c>
      <c r="G106" s="60">
        <f t="shared" si="21"/>
        <v>5026.0298507462685</v>
      </c>
      <c r="H106" s="60"/>
      <c r="I106" s="60"/>
      <c r="J106" s="57"/>
      <c r="K106" s="23">
        <f t="shared" si="22"/>
        <v>1</v>
      </c>
      <c r="L106" s="23">
        <f t="shared" si="23"/>
        <v>0</v>
      </c>
      <c r="M106" s="23">
        <f ca="1">OFFSET('Z1'!$B$7,B106,K106)*E106</f>
        <v>0</v>
      </c>
      <c r="N106" s="23">
        <f ca="1">IF(L106&gt;0,OFFSET('Z1'!$I$7,B106,L106)*IF(L106=1,E106-9300,IF(L106=2,E106-18000,IF(L106=3,E106-45000,0))),0)</f>
        <v>0</v>
      </c>
      <c r="O106" s="23">
        <f>IF(AND(F106=1,E106&gt;20000,E106&lt;=45000),E106*'Z1'!$G$7,0)+IF(AND(F106=1,E106&gt;45000,E106&lt;=50000),'Z1'!$G$7/5000*(50000-E106)*E106,0)</f>
        <v>0</v>
      </c>
      <c r="P106" s="24">
        <f t="shared" ca="1" si="24"/>
        <v>0</v>
      </c>
      <c r="Q106" s="27">
        <v>6681</v>
      </c>
      <c r="R106" s="26">
        <f t="shared" si="25"/>
        <v>5681</v>
      </c>
      <c r="S106" s="27">
        <f t="shared" si="26"/>
        <v>1</v>
      </c>
      <c r="T106" s="28">
        <f t="shared" si="27"/>
        <v>5112.9000000000005</v>
      </c>
      <c r="U106" s="61">
        <f ca="1">OFFSET($U$4,B106,0)/OFFSET($G$4,B106,0)*G106</f>
        <v>2291192.8645106624</v>
      </c>
      <c r="V106" s="62">
        <f t="shared" ca="1" si="28"/>
        <v>2296305.7645106623</v>
      </c>
      <c r="W106" s="63">
        <v>794.81334436139355</v>
      </c>
      <c r="X106" s="63">
        <f t="shared" ca="1" si="29"/>
        <v>736.46753191490131</v>
      </c>
      <c r="Y106" s="64">
        <f t="shared" ca="1" si="30"/>
        <v>-7.3408194339478761E-2</v>
      </c>
      <c r="Z106" s="64"/>
      <c r="AA106" s="64">
        <f ca="1">MAX(Y106,OFFSET($AA$4,B106,0))</f>
        <v>-7.3408194339478761E-2</v>
      </c>
      <c r="AB106" s="62">
        <f t="shared" ca="1" si="31"/>
        <v>2296305.7645106623</v>
      </c>
      <c r="AC106" s="65">
        <f t="shared" ca="1" si="32"/>
        <v>0</v>
      </c>
      <c r="AD106" s="62">
        <f ca="1">MAX(0,AB106-W106*(1+OFFSET($Y$4,B106,0))*E106)</f>
        <v>0</v>
      </c>
      <c r="AE106" s="65">
        <f ca="1">IF(OFFSET($AC$4,B106,0)=0,0,-OFFSET($AC$4,B106,0)/OFFSET($AD$4,B106,0)*AD106)</f>
        <v>0</v>
      </c>
      <c r="AF106" s="51">
        <f t="shared" ca="1" si="33"/>
        <v>2296305.7645106623</v>
      </c>
    </row>
    <row r="107" spans="1:32" ht="11.25" x14ac:dyDescent="0.2">
      <c r="A107" s="60">
        <v>10704</v>
      </c>
      <c r="B107" s="102">
        <f>INT(A107/10000)</f>
        <v>1</v>
      </c>
      <c r="C107" s="109">
        <v>2</v>
      </c>
      <c r="D107" s="60" t="s">
        <v>165</v>
      </c>
      <c r="E107" s="60">
        <v>608</v>
      </c>
      <c r="F107" s="60">
        <v>0</v>
      </c>
      <c r="G107" s="60">
        <f t="shared" si="21"/>
        <v>980.05970149253733</v>
      </c>
      <c r="H107" s="60"/>
      <c r="I107" s="60"/>
      <c r="J107" s="57"/>
      <c r="K107" s="23">
        <f t="shared" si="22"/>
        <v>1</v>
      </c>
      <c r="L107" s="23">
        <f t="shared" si="23"/>
        <v>0</v>
      </c>
      <c r="M107" s="23">
        <f ca="1">OFFSET('Z1'!$B$7,B107,K107)*E107</f>
        <v>0</v>
      </c>
      <c r="N107" s="23">
        <f ca="1">IF(L107&gt;0,OFFSET('Z1'!$I$7,B107,L107)*IF(L107=1,E107-9300,IF(L107=2,E107-18000,IF(L107=3,E107-45000,0))),0)</f>
        <v>0</v>
      </c>
      <c r="O107" s="23">
        <f>IF(AND(F107=1,E107&gt;20000,E107&lt;=45000),E107*'Z1'!$G$7,0)+IF(AND(F107=1,E107&gt;45000,E107&lt;=50000),'Z1'!$G$7/5000*(50000-E107)*E107,0)</f>
        <v>0</v>
      </c>
      <c r="P107" s="24">
        <f t="shared" ca="1" si="24"/>
        <v>0</v>
      </c>
      <c r="Q107" s="27">
        <v>0</v>
      </c>
      <c r="R107" s="26">
        <f t="shared" si="25"/>
        <v>0</v>
      </c>
      <c r="S107" s="27">
        <f t="shared" si="26"/>
        <v>1</v>
      </c>
      <c r="T107" s="28">
        <f t="shared" si="27"/>
        <v>0</v>
      </c>
      <c r="U107" s="61">
        <f ca="1">OFFSET($U$4,B107,0)/OFFSET($G$4,B107,0)*G107</f>
        <v>446775.26030227164</v>
      </c>
      <c r="V107" s="62">
        <f t="shared" ca="1" si="28"/>
        <v>446775.26030227164</v>
      </c>
      <c r="W107" s="63">
        <v>793.81523243640731</v>
      </c>
      <c r="X107" s="63">
        <f t="shared" ca="1" si="29"/>
        <v>734.82773076031515</v>
      </c>
      <c r="Y107" s="64">
        <f t="shared" ca="1" si="30"/>
        <v>-7.4308855846776267E-2</v>
      </c>
      <c r="Z107" s="64"/>
      <c r="AA107" s="64">
        <f ca="1">MAX(Y107,OFFSET($AA$4,B107,0))</f>
        <v>-7.4308855846776267E-2</v>
      </c>
      <c r="AB107" s="62">
        <f t="shared" ca="1" si="31"/>
        <v>446775.26030227164</v>
      </c>
      <c r="AC107" s="65">
        <f t="shared" ca="1" si="32"/>
        <v>0</v>
      </c>
      <c r="AD107" s="62">
        <f ca="1">MAX(0,AB107-W107*(1+OFFSET($Y$4,B107,0))*E107)</f>
        <v>0</v>
      </c>
      <c r="AE107" s="65">
        <f ca="1">IF(OFFSET($AC$4,B107,0)=0,0,-OFFSET($AC$4,B107,0)/OFFSET($AD$4,B107,0)*AD107)</f>
        <v>0</v>
      </c>
      <c r="AF107" s="51">
        <f t="shared" ca="1" si="33"/>
        <v>446775.26030227164</v>
      </c>
    </row>
    <row r="108" spans="1:32" ht="11.25" x14ac:dyDescent="0.2">
      <c r="A108" s="60">
        <v>10705</v>
      </c>
      <c r="B108" s="102">
        <f>INT(A108/10000)</f>
        <v>1</v>
      </c>
      <c r="C108" s="109">
        <v>4</v>
      </c>
      <c r="D108" s="60" t="s">
        <v>166</v>
      </c>
      <c r="E108" s="60">
        <v>2864</v>
      </c>
      <c r="F108" s="60">
        <v>0</v>
      </c>
      <c r="G108" s="60">
        <f t="shared" si="21"/>
        <v>4616.5970149253735</v>
      </c>
      <c r="H108" s="60"/>
      <c r="I108" s="60"/>
      <c r="J108" s="57"/>
      <c r="K108" s="23">
        <f t="shared" si="22"/>
        <v>1</v>
      </c>
      <c r="L108" s="23">
        <f t="shared" si="23"/>
        <v>0</v>
      </c>
      <c r="M108" s="23">
        <f ca="1">OFFSET('Z1'!$B$7,B108,K108)*E108</f>
        <v>0</v>
      </c>
      <c r="N108" s="23">
        <f ca="1">IF(L108&gt;0,OFFSET('Z1'!$I$7,B108,L108)*IF(L108=1,E108-9300,IF(L108=2,E108-18000,IF(L108=3,E108-45000,0))),0)</f>
        <v>0</v>
      </c>
      <c r="O108" s="23">
        <f>IF(AND(F108=1,E108&gt;20000,E108&lt;=45000),E108*'Z1'!$G$7,0)+IF(AND(F108=1,E108&gt;45000,E108&lt;=50000),'Z1'!$G$7/5000*(50000-E108)*E108,0)</f>
        <v>0</v>
      </c>
      <c r="P108" s="24">
        <f t="shared" ca="1" si="24"/>
        <v>0</v>
      </c>
      <c r="Q108" s="27">
        <v>120863</v>
      </c>
      <c r="R108" s="26">
        <f t="shared" si="25"/>
        <v>119863</v>
      </c>
      <c r="S108" s="27">
        <f t="shared" si="26"/>
        <v>1</v>
      </c>
      <c r="T108" s="28">
        <f t="shared" si="27"/>
        <v>107876.7</v>
      </c>
      <c r="U108" s="61">
        <f ca="1">OFFSET($U$4,B108,0)/OFFSET($G$4,B108,0)*G108</f>
        <v>2104546.6208975427</v>
      </c>
      <c r="V108" s="62">
        <f t="shared" ca="1" si="28"/>
        <v>2212423.3208975429</v>
      </c>
      <c r="W108" s="63">
        <v>830.08923885308388</v>
      </c>
      <c r="X108" s="63">
        <f t="shared" ca="1" si="29"/>
        <v>772.49417629104153</v>
      </c>
      <c r="Y108" s="64">
        <f t="shared" ca="1" si="30"/>
        <v>-6.9384181683429857E-2</v>
      </c>
      <c r="Z108" s="64"/>
      <c r="AA108" s="64">
        <f ca="1">MAX(Y108,OFFSET($AA$4,B108,0))</f>
        <v>-6.9384181683429857E-2</v>
      </c>
      <c r="AB108" s="62">
        <f t="shared" ca="1" si="31"/>
        <v>2212423.3208975429</v>
      </c>
      <c r="AC108" s="65">
        <f t="shared" ca="1" si="32"/>
        <v>0</v>
      </c>
      <c r="AD108" s="62">
        <f ca="1">MAX(0,AB108-W108*(1+OFFSET($Y$4,B108,0))*E108)</f>
        <v>7993.1799496966414</v>
      </c>
      <c r="AE108" s="65">
        <f ca="1">IF(OFFSET($AC$4,B108,0)=0,0,-OFFSET($AC$4,B108,0)/OFFSET($AD$4,B108,0)*AD108)</f>
        <v>-2126.3572637093084</v>
      </c>
      <c r="AF108" s="51">
        <f t="shared" ca="1" si="33"/>
        <v>2210296.9636338335</v>
      </c>
    </row>
    <row r="109" spans="1:32" ht="11.25" x14ac:dyDescent="0.2">
      <c r="A109" s="60">
        <v>10706</v>
      </c>
      <c r="B109" s="102">
        <f>INT(A109/10000)</f>
        <v>1</v>
      </c>
      <c r="C109" s="109">
        <v>3</v>
      </c>
      <c r="D109" s="60" t="s">
        <v>167</v>
      </c>
      <c r="E109" s="60">
        <v>1323</v>
      </c>
      <c r="F109" s="60">
        <v>0</v>
      </c>
      <c r="G109" s="60">
        <f t="shared" si="21"/>
        <v>2132.5970149253731</v>
      </c>
      <c r="H109" s="60"/>
      <c r="I109" s="60"/>
      <c r="J109" s="57"/>
      <c r="K109" s="23">
        <f t="shared" si="22"/>
        <v>1</v>
      </c>
      <c r="L109" s="23">
        <f t="shared" si="23"/>
        <v>0</v>
      </c>
      <c r="M109" s="23">
        <f ca="1">OFFSET('Z1'!$B$7,B109,K109)*E109</f>
        <v>0</v>
      </c>
      <c r="N109" s="23">
        <f ca="1">IF(L109&gt;0,OFFSET('Z1'!$I$7,B109,L109)*IF(L109=1,E109-9300,IF(L109=2,E109-18000,IF(L109=3,E109-45000,0))),0)</f>
        <v>0</v>
      </c>
      <c r="O109" s="23">
        <f>IF(AND(F109=1,E109&gt;20000,E109&lt;=45000),E109*'Z1'!$G$7,0)+IF(AND(F109=1,E109&gt;45000,E109&lt;=50000),'Z1'!$G$7/5000*(50000-E109)*E109,0)</f>
        <v>0</v>
      </c>
      <c r="P109" s="24">
        <f t="shared" ca="1" si="24"/>
        <v>0</v>
      </c>
      <c r="Q109" s="27">
        <v>0</v>
      </c>
      <c r="R109" s="26">
        <f t="shared" si="25"/>
        <v>0</v>
      </c>
      <c r="S109" s="27">
        <f t="shared" si="26"/>
        <v>1</v>
      </c>
      <c r="T109" s="28">
        <f t="shared" si="27"/>
        <v>0</v>
      </c>
      <c r="U109" s="61">
        <f ca="1">OFFSET($U$4,B109,0)/OFFSET($G$4,B109,0)*G109</f>
        <v>972177.08779589692</v>
      </c>
      <c r="V109" s="62">
        <f t="shared" ca="1" si="28"/>
        <v>972177.08779589692</v>
      </c>
      <c r="W109" s="63">
        <v>793.81523243640765</v>
      </c>
      <c r="X109" s="63">
        <f t="shared" ca="1" si="29"/>
        <v>734.82773076031515</v>
      </c>
      <c r="Y109" s="64">
        <f t="shared" ca="1" si="30"/>
        <v>-7.43088558467766E-2</v>
      </c>
      <c r="Z109" s="64"/>
      <c r="AA109" s="64">
        <f ca="1">MAX(Y109,OFFSET($AA$4,B109,0))</f>
        <v>-7.43088558467766E-2</v>
      </c>
      <c r="AB109" s="62">
        <f t="shared" ca="1" si="31"/>
        <v>972177.08779589692</v>
      </c>
      <c r="AC109" s="65">
        <f t="shared" ca="1" si="32"/>
        <v>0</v>
      </c>
      <c r="AD109" s="62">
        <f ca="1">MAX(0,AB109-W109*(1+OFFSET($Y$4,B109,0))*E109)</f>
        <v>0</v>
      </c>
      <c r="AE109" s="65">
        <f ca="1">IF(OFFSET($AC$4,B109,0)=0,0,-OFFSET($AC$4,B109,0)/OFFSET($AD$4,B109,0)*AD109)</f>
        <v>0</v>
      </c>
      <c r="AF109" s="51">
        <f t="shared" ca="1" si="33"/>
        <v>972177.08779589692</v>
      </c>
    </row>
    <row r="110" spans="1:32" ht="11.25" x14ac:dyDescent="0.2">
      <c r="A110" s="60">
        <v>10707</v>
      </c>
      <c r="B110" s="102">
        <f>INT(A110/10000)</f>
        <v>1</v>
      </c>
      <c r="C110" s="109">
        <v>4</v>
      </c>
      <c r="D110" s="60" t="s">
        <v>168</v>
      </c>
      <c r="E110" s="60">
        <v>3858</v>
      </c>
      <c r="F110" s="60">
        <v>0</v>
      </c>
      <c r="G110" s="60">
        <f t="shared" si="21"/>
        <v>6218.8656716417909</v>
      </c>
      <c r="H110" s="60"/>
      <c r="I110" s="60"/>
      <c r="J110" s="57"/>
      <c r="K110" s="23">
        <f t="shared" si="22"/>
        <v>1</v>
      </c>
      <c r="L110" s="23">
        <f t="shared" si="23"/>
        <v>0</v>
      </c>
      <c r="M110" s="23">
        <f ca="1">OFFSET('Z1'!$B$7,B110,K110)*E110</f>
        <v>0</v>
      </c>
      <c r="N110" s="23">
        <f ca="1">IF(L110&gt;0,OFFSET('Z1'!$I$7,B110,L110)*IF(L110=1,E110-9300,IF(L110=2,E110-18000,IF(L110=3,E110-45000,0))),0)</f>
        <v>0</v>
      </c>
      <c r="O110" s="23">
        <f>IF(AND(F110=1,E110&gt;20000,E110&lt;=45000),E110*'Z1'!$G$7,0)+IF(AND(F110=1,E110&gt;45000,E110&lt;=50000),'Z1'!$G$7/5000*(50000-E110)*E110,0)</f>
        <v>0</v>
      </c>
      <c r="P110" s="24">
        <f t="shared" ca="1" si="24"/>
        <v>0</v>
      </c>
      <c r="Q110" s="27">
        <v>29607</v>
      </c>
      <c r="R110" s="26">
        <f t="shared" si="25"/>
        <v>28607</v>
      </c>
      <c r="S110" s="27">
        <f t="shared" si="26"/>
        <v>1</v>
      </c>
      <c r="T110" s="28">
        <f t="shared" si="27"/>
        <v>25746.3</v>
      </c>
      <c r="U110" s="61">
        <f ca="1">OFFSET($U$4,B110,0)/OFFSET($G$4,B110,0)*G110</f>
        <v>2834965.3852732959</v>
      </c>
      <c r="V110" s="62">
        <f t="shared" ca="1" si="28"/>
        <v>2860711.6852732957</v>
      </c>
      <c r="W110" s="63">
        <v>800.35048727426124</v>
      </c>
      <c r="X110" s="63">
        <f t="shared" ca="1" si="29"/>
        <v>741.50121443061062</v>
      </c>
      <c r="Y110" s="64">
        <f t="shared" ca="1" si="30"/>
        <v>-7.3529377165837073E-2</v>
      </c>
      <c r="Z110" s="64"/>
      <c r="AA110" s="64">
        <f ca="1">MAX(Y110,OFFSET($AA$4,B110,0))</f>
        <v>-7.3529377165837073E-2</v>
      </c>
      <c r="AB110" s="62">
        <f t="shared" ca="1" si="31"/>
        <v>2860711.6852732957</v>
      </c>
      <c r="AC110" s="65">
        <f t="shared" ca="1" si="32"/>
        <v>0</v>
      </c>
      <c r="AD110" s="62">
        <f ca="1">MAX(0,AB110-W110*(1+OFFSET($Y$4,B110,0))*E110)</f>
        <v>0</v>
      </c>
      <c r="AE110" s="65">
        <f ca="1">IF(OFFSET($AC$4,B110,0)=0,0,-OFFSET($AC$4,B110,0)/OFFSET($AD$4,B110,0)*AD110)</f>
        <v>0</v>
      </c>
      <c r="AF110" s="51">
        <f t="shared" ca="1" si="33"/>
        <v>2860711.6852732957</v>
      </c>
    </row>
    <row r="111" spans="1:32" ht="11.25" x14ac:dyDescent="0.2">
      <c r="A111" s="60">
        <v>10708</v>
      </c>
      <c r="B111" s="102">
        <f>INT(A111/10000)</f>
        <v>1</v>
      </c>
      <c r="C111" s="109">
        <v>3</v>
      </c>
      <c r="D111" s="60" t="s">
        <v>169</v>
      </c>
      <c r="E111" s="60">
        <v>1923</v>
      </c>
      <c r="F111" s="60">
        <v>0</v>
      </c>
      <c r="G111" s="60">
        <f t="shared" si="21"/>
        <v>3099.7611940298507</v>
      </c>
      <c r="H111" s="60"/>
      <c r="I111" s="60"/>
      <c r="J111" s="57"/>
      <c r="K111" s="23">
        <f t="shared" si="22"/>
        <v>1</v>
      </c>
      <c r="L111" s="23">
        <f t="shared" si="23"/>
        <v>0</v>
      </c>
      <c r="M111" s="23">
        <f ca="1">OFFSET('Z1'!$B$7,B111,K111)*E111</f>
        <v>0</v>
      </c>
      <c r="N111" s="23">
        <f ca="1">IF(L111&gt;0,OFFSET('Z1'!$I$7,B111,L111)*IF(L111=1,E111-9300,IF(L111=2,E111-18000,IF(L111=3,E111-45000,0))),0)</f>
        <v>0</v>
      </c>
      <c r="O111" s="23">
        <f>IF(AND(F111=1,E111&gt;20000,E111&lt;=45000),E111*'Z1'!$G$7,0)+IF(AND(F111=1,E111&gt;45000,E111&lt;=50000),'Z1'!$G$7/5000*(50000-E111)*E111,0)</f>
        <v>0</v>
      </c>
      <c r="P111" s="24">
        <f t="shared" ca="1" si="24"/>
        <v>0</v>
      </c>
      <c r="Q111" s="27">
        <v>1428</v>
      </c>
      <c r="R111" s="26">
        <f t="shared" si="25"/>
        <v>428</v>
      </c>
      <c r="S111" s="27">
        <f t="shared" si="26"/>
        <v>1</v>
      </c>
      <c r="T111" s="28">
        <f t="shared" si="27"/>
        <v>385.2</v>
      </c>
      <c r="U111" s="61">
        <f ca="1">OFFSET($U$4,B111,0)/OFFSET($G$4,B111,0)*G111</f>
        <v>1413073.726252086</v>
      </c>
      <c r="V111" s="62">
        <f t="shared" ca="1" si="28"/>
        <v>1413458.9262520859</v>
      </c>
      <c r="W111" s="63">
        <v>794.61712487851378</v>
      </c>
      <c r="X111" s="63">
        <f t="shared" ca="1" si="29"/>
        <v>735.02804277279563</v>
      </c>
      <c r="Y111" s="64">
        <f t="shared" ca="1" si="30"/>
        <v>-7.4990936188077395E-2</v>
      </c>
      <c r="Z111" s="64"/>
      <c r="AA111" s="64">
        <f ca="1">MAX(Y111,OFFSET($AA$4,B111,0))</f>
        <v>-7.4990936188077395E-2</v>
      </c>
      <c r="AB111" s="62">
        <f t="shared" ca="1" si="31"/>
        <v>1413458.9262520859</v>
      </c>
      <c r="AC111" s="65">
        <f t="shared" ca="1" si="32"/>
        <v>0</v>
      </c>
      <c r="AD111" s="62">
        <f ca="1">MAX(0,AB111-W111*(1+OFFSET($Y$4,B111,0))*E111)</f>
        <v>0</v>
      </c>
      <c r="AE111" s="65">
        <f ca="1">IF(OFFSET($AC$4,B111,0)=0,0,-OFFSET($AC$4,B111,0)/OFFSET($AD$4,B111,0)*AD111)</f>
        <v>0</v>
      </c>
      <c r="AF111" s="51">
        <f t="shared" ca="1" si="33"/>
        <v>1413458.9262520859</v>
      </c>
    </row>
    <row r="112" spans="1:32" ht="11.25" x14ac:dyDescent="0.2">
      <c r="A112" s="60">
        <v>10709</v>
      </c>
      <c r="B112" s="102">
        <f>INT(A112/10000)</f>
        <v>1</v>
      </c>
      <c r="C112" s="109">
        <v>3</v>
      </c>
      <c r="D112" s="60" t="s">
        <v>170</v>
      </c>
      <c r="E112" s="60">
        <v>2368</v>
      </c>
      <c r="F112" s="60">
        <v>0</v>
      </c>
      <c r="G112" s="60">
        <f t="shared" si="21"/>
        <v>3817.0746268656717</v>
      </c>
      <c r="H112" s="60"/>
      <c r="I112" s="60"/>
      <c r="J112" s="57"/>
      <c r="K112" s="23">
        <f t="shared" si="22"/>
        <v>1</v>
      </c>
      <c r="L112" s="23">
        <f t="shared" si="23"/>
        <v>0</v>
      </c>
      <c r="M112" s="23">
        <f ca="1">OFFSET('Z1'!$B$7,B112,K112)*E112</f>
        <v>0</v>
      </c>
      <c r="N112" s="23">
        <f ca="1">IF(L112&gt;0,OFFSET('Z1'!$I$7,B112,L112)*IF(L112=1,E112-9300,IF(L112=2,E112-18000,IF(L112=3,E112-45000,0))),0)</f>
        <v>0</v>
      </c>
      <c r="O112" s="23">
        <f>IF(AND(F112=1,E112&gt;20000,E112&lt;=45000),E112*'Z1'!$G$7,0)+IF(AND(F112=1,E112&gt;45000,E112&lt;=50000),'Z1'!$G$7/5000*(50000-E112)*E112,0)</f>
        <v>0</v>
      </c>
      <c r="P112" s="24">
        <f t="shared" ca="1" si="24"/>
        <v>0</v>
      </c>
      <c r="Q112" s="27">
        <v>141400</v>
      </c>
      <c r="R112" s="26">
        <f t="shared" si="25"/>
        <v>140400</v>
      </c>
      <c r="S112" s="27">
        <f t="shared" si="26"/>
        <v>1</v>
      </c>
      <c r="T112" s="28">
        <f t="shared" si="27"/>
        <v>126360</v>
      </c>
      <c r="U112" s="61">
        <f ca="1">OFFSET($U$4,B112,0)/OFFSET($G$4,B112,0)*G112</f>
        <v>1740072.0664404263</v>
      </c>
      <c r="V112" s="62">
        <f t="shared" ca="1" si="28"/>
        <v>1866432.0664404263</v>
      </c>
      <c r="W112" s="63">
        <v>848.29772613917805</v>
      </c>
      <c r="X112" s="63">
        <f t="shared" ca="1" si="29"/>
        <v>788.1892172468016</v>
      </c>
      <c r="Y112" s="64">
        <f t="shared" ca="1" si="30"/>
        <v>-7.085779796433711E-2</v>
      </c>
      <c r="Z112" s="64"/>
      <c r="AA112" s="64">
        <f ca="1">MAX(Y112,OFFSET($AA$4,B112,0))</f>
        <v>-7.085779796433711E-2</v>
      </c>
      <c r="AB112" s="62">
        <f t="shared" ca="1" si="31"/>
        <v>1866432.0664404263</v>
      </c>
      <c r="AC112" s="65">
        <f t="shared" ca="1" si="32"/>
        <v>0</v>
      </c>
      <c r="AD112" s="62">
        <f ca="1">MAX(0,AB112-W112*(1+OFFSET($Y$4,B112,0))*E112)</f>
        <v>3793.7012289636768</v>
      </c>
      <c r="AE112" s="65">
        <f ca="1">IF(OFFSET($AC$4,B112,0)=0,0,-OFFSET($AC$4,B112,0)/OFFSET($AD$4,B112,0)*AD112)</f>
        <v>-1009.2058749229079</v>
      </c>
      <c r="AF112" s="51">
        <f t="shared" ca="1" si="33"/>
        <v>1865422.8605655034</v>
      </c>
    </row>
    <row r="113" spans="1:32" ht="11.25" x14ac:dyDescent="0.2">
      <c r="A113" s="60">
        <v>10710</v>
      </c>
      <c r="B113" s="102">
        <f>INT(A113/10000)</f>
        <v>1</v>
      </c>
      <c r="C113" s="109">
        <v>3</v>
      </c>
      <c r="D113" s="60" t="s">
        <v>171</v>
      </c>
      <c r="E113" s="60">
        <v>1634</v>
      </c>
      <c r="F113" s="60">
        <v>0</v>
      </c>
      <c r="G113" s="60">
        <f t="shared" si="21"/>
        <v>2633.9104477611941</v>
      </c>
      <c r="H113" s="60"/>
      <c r="I113" s="60"/>
      <c r="J113" s="57"/>
      <c r="K113" s="23">
        <f t="shared" si="22"/>
        <v>1</v>
      </c>
      <c r="L113" s="23">
        <f t="shared" si="23"/>
        <v>0</v>
      </c>
      <c r="M113" s="23">
        <f ca="1">OFFSET('Z1'!$B$7,B113,K113)*E113</f>
        <v>0</v>
      </c>
      <c r="N113" s="23">
        <f ca="1">IF(L113&gt;0,OFFSET('Z1'!$I$7,B113,L113)*IF(L113=1,E113-9300,IF(L113=2,E113-18000,IF(L113=3,E113-45000,0))),0)</f>
        <v>0</v>
      </c>
      <c r="O113" s="23">
        <f>IF(AND(F113=1,E113&gt;20000,E113&lt;=45000),E113*'Z1'!$G$7,0)+IF(AND(F113=1,E113&gt;45000,E113&lt;=50000),'Z1'!$G$7/5000*(50000-E113)*E113,0)</f>
        <v>0</v>
      </c>
      <c r="P113" s="24">
        <f t="shared" ca="1" si="24"/>
        <v>0</v>
      </c>
      <c r="Q113" s="27">
        <v>36049</v>
      </c>
      <c r="R113" s="26">
        <f t="shared" si="25"/>
        <v>35049</v>
      </c>
      <c r="S113" s="27">
        <f t="shared" si="26"/>
        <v>1</v>
      </c>
      <c r="T113" s="28">
        <f t="shared" si="27"/>
        <v>31544.100000000002</v>
      </c>
      <c r="U113" s="61">
        <f ca="1">OFFSET($U$4,B113,0)/OFFSET($G$4,B113,0)*G113</f>
        <v>1200708.5120623549</v>
      </c>
      <c r="V113" s="62">
        <f t="shared" ca="1" si="28"/>
        <v>1232252.612062355</v>
      </c>
      <c r="W113" s="63">
        <v>811.61416594656259</v>
      </c>
      <c r="X113" s="63">
        <f t="shared" ca="1" si="29"/>
        <v>754.13256552163716</v>
      </c>
      <c r="Y113" s="64">
        <f t="shared" ca="1" si="30"/>
        <v>-7.0823801304510603E-2</v>
      </c>
      <c r="Z113" s="64"/>
      <c r="AA113" s="64">
        <f ca="1">MAX(Y113,OFFSET($AA$4,B113,0))</f>
        <v>-7.0823801304510603E-2</v>
      </c>
      <c r="AB113" s="62">
        <f t="shared" ca="1" si="31"/>
        <v>1232252.612062355</v>
      </c>
      <c r="AC113" s="65">
        <f t="shared" ca="1" si="32"/>
        <v>0</v>
      </c>
      <c r="AD113" s="62">
        <f ca="1">MAX(0,AB113-W113*(1+OFFSET($Y$4,B113,0))*E113)</f>
        <v>2549.6649546190165</v>
      </c>
      <c r="AE113" s="65">
        <f ca="1">IF(OFFSET($AC$4,B113,0)=0,0,-OFFSET($AC$4,B113,0)/OFFSET($AD$4,B113,0)*AD113)</f>
        <v>-678.26555018131023</v>
      </c>
      <c r="AF113" s="51">
        <f t="shared" ca="1" si="33"/>
        <v>1231574.3465121738</v>
      </c>
    </row>
    <row r="114" spans="1:32" ht="11.25" x14ac:dyDescent="0.2">
      <c r="A114" s="60">
        <v>10711</v>
      </c>
      <c r="B114" s="102">
        <f>INT(A114/10000)</f>
        <v>1</v>
      </c>
      <c r="C114" s="109">
        <v>4</v>
      </c>
      <c r="D114" s="60" t="s">
        <v>172</v>
      </c>
      <c r="E114" s="60">
        <v>3236</v>
      </c>
      <c r="F114" s="60">
        <v>0</v>
      </c>
      <c r="G114" s="60">
        <f t="shared" si="21"/>
        <v>5216.2388059701489</v>
      </c>
      <c r="H114" s="60"/>
      <c r="I114" s="60"/>
      <c r="J114" s="57"/>
      <c r="K114" s="23">
        <f t="shared" si="22"/>
        <v>1</v>
      </c>
      <c r="L114" s="23">
        <f t="shared" si="23"/>
        <v>0</v>
      </c>
      <c r="M114" s="23">
        <f ca="1">OFFSET('Z1'!$B$7,B114,K114)*E114</f>
        <v>0</v>
      </c>
      <c r="N114" s="23">
        <f ca="1">IF(L114&gt;0,OFFSET('Z1'!$I$7,B114,L114)*IF(L114=1,E114-9300,IF(L114=2,E114-18000,IF(L114=3,E114-45000,0))),0)</f>
        <v>0</v>
      </c>
      <c r="O114" s="23">
        <f>IF(AND(F114=1,E114&gt;20000,E114&lt;=45000),E114*'Z1'!$G$7,0)+IF(AND(F114=1,E114&gt;45000,E114&lt;=50000),'Z1'!$G$7/5000*(50000-E114)*E114,0)</f>
        <v>0</v>
      </c>
      <c r="P114" s="24">
        <f t="shared" ca="1" si="24"/>
        <v>0</v>
      </c>
      <c r="Q114" s="27">
        <v>37930</v>
      </c>
      <c r="R114" s="26">
        <f t="shared" si="25"/>
        <v>36930</v>
      </c>
      <c r="S114" s="27">
        <f t="shared" si="26"/>
        <v>1</v>
      </c>
      <c r="T114" s="28">
        <f t="shared" si="27"/>
        <v>33237</v>
      </c>
      <c r="U114" s="61">
        <f ca="1">OFFSET($U$4,B114,0)/OFFSET($G$4,B114,0)*G114</f>
        <v>2377902.5367403794</v>
      </c>
      <c r="V114" s="62">
        <f t="shared" ca="1" si="28"/>
        <v>2411139.5367403794</v>
      </c>
      <c r="W114" s="63">
        <v>803.63820429087957</v>
      </c>
      <c r="X114" s="63">
        <f t="shared" ca="1" si="29"/>
        <v>745.09874435734844</v>
      </c>
      <c r="Y114" s="64">
        <f t="shared" ca="1" si="30"/>
        <v>-7.2843052534051211E-2</v>
      </c>
      <c r="Z114" s="64"/>
      <c r="AA114" s="64">
        <f ca="1">MAX(Y114,OFFSET($AA$4,B114,0))</f>
        <v>-7.2843052534051211E-2</v>
      </c>
      <c r="AB114" s="62">
        <f t="shared" ca="1" si="31"/>
        <v>2411139.5367403794</v>
      </c>
      <c r="AC114" s="65">
        <f t="shared" ca="1" si="32"/>
        <v>0</v>
      </c>
      <c r="AD114" s="62">
        <f ca="1">MAX(0,AB114-W114*(1+OFFSET($Y$4,B114,0))*E114)</f>
        <v>0</v>
      </c>
      <c r="AE114" s="65">
        <f ca="1">IF(OFFSET($AC$4,B114,0)=0,0,-OFFSET($AC$4,B114,0)/OFFSET($AD$4,B114,0)*AD114)</f>
        <v>0</v>
      </c>
      <c r="AF114" s="51">
        <f t="shared" ca="1" si="33"/>
        <v>2411139.5367403794</v>
      </c>
    </row>
    <row r="115" spans="1:32" ht="11.25" x14ac:dyDescent="0.2">
      <c r="A115" s="60">
        <v>10712</v>
      </c>
      <c r="B115" s="102">
        <f>INT(A115/10000)</f>
        <v>1</v>
      </c>
      <c r="C115" s="109">
        <v>3</v>
      </c>
      <c r="D115" s="60" t="s">
        <v>173</v>
      </c>
      <c r="E115" s="60">
        <v>2237</v>
      </c>
      <c r="F115" s="60">
        <v>0</v>
      </c>
      <c r="G115" s="60">
        <f t="shared" si="21"/>
        <v>3605.9104477611941</v>
      </c>
      <c r="H115" s="60"/>
      <c r="I115" s="60"/>
      <c r="J115" s="57"/>
      <c r="K115" s="23">
        <f t="shared" si="22"/>
        <v>1</v>
      </c>
      <c r="L115" s="23">
        <f t="shared" si="23"/>
        <v>0</v>
      </c>
      <c r="M115" s="23">
        <f ca="1">OFFSET('Z1'!$B$7,B115,K115)*E115</f>
        <v>0</v>
      </c>
      <c r="N115" s="23">
        <f ca="1">IF(L115&gt;0,OFFSET('Z1'!$I$7,B115,L115)*IF(L115=1,E115-9300,IF(L115=2,E115-18000,IF(L115=3,E115-45000,0))),0)</f>
        <v>0</v>
      </c>
      <c r="O115" s="23">
        <f>IF(AND(F115=1,E115&gt;20000,E115&lt;=45000),E115*'Z1'!$G$7,0)+IF(AND(F115=1,E115&gt;45000,E115&lt;=50000),'Z1'!$G$7/5000*(50000-E115)*E115,0)</f>
        <v>0</v>
      </c>
      <c r="P115" s="24">
        <f t="shared" ca="1" si="24"/>
        <v>0</v>
      </c>
      <c r="Q115" s="27">
        <v>5778</v>
      </c>
      <c r="R115" s="26">
        <f t="shared" si="25"/>
        <v>4778</v>
      </c>
      <c r="S115" s="27">
        <f t="shared" si="26"/>
        <v>1</v>
      </c>
      <c r="T115" s="28">
        <f t="shared" si="27"/>
        <v>4300.2</v>
      </c>
      <c r="U115" s="61">
        <f ca="1">OFFSET($U$4,B115,0)/OFFSET($G$4,B115,0)*G115</f>
        <v>1643809.6337108249</v>
      </c>
      <c r="V115" s="62">
        <f t="shared" ca="1" si="28"/>
        <v>1648109.8337108248</v>
      </c>
      <c r="W115" s="63">
        <v>805.58976242745484</v>
      </c>
      <c r="X115" s="63">
        <f t="shared" ca="1" si="29"/>
        <v>736.75003742102137</v>
      </c>
      <c r="Y115" s="64">
        <f t="shared" ca="1" si="30"/>
        <v>-8.5452581719759224E-2</v>
      </c>
      <c r="Z115" s="64"/>
      <c r="AA115" s="64">
        <f ca="1">MAX(Y115,OFFSET($AA$4,B115,0))</f>
        <v>-7.7746368128300936E-2</v>
      </c>
      <c r="AB115" s="62">
        <f t="shared" ca="1" si="31"/>
        <v>1661997.2343495379</v>
      </c>
      <c r="AC115" s="65">
        <f t="shared" ca="1" si="32"/>
        <v>13887.400638713036</v>
      </c>
      <c r="AD115" s="62">
        <f ca="1">MAX(0,AB115-W115*(1+OFFSET($Y$4,B115,0))*E115)</f>
        <v>0</v>
      </c>
      <c r="AE115" s="65">
        <f ca="1">IF(OFFSET($AC$4,B115,0)=0,0,-OFFSET($AC$4,B115,0)/OFFSET($AD$4,B115,0)*AD115)</f>
        <v>0</v>
      </c>
      <c r="AF115" s="51">
        <f t="shared" ca="1" si="33"/>
        <v>1661997.2343495379</v>
      </c>
    </row>
    <row r="116" spans="1:32" ht="11.25" x14ac:dyDescent="0.2">
      <c r="A116" s="60">
        <v>10713</v>
      </c>
      <c r="B116" s="102">
        <f>INT(A116/10000)</f>
        <v>1</v>
      </c>
      <c r="C116" s="109">
        <v>5</v>
      </c>
      <c r="D116" s="60" t="s">
        <v>174</v>
      </c>
      <c r="E116" s="60">
        <v>8387</v>
      </c>
      <c r="F116" s="60">
        <v>0</v>
      </c>
      <c r="G116" s="60">
        <f t="shared" si="21"/>
        <v>13519.343283582089</v>
      </c>
      <c r="H116" s="60"/>
      <c r="I116" s="60"/>
      <c r="J116" s="57"/>
      <c r="K116" s="23">
        <f t="shared" si="22"/>
        <v>1</v>
      </c>
      <c r="L116" s="23">
        <f t="shared" si="23"/>
        <v>0</v>
      </c>
      <c r="M116" s="23">
        <f ca="1">OFFSET('Z1'!$B$7,B116,K116)*E116</f>
        <v>0</v>
      </c>
      <c r="N116" s="23">
        <f ca="1">IF(L116&gt;0,OFFSET('Z1'!$I$7,B116,L116)*IF(L116=1,E116-9300,IF(L116=2,E116-18000,IF(L116=3,E116-45000,0))),0)</f>
        <v>0</v>
      </c>
      <c r="O116" s="23">
        <f>IF(AND(F116=1,E116&gt;20000,E116&lt;=45000),E116*'Z1'!$G$7,0)+IF(AND(F116=1,E116&gt;45000,E116&lt;=50000),'Z1'!$G$7/5000*(50000-E116)*E116,0)</f>
        <v>0</v>
      </c>
      <c r="P116" s="24">
        <f t="shared" ca="1" si="24"/>
        <v>0</v>
      </c>
      <c r="Q116" s="27">
        <v>58780</v>
      </c>
      <c r="R116" s="26">
        <f t="shared" si="25"/>
        <v>57780</v>
      </c>
      <c r="S116" s="27">
        <f t="shared" si="26"/>
        <v>1</v>
      </c>
      <c r="T116" s="28">
        <f t="shared" si="27"/>
        <v>52002</v>
      </c>
      <c r="U116" s="61">
        <f ca="1">OFFSET($U$4,B116,0)/OFFSET($G$4,B116,0)*G116</f>
        <v>6163000.1778867627</v>
      </c>
      <c r="V116" s="62">
        <f t="shared" ca="1" si="28"/>
        <v>6215002.1778867627</v>
      </c>
      <c r="W116" s="63">
        <v>799.75404930734464</v>
      </c>
      <c r="X116" s="63">
        <f t="shared" ca="1" si="29"/>
        <v>741.02804076389202</v>
      </c>
      <c r="Y116" s="64">
        <f t="shared" ca="1" si="30"/>
        <v>-7.3430085904928388E-2</v>
      </c>
      <c r="Z116" s="64"/>
      <c r="AA116" s="64">
        <f ca="1">MAX(Y116,OFFSET($AA$4,B116,0))</f>
        <v>-7.3430085904928388E-2</v>
      </c>
      <c r="AB116" s="62">
        <f t="shared" ca="1" si="31"/>
        <v>6215002.1778867627</v>
      </c>
      <c r="AC116" s="65">
        <f t="shared" ca="1" si="32"/>
        <v>0</v>
      </c>
      <c r="AD116" s="62">
        <f ca="1">MAX(0,AB116-W116*(1+OFFSET($Y$4,B116,0))*E116)</f>
        <v>0</v>
      </c>
      <c r="AE116" s="65">
        <f ca="1">IF(OFFSET($AC$4,B116,0)=0,0,-OFFSET($AC$4,B116,0)/OFFSET($AD$4,B116,0)*AD116)</f>
        <v>0</v>
      </c>
      <c r="AF116" s="51">
        <f t="shared" ca="1" si="33"/>
        <v>6215002.1778867627</v>
      </c>
    </row>
    <row r="117" spans="1:32" ht="11.25" x14ac:dyDescent="0.2">
      <c r="A117" s="60">
        <v>10714</v>
      </c>
      <c r="B117" s="102">
        <f>INT(A117/10000)</f>
        <v>1</v>
      </c>
      <c r="C117" s="109">
        <v>3</v>
      </c>
      <c r="D117" s="60" t="s">
        <v>175</v>
      </c>
      <c r="E117" s="60">
        <v>1800</v>
      </c>
      <c r="F117" s="60">
        <v>0</v>
      </c>
      <c r="G117" s="60">
        <f t="shared" si="21"/>
        <v>2901.4925373134329</v>
      </c>
      <c r="H117" s="60"/>
      <c r="I117" s="60"/>
      <c r="J117" s="57"/>
      <c r="K117" s="23">
        <f t="shared" si="22"/>
        <v>1</v>
      </c>
      <c r="L117" s="23">
        <f t="shared" si="23"/>
        <v>0</v>
      </c>
      <c r="M117" s="23">
        <f ca="1">OFFSET('Z1'!$B$7,B117,K117)*E117</f>
        <v>0</v>
      </c>
      <c r="N117" s="23">
        <f ca="1">IF(L117&gt;0,OFFSET('Z1'!$I$7,B117,L117)*IF(L117=1,E117-9300,IF(L117=2,E117-18000,IF(L117=3,E117-45000,0))),0)</f>
        <v>0</v>
      </c>
      <c r="O117" s="23">
        <f>IF(AND(F117=1,E117&gt;20000,E117&lt;=45000),E117*'Z1'!$G$7,0)+IF(AND(F117=1,E117&gt;45000,E117&lt;=50000),'Z1'!$G$7/5000*(50000-E117)*E117,0)</f>
        <v>0</v>
      </c>
      <c r="P117" s="24">
        <f t="shared" ca="1" si="24"/>
        <v>0</v>
      </c>
      <c r="Q117" s="27">
        <v>4551</v>
      </c>
      <c r="R117" s="26">
        <f t="shared" si="25"/>
        <v>3551</v>
      </c>
      <c r="S117" s="27">
        <f t="shared" si="26"/>
        <v>1</v>
      </c>
      <c r="T117" s="28">
        <f t="shared" si="27"/>
        <v>3195.9</v>
      </c>
      <c r="U117" s="61">
        <f ca="1">OFFSET($U$4,B117,0)/OFFSET($G$4,B117,0)*G117</f>
        <v>1322689.9153685672</v>
      </c>
      <c r="V117" s="62">
        <f t="shared" ca="1" si="28"/>
        <v>1325885.8153685671</v>
      </c>
      <c r="W117" s="63">
        <v>795.65445145168758</v>
      </c>
      <c r="X117" s="63">
        <f t="shared" ca="1" si="29"/>
        <v>736.60323076031511</v>
      </c>
      <c r="Y117" s="64">
        <f t="shared" ca="1" si="30"/>
        <v>-7.4217168751626206E-2</v>
      </c>
      <c r="Z117" s="64"/>
      <c r="AA117" s="64">
        <f ca="1">MAX(Y117,OFFSET($AA$4,B117,0))</f>
        <v>-7.4217168751626206E-2</v>
      </c>
      <c r="AB117" s="62">
        <f t="shared" ca="1" si="31"/>
        <v>1325885.8153685671</v>
      </c>
      <c r="AC117" s="65">
        <f t="shared" ca="1" si="32"/>
        <v>0</v>
      </c>
      <c r="AD117" s="62">
        <f ca="1">MAX(0,AB117-W117*(1+OFFSET($Y$4,B117,0))*E117)</f>
        <v>0</v>
      </c>
      <c r="AE117" s="65">
        <f ca="1">IF(OFFSET($AC$4,B117,0)=0,0,-OFFSET($AC$4,B117,0)/OFFSET($AD$4,B117,0)*AD117)</f>
        <v>0</v>
      </c>
      <c r="AF117" s="51">
        <f t="shared" ca="1" si="33"/>
        <v>1325885.8153685671</v>
      </c>
    </row>
    <row r="118" spans="1:32" ht="11.25" x14ac:dyDescent="0.2">
      <c r="A118" s="60">
        <v>10715</v>
      </c>
      <c r="B118" s="102">
        <f>INT(A118/10000)</f>
        <v>1</v>
      </c>
      <c r="C118" s="109">
        <v>3</v>
      </c>
      <c r="D118" s="60" t="s">
        <v>176</v>
      </c>
      <c r="E118" s="60">
        <v>1217</v>
      </c>
      <c r="F118" s="60">
        <v>0</v>
      </c>
      <c r="G118" s="60">
        <f t="shared" si="21"/>
        <v>1961.731343283582</v>
      </c>
      <c r="H118" s="60"/>
      <c r="I118" s="60"/>
      <c r="J118" s="57"/>
      <c r="K118" s="23">
        <f t="shared" si="22"/>
        <v>1</v>
      </c>
      <c r="L118" s="23">
        <f t="shared" si="23"/>
        <v>0</v>
      </c>
      <c r="M118" s="23">
        <f ca="1">OFFSET('Z1'!$B$7,B118,K118)*E118</f>
        <v>0</v>
      </c>
      <c r="N118" s="23">
        <f ca="1">IF(L118&gt;0,OFFSET('Z1'!$I$7,B118,L118)*IF(L118=1,E118-9300,IF(L118=2,E118-18000,IF(L118=3,E118-45000,0))),0)</f>
        <v>0</v>
      </c>
      <c r="O118" s="23">
        <f>IF(AND(F118=1,E118&gt;20000,E118&lt;=45000),E118*'Z1'!$G$7,0)+IF(AND(F118=1,E118&gt;45000,E118&lt;=50000),'Z1'!$G$7/5000*(50000-E118)*E118,0)</f>
        <v>0</v>
      </c>
      <c r="P118" s="24">
        <f t="shared" ca="1" si="24"/>
        <v>0</v>
      </c>
      <c r="Q118" s="27">
        <v>0</v>
      </c>
      <c r="R118" s="26">
        <f t="shared" si="25"/>
        <v>0</v>
      </c>
      <c r="S118" s="27">
        <f t="shared" si="26"/>
        <v>1</v>
      </c>
      <c r="T118" s="28">
        <f t="shared" si="27"/>
        <v>0</v>
      </c>
      <c r="U118" s="61">
        <f ca="1">OFFSET($U$4,B118,0)/OFFSET($G$4,B118,0)*G118</f>
        <v>894285.34833530348</v>
      </c>
      <c r="V118" s="62">
        <f t="shared" ca="1" si="28"/>
        <v>894285.34833530348</v>
      </c>
      <c r="W118" s="63">
        <v>793.8152324364072</v>
      </c>
      <c r="X118" s="63">
        <f t="shared" ca="1" si="29"/>
        <v>734.82773076031515</v>
      </c>
      <c r="Y118" s="64">
        <f t="shared" ca="1" si="30"/>
        <v>-7.4308855846776156E-2</v>
      </c>
      <c r="Z118" s="64"/>
      <c r="AA118" s="64">
        <f ca="1">MAX(Y118,OFFSET($AA$4,B118,0))</f>
        <v>-7.4308855846776156E-2</v>
      </c>
      <c r="AB118" s="62">
        <f t="shared" ca="1" si="31"/>
        <v>894285.34833530348</v>
      </c>
      <c r="AC118" s="65">
        <f t="shared" ca="1" si="32"/>
        <v>0</v>
      </c>
      <c r="AD118" s="62">
        <f ca="1">MAX(0,AB118-W118*(1+OFFSET($Y$4,B118,0))*E118)</f>
        <v>0</v>
      </c>
      <c r="AE118" s="65">
        <f ca="1">IF(OFFSET($AC$4,B118,0)=0,0,-OFFSET($AC$4,B118,0)/OFFSET($AD$4,B118,0)*AD118)</f>
        <v>0</v>
      </c>
      <c r="AF118" s="51">
        <f t="shared" ca="1" si="33"/>
        <v>894285.34833530348</v>
      </c>
    </row>
    <row r="119" spans="1:32" ht="11.25" x14ac:dyDescent="0.2">
      <c r="A119" s="60">
        <v>10716</v>
      </c>
      <c r="B119" s="102">
        <f>INT(A119/10000)</f>
        <v>1</v>
      </c>
      <c r="C119" s="109">
        <v>3</v>
      </c>
      <c r="D119" s="60" t="s">
        <v>177</v>
      </c>
      <c r="E119" s="60">
        <v>1598</v>
      </c>
      <c r="F119" s="60">
        <v>0</v>
      </c>
      <c r="G119" s="60">
        <f t="shared" si="21"/>
        <v>2575.8805970149256</v>
      </c>
      <c r="H119" s="60"/>
      <c r="I119" s="60"/>
      <c r="J119" s="57"/>
      <c r="K119" s="23">
        <f t="shared" si="22"/>
        <v>1</v>
      </c>
      <c r="L119" s="23">
        <f t="shared" si="23"/>
        <v>0</v>
      </c>
      <c r="M119" s="23">
        <f ca="1">OFFSET('Z1'!$B$7,B119,K119)*E119</f>
        <v>0</v>
      </c>
      <c r="N119" s="23">
        <f ca="1">IF(L119&gt;0,OFFSET('Z1'!$I$7,B119,L119)*IF(L119=1,E119-9300,IF(L119=2,E119-18000,IF(L119=3,E119-45000,0))),0)</f>
        <v>0</v>
      </c>
      <c r="O119" s="23">
        <f>IF(AND(F119=1,E119&gt;20000,E119&lt;=45000),E119*'Z1'!$G$7,0)+IF(AND(F119=1,E119&gt;45000,E119&lt;=50000),'Z1'!$G$7/5000*(50000-E119)*E119,0)</f>
        <v>0</v>
      </c>
      <c r="P119" s="24">
        <f t="shared" ca="1" si="24"/>
        <v>0</v>
      </c>
      <c r="Q119" s="27">
        <v>87110</v>
      </c>
      <c r="R119" s="26">
        <f t="shared" si="25"/>
        <v>86110</v>
      </c>
      <c r="S119" s="27">
        <f t="shared" si="26"/>
        <v>1</v>
      </c>
      <c r="T119" s="28">
        <f t="shared" si="27"/>
        <v>77499</v>
      </c>
      <c r="U119" s="61">
        <f ca="1">OFFSET($U$4,B119,0)/OFFSET($G$4,B119,0)*G119</f>
        <v>1174254.7137549836</v>
      </c>
      <c r="V119" s="62">
        <f t="shared" ca="1" si="28"/>
        <v>1251753.7137549836</v>
      </c>
      <c r="W119" s="63">
        <v>839.92348358731283</v>
      </c>
      <c r="X119" s="63">
        <f t="shared" ca="1" si="29"/>
        <v>783.325227631404</v>
      </c>
      <c r="Y119" s="64">
        <f t="shared" ca="1" si="30"/>
        <v>-6.7385014304133684E-2</v>
      </c>
      <c r="Z119" s="64"/>
      <c r="AA119" s="64">
        <f ca="1">MAX(Y119,OFFSET($AA$4,B119,0))</f>
        <v>-6.7385014304133684E-2</v>
      </c>
      <c r="AB119" s="62">
        <f t="shared" ca="1" si="31"/>
        <v>1251753.7137549836</v>
      </c>
      <c r="AC119" s="65">
        <f t="shared" ca="1" si="32"/>
        <v>0</v>
      </c>
      <c r="AD119" s="62">
        <f ca="1">MAX(0,AB119-W119*(1+OFFSET($Y$4,B119,0))*E119)</f>
        <v>7195.9969152205158</v>
      </c>
      <c r="AE119" s="65">
        <f ca="1">IF(OFFSET($AC$4,B119,0)=0,0,-OFFSET($AC$4,B119,0)/OFFSET($AD$4,B119,0)*AD119)</f>
        <v>-1914.2894826094382</v>
      </c>
      <c r="AF119" s="51">
        <f t="shared" ca="1" si="33"/>
        <v>1249839.4242723742</v>
      </c>
    </row>
    <row r="120" spans="1:32" ht="11.25" x14ac:dyDescent="0.2">
      <c r="A120" s="60">
        <v>10717</v>
      </c>
      <c r="B120" s="102">
        <f>INT(A120/10000)</f>
        <v>1</v>
      </c>
      <c r="C120" s="109">
        <v>4</v>
      </c>
      <c r="D120" s="60" t="s">
        <v>178</v>
      </c>
      <c r="E120" s="60">
        <v>4793</v>
      </c>
      <c r="F120" s="60">
        <v>0</v>
      </c>
      <c r="G120" s="60">
        <f t="shared" si="21"/>
        <v>7726.0298507462685</v>
      </c>
      <c r="H120" s="60"/>
      <c r="I120" s="60"/>
      <c r="J120" s="57"/>
      <c r="K120" s="23">
        <f t="shared" si="22"/>
        <v>1</v>
      </c>
      <c r="L120" s="23">
        <f t="shared" si="23"/>
        <v>0</v>
      </c>
      <c r="M120" s="23">
        <f ca="1">OFFSET('Z1'!$B$7,B120,K120)*E120</f>
        <v>0</v>
      </c>
      <c r="N120" s="23">
        <f ca="1">IF(L120&gt;0,OFFSET('Z1'!$I$7,B120,L120)*IF(L120=1,E120-9300,IF(L120=2,E120-18000,IF(L120=3,E120-45000,0))),0)</f>
        <v>0</v>
      </c>
      <c r="O120" s="23">
        <f>IF(AND(F120=1,E120&gt;20000,E120&lt;=45000),E120*'Z1'!$G$7,0)+IF(AND(F120=1,E120&gt;45000,E120&lt;=50000),'Z1'!$G$7/5000*(50000-E120)*E120,0)</f>
        <v>0</v>
      </c>
      <c r="P120" s="24">
        <f t="shared" ca="1" si="24"/>
        <v>0</v>
      </c>
      <c r="Q120" s="27">
        <v>46752</v>
      </c>
      <c r="R120" s="26">
        <f t="shared" si="25"/>
        <v>45752</v>
      </c>
      <c r="S120" s="27">
        <f t="shared" si="26"/>
        <v>1</v>
      </c>
      <c r="T120" s="28">
        <f t="shared" si="27"/>
        <v>41176.800000000003</v>
      </c>
      <c r="U120" s="61">
        <f ca="1">OFFSET($U$4,B120,0)/OFFSET($G$4,B120,0)*G120</f>
        <v>3522029.3135341904</v>
      </c>
      <c r="V120" s="62">
        <f t="shared" ca="1" si="28"/>
        <v>3563206.1135341902</v>
      </c>
      <c r="W120" s="63">
        <v>800.57638214305496</v>
      </c>
      <c r="X120" s="63">
        <f t="shared" ca="1" si="29"/>
        <v>743.41875934366578</v>
      </c>
      <c r="Y120" s="64">
        <f t="shared" ca="1" si="30"/>
        <v>-7.1395589570584783E-2</v>
      </c>
      <c r="Z120" s="64"/>
      <c r="AA120" s="64">
        <f ca="1">MAX(Y120,OFFSET($AA$4,B120,0))</f>
        <v>-7.1395589570584783E-2</v>
      </c>
      <c r="AB120" s="62">
        <f t="shared" ca="1" si="31"/>
        <v>3563206.1135341902</v>
      </c>
      <c r="AC120" s="65">
        <f t="shared" ca="1" si="32"/>
        <v>0</v>
      </c>
      <c r="AD120" s="62">
        <f ca="1">MAX(0,AB120-W120*(1+OFFSET($Y$4,B120,0))*E120)</f>
        <v>5183.1569620263763</v>
      </c>
      <c r="AE120" s="65">
        <f ca="1">IF(OFFSET($AC$4,B120,0)=0,0,-OFFSET($AC$4,B120,0)/OFFSET($AD$4,B120,0)*AD120)</f>
        <v>-1378.8308939008107</v>
      </c>
      <c r="AF120" s="51">
        <f t="shared" ca="1" si="33"/>
        <v>3561827.2826402895</v>
      </c>
    </row>
    <row r="121" spans="1:32" ht="11.25" x14ac:dyDescent="0.2">
      <c r="A121" s="60">
        <v>10718</v>
      </c>
      <c r="B121" s="102">
        <f>INT(A121/10000)</f>
        <v>1</v>
      </c>
      <c r="C121" s="109">
        <v>3</v>
      </c>
      <c r="D121" s="60" t="s">
        <v>179</v>
      </c>
      <c r="E121" s="60">
        <v>2124</v>
      </c>
      <c r="F121" s="60">
        <v>0</v>
      </c>
      <c r="G121" s="60">
        <f t="shared" si="21"/>
        <v>3423.7611940298507</v>
      </c>
      <c r="H121" s="60"/>
      <c r="I121" s="60"/>
      <c r="J121" s="57"/>
      <c r="K121" s="23">
        <f t="shared" si="22"/>
        <v>1</v>
      </c>
      <c r="L121" s="23">
        <f t="shared" si="23"/>
        <v>0</v>
      </c>
      <c r="M121" s="23">
        <f ca="1">OFFSET('Z1'!$B$7,B121,K121)*E121</f>
        <v>0</v>
      </c>
      <c r="N121" s="23">
        <f ca="1">IF(L121&gt;0,OFFSET('Z1'!$I$7,B121,L121)*IF(L121=1,E121-9300,IF(L121=2,E121-18000,IF(L121=3,E121-45000,0))),0)</f>
        <v>0</v>
      </c>
      <c r="O121" s="23">
        <f>IF(AND(F121=1,E121&gt;20000,E121&lt;=45000),E121*'Z1'!$G$7,0)+IF(AND(F121=1,E121&gt;45000,E121&lt;=50000),'Z1'!$G$7/5000*(50000-E121)*E121,0)</f>
        <v>0</v>
      </c>
      <c r="P121" s="24">
        <f t="shared" ca="1" si="24"/>
        <v>0</v>
      </c>
      <c r="Q121" s="27">
        <v>422304</v>
      </c>
      <c r="R121" s="26">
        <f t="shared" si="25"/>
        <v>421304</v>
      </c>
      <c r="S121" s="27">
        <f t="shared" si="26"/>
        <v>1</v>
      </c>
      <c r="T121" s="28">
        <f t="shared" si="27"/>
        <v>379173.60000000003</v>
      </c>
      <c r="U121" s="61">
        <f ca="1">OFFSET($U$4,B121,0)/OFFSET($G$4,B121,0)*G121</f>
        <v>1560774.1001349094</v>
      </c>
      <c r="V121" s="62">
        <f t="shared" ca="1" si="28"/>
        <v>1939947.7001349095</v>
      </c>
      <c r="W121" s="63">
        <v>968.76125854296106</v>
      </c>
      <c r="X121" s="63">
        <f t="shared" ca="1" si="29"/>
        <v>913.34637482811183</v>
      </c>
      <c r="Y121" s="64">
        <f t="shared" ca="1" si="30"/>
        <v>-5.7201795825520985E-2</v>
      </c>
      <c r="Z121" s="64"/>
      <c r="AA121" s="64">
        <f ca="1">MAX(Y121,OFFSET($AA$4,B121,0))</f>
        <v>-5.7201795825520985E-2</v>
      </c>
      <c r="AB121" s="62">
        <f t="shared" ca="1" si="31"/>
        <v>1939947.7001349095</v>
      </c>
      <c r="AC121" s="65">
        <f t="shared" ca="1" si="32"/>
        <v>0</v>
      </c>
      <c r="AD121" s="62">
        <f ca="1">MAX(0,AB121-W121*(1+OFFSET($Y$4,B121,0))*E121)</f>
        <v>31985.272304122802</v>
      </c>
      <c r="AE121" s="65">
        <f ca="1">IF(OFFSET($AC$4,B121,0)=0,0,-OFFSET($AC$4,B121,0)/OFFSET($AD$4,B121,0)*AD121)</f>
        <v>-8508.7682904189951</v>
      </c>
      <c r="AF121" s="51">
        <f t="shared" ca="1" si="33"/>
        <v>1931438.9318444906</v>
      </c>
    </row>
    <row r="122" spans="1:32" ht="11.25" x14ac:dyDescent="0.2">
      <c r="A122" s="60">
        <v>10719</v>
      </c>
      <c r="B122" s="102">
        <f>INT(A122/10000)</f>
        <v>1</v>
      </c>
      <c r="C122" s="109">
        <v>3</v>
      </c>
      <c r="D122" s="60" t="s">
        <v>180</v>
      </c>
      <c r="E122" s="60">
        <v>1387</v>
      </c>
      <c r="F122" s="60">
        <v>0</v>
      </c>
      <c r="G122" s="60">
        <f t="shared" si="21"/>
        <v>2235.7611940298507</v>
      </c>
      <c r="H122" s="60"/>
      <c r="I122" s="60"/>
      <c r="J122" s="57"/>
      <c r="K122" s="23">
        <f t="shared" si="22"/>
        <v>1</v>
      </c>
      <c r="L122" s="23">
        <f t="shared" si="23"/>
        <v>0</v>
      </c>
      <c r="M122" s="23">
        <f ca="1">OFFSET('Z1'!$B$7,B122,K122)*E122</f>
        <v>0</v>
      </c>
      <c r="N122" s="23">
        <f ca="1">IF(L122&gt;0,OFFSET('Z1'!$I$7,B122,L122)*IF(L122=1,E122-9300,IF(L122=2,E122-18000,IF(L122=3,E122-45000,0))),0)</f>
        <v>0</v>
      </c>
      <c r="O122" s="23">
        <f>IF(AND(F122=1,E122&gt;20000,E122&lt;=45000),E122*'Z1'!$G$7,0)+IF(AND(F122=1,E122&gt;45000,E122&lt;=50000),'Z1'!$G$7/5000*(50000-E122)*E122,0)</f>
        <v>0</v>
      </c>
      <c r="P122" s="24">
        <f t="shared" ca="1" si="24"/>
        <v>0</v>
      </c>
      <c r="Q122" s="27">
        <v>74919</v>
      </c>
      <c r="R122" s="26">
        <f t="shared" si="25"/>
        <v>73919</v>
      </c>
      <c r="S122" s="27">
        <f t="shared" si="26"/>
        <v>1</v>
      </c>
      <c r="T122" s="28">
        <f t="shared" si="27"/>
        <v>66527.100000000006</v>
      </c>
      <c r="U122" s="61">
        <f ca="1">OFFSET($U$4,B122,0)/OFFSET($G$4,B122,0)*G122</f>
        <v>1019206.0625645571</v>
      </c>
      <c r="V122" s="62">
        <f t="shared" ca="1" si="28"/>
        <v>1085733.162564557</v>
      </c>
      <c r="W122" s="63">
        <v>842.47008817840435</v>
      </c>
      <c r="X122" s="63">
        <f t="shared" ca="1" si="29"/>
        <v>782.79247481222569</v>
      </c>
      <c r="Y122" s="64">
        <f t="shared" ca="1" si="30"/>
        <v>-7.0836477405641918E-2</v>
      </c>
      <c r="Z122" s="64"/>
      <c r="AA122" s="64">
        <f ca="1">MAX(Y122,OFFSET($AA$4,B122,0))</f>
        <v>-7.0836477405641918E-2</v>
      </c>
      <c r="AB122" s="62">
        <f t="shared" ca="1" si="31"/>
        <v>1085733.162564557</v>
      </c>
      <c r="AC122" s="65">
        <f t="shared" ca="1" si="32"/>
        <v>0</v>
      </c>
      <c r="AD122" s="62">
        <f ca="1">MAX(0,AB122-W122*(1+OFFSET($Y$4,B122,0))*E122)</f>
        <v>2231.7187922697049</v>
      </c>
      <c r="AE122" s="65">
        <f ca="1">IF(OFFSET($AC$4,B122,0)=0,0,-OFFSET($AC$4,B122,0)/OFFSET($AD$4,B122,0)*AD122)</f>
        <v>-593.68505330339167</v>
      </c>
      <c r="AF122" s="51">
        <f t="shared" ca="1" si="33"/>
        <v>1085139.4775112537</v>
      </c>
    </row>
    <row r="123" spans="1:32" ht="11.25" x14ac:dyDescent="0.2">
      <c r="A123" s="60">
        <v>10720</v>
      </c>
      <c r="B123" s="102">
        <f>INT(A123/10000)</f>
        <v>1</v>
      </c>
      <c r="C123" s="109">
        <v>3</v>
      </c>
      <c r="D123" s="60" t="s">
        <v>181</v>
      </c>
      <c r="E123" s="60">
        <v>1196</v>
      </c>
      <c r="F123" s="60">
        <v>0</v>
      </c>
      <c r="G123" s="60">
        <f t="shared" si="21"/>
        <v>1927.8805970149253</v>
      </c>
      <c r="H123" s="60"/>
      <c r="I123" s="60"/>
      <c r="J123" s="57"/>
      <c r="K123" s="23">
        <f t="shared" si="22"/>
        <v>1</v>
      </c>
      <c r="L123" s="23">
        <f t="shared" si="23"/>
        <v>0</v>
      </c>
      <c r="M123" s="23">
        <f ca="1">OFFSET('Z1'!$B$7,B123,K123)*E123</f>
        <v>0</v>
      </c>
      <c r="N123" s="23">
        <f ca="1">IF(L123&gt;0,OFFSET('Z1'!$I$7,B123,L123)*IF(L123=1,E123-9300,IF(L123=2,E123-18000,IF(L123=3,E123-45000,0))),0)</f>
        <v>0</v>
      </c>
      <c r="O123" s="23">
        <f>IF(AND(F123=1,E123&gt;20000,E123&lt;=45000),E123*'Z1'!$G$7,0)+IF(AND(F123=1,E123&gt;45000,E123&lt;=50000),'Z1'!$G$7/5000*(50000-E123)*E123,0)</f>
        <v>0</v>
      </c>
      <c r="P123" s="24">
        <f t="shared" ca="1" si="24"/>
        <v>0</v>
      </c>
      <c r="Q123" s="27">
        <v>0</v>
      </c>
      <c r="R123" s="26">
        <f t="shared" si="25"/>
        <v>0</v>
      </c>
      <c r="S123" s="27">
        <f t="shared" si="26"/>
        <v>1</v>
      </c>
      <c r="T123" s="28">
        <f t="shared" si="27"/>
        <v>0</v>
      </c>
      <c r="U123" s="61">
        <f ca="1">OFFSET($U$4,B123,0)/OFFSET($G$4,B123,0)*G123</f>
        <v>878853.96598933695</v>
      </c>
      <c r="V123" s="62">
        <f t="shared" ca="1" si="28"/>
        <v>878853.96598933695</v>
      </c>
      <c r="W123" s="63">
        <v>793.81523243640731</v>
      </c>
      <c r="X123" s="63">
        <f t="shared" ca="1" si="29"/>
        <v>734.82773076031515</v>
      </c>
      <c r="Y123" s="64">
        <f t="shared" ca="1" si="30"/>
        <v>-7.4308855846776267E-2</v>
      </c>
      <c r="Z123" s="64"/>
      <c r="AA123" s="64">
        <f ca="1">MAX(Y123,OFFSET($AA$4,B123,0))</f>
        <v>-7.4308855846776267E-2</v>
      </c>
      <c r="AB123" s="62">
        <f t="shared" ca="1" si="31"/>
        <v>878853.96598933695</v>
      </c>
      <c r="AC123" s="65">
        <f t="shared" ca="1" si="32"/>
        <v>0</v>
      </c>
      <c r="AD123" s="62">
        <f ca="1">MAX(0,AB123-W123*(1+OFFSET($Y$4,B123,0))*E123)</f>
        <v>0</v>
      </c>
      <c r="AE123" s="65">
        <f ca="1">IF(OFFSET($AC$4,B123,0)=0,0,-OFFSET($AC$4,B123,0)/OFFSET($AD$4,B123,0)*AD123)</f>
        <v>0</v>
      </c>
      <c r="AF123" s="51">
        <f t="shared" ca="1" si="33"/>
        <v>878853.96598933695</v>
      </c>
    </row>
    <row r="124" spans="1:32" ht="11.25" x14ac:dyDescent="0.2">
      <c r="A124" s="60">
        <v>10721</v>
      </c>
      <c r="B124" s="102">
        <f>INT(A124/10000)</f>
        <v>1</v>
      </c>
      <c r="C124" s="109">
        <v>3</v>
      </c>
      <c r="D124" s="60" t="s">
        <v>182</v>
      </c>
      <c r="E124" s="60">
        <v>1689</v>
      </c>
      <c r="F124" s="60">
        <v>0</v>
      </c>
      <c r="G124" s="60">
        <f t="shared" si="21"/>
        <v>2722.5671641791046</v>
      </c>
      <c r="H124" s="60"/>
      <c r="I124" s="60"/>
      <c r="J124" s="57"/>
      <c r="K124" s="23">
        <f t="shared" si="22"/>
        <v>1</v>
      </c>
      <c r="L124" s="23">
        <f t="shared" si="23"/>
        <v>0</v>
      </c>
      <c r="M124" s="23">
        <f ca="1">OFFSET('Z1'!$B$7,B124,K124)*E124</f>
        <v>0</v>
      </c>
      <c r="N124" s="23">
        <f ca="1">IF(L124&gt;0,OFFSET('Z1'!$I$7,B124,L124)*IF(L124=1,E124-9300,IF(L124=2,E124-18000,IF(L124=3,E124-45000,0))),0)</f>
        <v>0</v>
      </c>
      <c r="O124" s="23">
        <f>IF(AND(F124=1,E124&gt;20000,E124&lt;=45000),E124*'Z1'!$G$7,0)+IF(AND(F124=1,E124&gt;45000,E124&lt;=50000),'Z1'!$G$7/5000*(50000-E124)*E124,0)</f>
        <v>0</v>
      </c>
      <c r="P124" s="24">
        <f t="shared" ca="1" si="24"/>
        <v>0</v>
      </c>
      <c r="Q124" s="27">
        <v>4947</v>
      </c>
      <c r="R124" s="26">
        <f t="shared" si="25"/>
        <v>3947</v>
      </c>
      <c r="S124" s="27">
        <f t="shared" si="26"/>
        <v>1</v>
      </c>
      <c r="T124" s="28">
        <f t="shared" si="27"/>
        <v>3552.3</v>
      </c>
      <c r="U124" s="61">
        <f ca="1">OFFSET($U$4,B124,0)/OFFSET($G$4,B124,0)*G124</f>
        <v>1241124.0372541724</v>
      </c>
      <c r="V124" s="62">
        <f t="shared" ca="1" si="28"/>
        <v>1244676.3372541724</v>
      </c>
      <c r="W124" s="63">
        <v>796.28335008346608</v>
      </c>
      <c r="X124" s="63">
        <f t="shared" ca="1" si="29"/>
        <v>736.93092791839695</v>
      </c>
      <c r="Y124" s="64">
        <f t="shared" ca="1" si="30"/>
        <v>-7.453681175029947E-2</v>
      </c>
      <c r="Z124" s="64"/>
      <c r="AA124" s="64">
        <f ca="1">MAX(Y124,OFFSET($AA$4,B124,0))</f>
        <v>-7.453681175029947E-2</v>
      </c>
      <c r="AB124" s="62">
        <f t="shared" ca="1" si="31"/>
        <v>1244676.3372541724</v>
      </c>
      <c r="AC124" s="65">
        <f t="shared" ca="1" si="32"/>
        <v>0</v>
      </c>
      <c r="AD124" s="62">
        <f ca="1">MAX(0,AB124-W124*(1+OFFSET($Y$4,B124,0))*E124)</f>
        <v>0</v>
      </c>
      <c r="AE124" s="65">
        <f ca="1">IF(OFFSET($AC$4,B124,0)=0,0,-OFFSET($AC$4,B124,0)/OFFSET($AD$4,B124,0)*AD124)</f>
        <v>0</v>
      </c>
      <c r="AF124" s="51">
        <f t="shared" ca="1" si="33"/>
        <v>1244676.3372541724</v>
      </c>
    </row>
    <row r="125" spans="1:32" ht="11.25" x14ac:dyDescent="0.2">
      <c r="A125" s="60">
        <v>10722</v>
      </c>
      <c r="B125" s="102">
        <f>INT(A125/10000)</f>
        <v>1</v>
      </c>
      <c r="C125" s="109">
        <v>3</v>
      </c>
      <c r="D125" s="60" t="s">
        <v>183</v>
      </c>
      <c r="E125" s="60">
        <v>2459</v>
      </c>
      <c r="F125" s="60">
        <v>0</v>
      </c>
      <c r="G125" s="60">
        <f t="shared" si="21"/>
        <v>3963.7611940298507</v>
      </c>
      <c r="H125" s="60"/>
      <c r="I125" s="60"/>
      <c r="J125" s="57"/>
      <c r="K125" s="23">
        <f t="shared" si="22"/>
        <v>1</v>
      </c>
      <c r="L125" s="23">
        <f t="shared" si="23"/>
        <v>0</v>
      </c>
      <c r="M125" s="23">
        <f ca="1">OFFSET('Z1'!$B$7,B125,K125)*E125</f>
        <v>0</v>
      </c>
      <c r="N125" s="23">
        <f ca="1">IF(L125&gt;0,OFFSET('Z1'!$I$7,B125,L125)*IF(L125=1,E125-9300,IF(L125=2,E125-18000,IF(L125=3,E125-45000,0))),0)</f>
        <v>0</v>
      </c>
      <c r="O125" s="23">
        <f>IF(AND(F125=1,E125&gt;20000,E125&lt;=45000),E125*'Z1'!$G$7,0)+IF(AND(F125=1,E125&gt;45000,E125&lt;=50000),'Z1'!$G$7/5000*(50000-E125)*E125,0)</f>
        <v>0</v>
      </c>
      <c r="P125" s="24">
        <f t="shared" ca="1" si="24"/>
        <v>0</v>
      </c>
      <c r="Q125" s="27">
        <v>33428</v>
      </c>
      <c r="R125" s="26">
        <f t="shared" si="25"/>
        <v>32428</v>
      </c>
      <c r="S125" s="27">
        <f t="shared" si="26"/>
        <v>1</v>
      </c>
      <c r="T125" s="28">
        <f t="shared" si="27"/>
        <v>29185.200000000001</v>
      </c>
      <c r="U125" s="61">
        <f ca="1">OFFSET($U$4,B125,0)/OFFSET($G$4,B125,0)*G125</f>
        <v>1806941.3899396148</v>
      </c>
      <c r="V125" s="62">
        <f t="shared" ca="1" si="28"/>
        <v>1836126.5899396148</v>
      </c>
      <c r="W125" s="63">
        <v>806.14735314744485</v>
      </c>
      <c r="X125" s="63">
        <f t="shared" ca="1" si="29"/>
        <v>746.69645788516254</v>
      </c>
      <c r="Y125" s="64">
        <f t="shared" ca="1" si="30"/>
        <v>-7.3746933522969349E-2</v>
      </c>
      <c r="Z125" s="64"/>
      <c r="AA125" s="64">
        <f ca="1">MAX(Y125,OFFSET($AA$4,B125,0))</f>
        <v>-7.3746933522969349E-2</v>
      </c>
      <c r="AB125" s="62">
        <f t="shared" ca="1" si="31"/>
        <v>1836126.5899396148</v>
      </c>
      <c r="AC125" s="65">
        <f t="shared" ca="1" si="32"/>
        <v>0</v>
      </c>
      <c r="AD125" s="62">
        <f ca="1">MAX(0,AB125-W125*(1+OFFSET($Y$4,B125,0))*E125)</f>
        <v>0</v>
      </c>
      <c r="AE125" s="65">
        <f ca="1">IF(OFFSET($AC$4,B125,0)=0,0,-OFFSET($AC$4,B125,0)/OFFSET($AD$4,B125,0)*AD125)</f>
        <v>0</v>
      </c>
      <c r="AF125" s="51">
        <f t="shared" ca="1" si="33"/>
        <v>1836126.5899396148</v>
      </c>
    </row>
    <row r="126" spans="1:32" ht="11.25" x14ac:dyDescent="0.2">
      <c r="A126" s="60">
        <v>10723</v>
      </c>
      <c r="B126" s="102">
        <f>INT(A126/10000)</f>
        <v>1</v>
      </c>
      <c r="C126" s="109">
        <v>3</v>
      </c>
      <c r="D126" s="60" t="s">
        <v>184</v>
      </c>
      <c r="E126" s="60">
        <v>1321</v>
      </c>
      <c r="F126" s="60">
        <v>0</v>
      </c>
      <c r="G126" s="60">
        <f t="shared" si="21"/>
        <v>2129.373134328358</v>
      </c>
      <c r="H126" s="60"/>
      <c r="I126" s="60"/>
      <c r="J126" s="57"/>
      <c r="K126" s="23">
        <f t="shared" si="22"/>
        <v>1</v>
      </c>
      <c r="L126" s="23">
        <f t="shared" si="23"/>
        <v>0</v>
      </c>
      <c r="M126" s="23">
        <f ca="1">OFFSET('Z1'!$B$7,B126,K126)*E126</f>
        <v>0</v>
      </c>
      <c r="N126" s="23">
        <f ca="1">IF(L126&gt;0,OFFSET('Z1'!$I$7,B126,L126)*IF(L126=1,E126-9300,IF(L126=2,E126-18000,IF(L126=3,E126-45000,0))),0)</f>
        <v>0</v>
      </c>
      <c r="O126" s="23">
        <f>IF(AND(F126=1,E126&gt;20000,E126&lt;=45000),E126*'Z1'!$G$7,0)+IF(AND(F126=1,E126&gt;45000,E126&lt;=50000),'Z1'!$G$7/5000*(50000-E126)*E126,0)</f>
        <v>0</v>
      </c>
      <c r="P126" s="24">
        <f t="shared" ca="1" si="24"/>
        <v>0</v>
      </c>
      <c r="Q126" s="27">
        <v>2474</v>
      </c>
      <c r="R126" s="26">
        <f t="shared" si="25"/>
        <v>1474</v>
      </c>
      <c r="S126" s="27">
        <f t="shared" si="26"/>
        <v>1</v>
      </c>
      <c r="T126" s="28">
        <f t="shared" si="27"/>
        <v>1326.6000000000001</v>
      </c>
      <c r="U126" s="61">
        <f ca="1">OFFSET($U$4,B126,0)/OFFSET($G$4,B126,0)*G126</f>
        <v>970707.43233437627</v>
      </c>
      <c r="V126" s="62">
        <f t="shared" ca="1" si="28"/>
        <v>972034.03233437624</v>
      </c>
      <c r="W126" s="63">
        <v>794.72721537741438</v>
      </c>
      <c r="X126" s="63">
        <f t="shared" ca="1" si="29"/>
        <v>735.83196997303276</v>
      </c>
      <c r="Y126" s="64">
        <f t="shared" ca="1" si="30"/>
        <v>-7.4107497849324799E-2</v>
      </c>
      <c r="Z126" s="64"/>
      <c r="AA126" s="64">
        <f ca="1">MAX(Y126,OFFSET($AA$4,B126,0))</f>
        <v>-7.4107497849324799E-2</v>
      </c>
      <c r="AB126" s="62">
        <f t="shared" ca="1" si="31"/>
        <v>972034.03233437624</v>
      </c>
      <c r="AC126" s="65">
        <f t="shared" ca="1" si="32"/>
        <v>0</v>
      </c>
      <c r="AD126" s="62">
        <f ca="1">MAX(0,AB126-W126*(1+OFFSET($Y$4,B126,0))*E126)</f>
        <v>0</v>
      </c>
      <c r="AE126" s="65">
        <f ca="1">IF(OFFSET($AC$4,B126,0)=0,0,-OFFSET($AC$4,B126,0)/OFFSET($AD$4,B126,0)*AD126)</f>
        <v>0</v>
      </c>
      <c r="AF126" s="51">
        <f t="shared" ca="1" si="33"/>
        <v>972034.03233437624</v>
      </c>
    </row>
    <row r="127" spans="1:32" ht="11.25" x14ac:dyDescent="0.2">
      <c r="A127" s="60">
        <v>10724</v>
      </c>
      <c r="B127" s="102">
        <f>INT(A127/10000)</f>
        <v>1</v>
      </c>
      <c r="C127" s="109">
        <v>3</v>
      </c>
      <c r="D127" s="60" t="s">
        <v>185</v>
      </c>
      <c r="E127" s="60">
        <v>2257</v>
      </c>
      <c r="F127" s="60">
        <v>0</v>
      </c>
      <c r="G127" s="60">
        <f t="shared" si="21"/>
        <v>3638.1492537313434</v>
      </c>
      <c r="H127" s="60"/>
      <c r="I127" s="60"/>
      <c r="J127" s="57"/>
      <c r="K127" s="23">
        <f t="shared" si="22"/>
        <v>1</v>
      </c>
      <c r="L127" s="23">
        <f t="shared" si="23"/>
        <v>0</v>
      </c>
      <c r="M127" s="23">
        <f ca="1">OFFSET('Z1'!$B$7,B127,K127)*E127</f>
        <v>0</v>
      </c>
      <c r="N127" s="23">
        <f ca="1">IF(L127&gt;0,OFFSET('Z1'!$I$7,B127,L127)*IF(L127=1,E127-9300,IF(L127=2,E127-18000,IF(L127=3,E127-45000,0))),0)</f>
        <v>0</v>
      </c>
      <c r="O127" s="23">
        <f>IF(AND(F127=1,E127&gt;20000,E127&lt;=45000),E127*'Z1'!$G$7,0)+IF(AND(F127=1,E127&gt;45000,E127&lt;=50000),'Z1'!$G$7/5000*(50000-E127)*E127,0)</f>
        <v>0</v>
      </c>
      <c r="P127" s="24">
        <f t="shared" ca="1" si="24"/>
        <v>0</v>
      </c>
      <c r="Q127" s="27">
        <v>5571</v>
      </c>
      <c r="R127" s="26">
        <f t="shared" si="25"/>
        <v>4571</v>
      </c>
      <c r="S127" s="27">
        <f t="shared" si="26"/>
        <v>1</v>
      </c>
      <c r="T127" s="28">
        <f t="shared" si="27"/>
        <v>4113.9000000000005</v>
      </c>
      <c r="U127" s="61">
        <f ca="1">OFFSET($U$4,B127,0)/OFFSET($G$4,B127,0)*G127</f>
        <v>1658506.1883260314</v>
      </c>
      <c r="V127" s="62">
        <f t="shared" ca="1" si="28"/>
        <v>1662620.0883260313</v>
      </c>
      <c r="W127" s="63">
        <v>794.74898242243557</v>
      </c>
      <c r="X127" s="63">
        <f t="shared" ca="1" si="29"/>
        <v>736.65046004697888</v>
      </c>
      <c r="Y127" s="64">
        <f t="shared" ca="1" si="30"/>
        <v>-7.3102984288661133E-2</v>
      </c>
      <c r="Z127" s="64"/>
      <c r="AA127" s="64">
        <f ca="1">MAX(Y127,OFFSET($AA$4,B127,0))</f>
        <v>-7.3102984288661133E-2</v>
      </c>
      <c r="AB127" s="62">
        <f t="shared" ca="1" si="31"/>
        <v>1662620.0883260313</v>
      </c>
      <c r="AC127" s="65">
        <f t="shared" ca="1" si="32"/>
        <v>0</v>
      </c>
      <c r="AD127" s="62">
        <f ca="1">MAX(0,AB127-W127*(1+OFFSET($Y$4,B127,0))*E127)</f>
        <v>0</v>
      </c>
      <c r="AE127" s="65">
        <f ca="1">IF(OFFSET($AC$4,B127,0)=0,0,-OFFSET($AC$4,B127,0)/OFFSET($AD$4,B127,0)*AD127)</f>
        <v>0</v>
      </c>
      <c r="AF127" s="51">
        <f t="shared" ca="1" si="33"/>
        <v>1662620.0883260313</v>
      </c>
    </row>
    <row r="128" spans="1:32" ht="11.25" x14ac:dyDescent="0.2">
      <c r="A128" s="60">
        <v>10725</v>
      </c>
      <c r="B128" s="102">
        <f>INT(A128/10000)</f>
        <v>1</v>
      </c>
      <c r="C128" s="109">
        <v>2</v>
      </c>
      <c r="D128" s="60" t="s">
        <v>186</v>
      </c>
      <c r="E128" s="60">
        <v>718</v>
      </c>
      <c r="F128" s="60">
        <v>0</v>
      </c>
      <c r="G128" s="60">
        <f t="shared" si="21"/>
        <v>1157.3731343283582</v>
      </c>
      <c r="H128" s="60"/>
      <c r="I128" s="60"/>
      <c r="J128" s="57"/>
      <c r="K128" s="23">
        <f t="shared" si="22"/>
        <v>1</v>
      </c>
      <c r="L128" s="23">
        <f t="shared" si="23"/>
        <v>0</v>
      </c>
      <c r="M128" s="23">
        <f ca="1">OFFSET('Z1'!$B$7,B128,K128)*E128</f>
        <v>0</v>
      </c>
      <c r="N128" s="23">
        <f ca="1">IF(L128&gt;0,OFFSET('Z1'!$I$7,B128,L128)*IF(L128=1,E128-9300,IF(L128=2,E128-18000,IF(L128=3,E128-45000,0))),0)</f>
        <v>0</v>
      </c>
      <c r="O128" s="23">
        <f>IF(AND(F128=1,E128&gt;20000,E128&lt;=45000),E128*'Z1'!$G$7,0)+IF(AND(F128=1,E128&gt;45000,E128&lt;=50000),'Z1'!$G$7/5000*(50000-E128)*E128,0)</f>
        <v>0</v>
      </c>
      <c r="P128" s="24">
        <f t="shared" ca="1" si="24"/>
        <v>0</v>
      </c>
      <c r="Q128" s="27">
        <v>0</v>
      </c>
      <c r="R128" s="26">
        <f t="shared" si="25"/>
        <v>0</v>
      </c>
      <c r="S128" s="27">
        <f t="shared" si="26"/>
        <v>1</v>
      </c>
      <c r="T128" s="28">
        <f t="shared" si="27"/>
        <v>0</v>
      </c>
      <c r="U128" s="61">
        <f ca="1">OFFSET($U$4,B128,0)/OFFSET($G$4,B128,0)*G128</f>
        <v>527606.31068590633</v>
      </c>
      <c r="V128" s="62">
        <f t="shared" ca="1" si="28"/>
        <v>527606.31068590633</v>
      </c>
      <c r="W128" s="63">
        <v>793.81523243640731</v>
      </c>
      <c r="X128" s="63">
        <f t="shared" ca="1" si="29"/>
        <v>734.82773076031526</v>
      </c>
      <c r="Y128" s="64">
        <f t="shared" ca="1" si="30"/>
        <v>-7.4308855846776045E-2</v>
      </c>
      <c r="Z128" s="64"/>
      <c r="AA128" s="64">
        <f ca="1">MAX(Y128,OFFSET($AA$4,B128,0))</f>
        <v>-7.4308855846776045E-2</v>
      </c>
      <c r="AB128" s="62">
        <f t="shared" ca="1" si="31"/>
        <v>527606.31068590633</v>
      </c>
      <c r="AC128" s="65">
        <f t="shared" ca="1" si="32"/>
        <v>0</v>
      </c>
      <c r="AD128" s="62">
        <f ca="1">MAX(0,AB128-W128*(1+OFFSET($Y$4,B128,0))*E128)</f>
        <v>0</v>
      </c>
      <c r="AE128" s="65">
        <f ca="1">IF(OFFSET($AC$4,B128,0)=0,0,-OFFSET($AC$4,B128,0)/OFFSET($AD$4,B128,0)*AD128)</f>
        <v>0</v>
      </c>
      <c r="AF128" s="51">
        <f t="shared" ca="1" si="33"/>
        <v>527606.31068590633</v>
      </c>
    </row>
    <row r="129" spans="1:32" ht="11.25" x14ac:dyDescent="0.2">
      <c r="A129" s="60">
        <v>10726</v>
      </c>
      <c r="B129" s="102">
        <f>INT(A129/10000)</f>
        <v>1</v>
      </c>
      <c r="C129" s="109">
        <v>2</v>
      </c>
      <c r="D129" s="60" t="s">
        <v>187</v>
      </c>
      <c r="E129" s="60">
        <v>610</v>
      </c>
      <c r="F129" s="60">
        <v>0</v>
      </c>
      <c r="G129" s="60">
        <f t="shared" si="21"/>
        <v>983.28358208955228</v>
      </c>
      <c r="H129" s="60"/>
      <c r="I129" s="60"/>
      <c r="J129" s="57"/>
      <c r="K129" s="23">
        <f t="shared" si="22"/>
        <v>1</v>
      </c>
      <c r="L129" s="23">
        <f t="shared" si="23"/>
        <v>0</v>
      </c>
      <c r="M129" s="23">
        <f ca="1">OFFSET('Z1'!$B$7,B129,K129)*E129</f>
        <v>0</v>
      </c>
      <c r="N129" s="23">
        <f ca="1">IF(L129&gt;0,OFFSET('Z1'!$I$7,B129,L129)*IF(L129=1,E129-9300,IF(L129=2,E129-18000,IF(L129=3,E129-45000,0))),0)</f>
        <v>0</v>
      </c>
      <c r="O129" s="23">
        <f>IF(AND(F129=1,E129&gt;20000,E129&lt;=45000),E129*'Z1'!$G$7,0)+IF(AND(F129=1,E129&gt;45000,E129&lt;=50000),'Z1'!$G$7/5000*(50000-E129)*E129,0)</f>
        <v>0</v>
      </c>
      <c r="P129" s="24">
        <f t="shared" ca="1" si="24"/>
        <v>0</v>
      </c>
      <c r="Q129" s="27">
        <v>0</v>
      </c>
      <c r="R129" s="26">
        <f t="shared" si="25"/>
        <v>0</v>
      </c>
      <c r="S129" s="27">
        <f t="shared" si="26"/>
        <v>1</v>
      </c>
      <c r="T129" s="28">
        <f t="shared" si="27"/>
        <v>0</v>
      </c>
      <c r="U129" s="61">
        <f ca="1">OFFSET($U$4,B129,0)/OFFSET($G$4,B129,0)*G129</f>
        <v>448244.91576379223</v>
      </c>
      <c r="V129" s="62">
        <f t="shared" ca="1" si="28"/>
        <v>448244.91576379223</v>
      </c>
      <c r="W129" s="63">
        <v>793.64831256740786</v>
      </c>
      <c r="X129" s="63">
        <f t="shared" ca="1" si="29"/>
        <v>734.82773076031515</v>
      </c>
      <c r="Y129" s="64">
        <f t="shared" ca="1" si="30"/>
        <v>-7.4114164770049618E-2</v>
      </c>
      <c r="Z129" s="64"/>
      <c r="AA129" s="64">
        <f ca="1">MAX(Y129,OFFSET($AA$4,B129,0))</f>
        <v>-7.4114164770049618E-2</v>
      </c>
      <c r="AB129" s="62">
        <f t="shared" ca="1" si="31"/>
        <v>448244.91576379223</v>
      </c>
      <c r="AC129" s="65">
        <f t="shared" ca="1" si="32"/>
        <v>0</v>
      </c>
      <c r="AD129" s="62">
        <f ca="1">MAX(0,AB129-W129*(1+OFFSET($Y$4,B129,0))*E129)</f>
        <v>0</v>
      </c>
      <c r="AE129" s="65">
        <f ca="1">IF(OFFSET($AC$4,B129,0)=0,0,-OFFSET($AC$4,B129,0)/OFFSET($AD$4,B129,0)*AD129)</f>
        <v>0</v>
      </c>
      <c r="AF129" s="51">
        <f t="shared" ca="1" si="33"/>
        <v>448244.91576379223</v>
      </c>
    </row>
    <row r="130" spans="1:32" ht="11.25" x14ac:dyDescent="0.2">
      <c r="A130" s="60">
        <v>10727</v>
      </c>
      <c r="B130" s="102">
        <f>INT(A130/10000)</f>
        <v>1</v>
      </c>
      <c r="C130" s="109">
        <v>2</v>
      </c>
      <c r="D130" s="60" t="s">
        <v>188</v>
      </c>
      <c r="E130" s="60">
        <v>761</v>
      </c>
      <c r="F130" s="60">
        <v>0</v>
      </c>
      <c r="G130" s="60">
        <f t="shared" si="21"/>
        <v>1226.686567164179</v>
      </c>
      <c r="H130" s="60"/>
      <c r="I130" s="60"/>
      <c r="J130" s="57"/>
      <c r="K130" s="23">
        <f t="shared" si="22"/>
        <v>1</v>
      </c>
      <c r="L130" s="23">
        <f t="shared" si="23"/>
        <v>0</v>
      </c>
      <c r="M130" s="23">
        <f ca="1">OFFSET('Z1'!$B$7,B130,K130)*E130</f>
        <v>0</v>
      </c>
      <c r="N130" s="23">
        <f ca="1">IF(L130&gt;0,OFFSET('Z1'!$I$7,B130,L130)*IF(L130=1,E130-9300,IF(L130=2,E130-18000,IF(L130=3,E130-45000,0))),0)</f>
        <v>0</v>
      </c>
      <c r="O130" s="23">
        <f>IF(AND(F130=1,E130&gt;20000,E130&lt;=45000),E130*'Z1'!$G$7,0)+IF(AND(F130=1,E130&gt;45000,E130&lt;=50000),'Z1'!$G$7/5000*(50000-E130)*E130,0)</f>
        <v>0</v>
      </c>
      <c r="P130" s="24">
        <f t="shared" ca="1" si="24"/>
        <v>0</v>
      </c>
      <c r="Q130" s="27">
        <v>0</v>
      </c>
      <c r="R130" s="26">
        <f t="shared" si="25"/>
        <v>0</v>
      </c>
      <c r="S130" s="27">
        <f t="shared" si="26"/>
        <v>1</v>
      </c>
      <c r="T130" s="28">
        <f t="shared" si="27"/>
        <v>0</v>
      </c>
      <c r="U130" s="61">
        <f ca="1">OFFSET($U$4,B130,0)/OFFSET($G$4,B130,0)*G130</f>
        <v>559203.90310859983</v>
      </c>
      <c r="V130" s="62">
        <f t="shared" ca="1" si="28"/>
        <v>559203.90310859983</v>
      </c>
      <c r="W130" s="63">
        <v>791.65007072828689</v>
      </c>
      <c r="X130" s="63">
        <f t="shared" ca="1" si="29"/>
        <v>734.82773076031515</v>
      </c>
      <c r="Y130" s="64">
        <f t="shared" ca="1" si="30"/>
        <v>-7.1777092012001553E-2</v>
      </c>
      <c r="Z130" s="64"/>
      <c r="AA130" s="64">
        <f ca="1">MAX(Y130,OFFSET($AA$4,B130,0))</f>
        <v>-7.1777092012001553E-2</v>
      </c>
      <c r="AB130" s="62">
        <f t="shared" ca="1" si="31"/>
        <v>559203.90310859983</v>
      </c>
      <c r="AC130" s="65">
        <f t="shared" ca="1" si="32"/>
        <v>0</v>
      </c>
      <c r="AD130" s="62">
        <f ca="1">MAX(0,AB130-W130*(1+OFFSET($Y$4,B130,0))*E130)</f>
        <v>583.93623208405916</v>
      </c>
      <c r="AE130" s="65">
        <f ca="1">IF(OFFSET($AC$4,B130,0)=0,0,-OFFSET($AC$4,B130,0)/OFFSET($AD$4,B130,0)*AD130)</f>
        <v>-155.3395590302089</v>
      </c>
      <c r="AF130" s="51">
        <f t="shared" ca="1" si="33"/>
        <v>559048.56354956958</v>
      </c>
    </row>
    <row r="131" spans="1:32" ht="11.25" x14ac:dyDescent="0.2">
      <c r="A131" s="60">
        <v>10801</v>
      </c>
      <c r="B131" s="102">
        <f>INT(A131/10000)</f>
        <v>1</v>
      </c>
      <c r="C131" s="109">
        <v>4</v>
      </c>
      <c r="D131" s="60" t="s">
        <v>189</v>
      </c>
      <c r="E131" s="60">
        <v>3064</v>
      </c>
      <c r="F131" s="60">
        <v>0</v>
      </c>
      <c r="G131" s="60">
        <f t="shared" si="21"/>
        <v>4938.9850746268658</v>
      </c>
      <c r="H131" s="60"/>
      <c r="I131" s="60"/>
      <c r="J131" s="57"/>
      <c r="K131" s="23">
        <f t="shared" si="22"/>
        <v>1</v>
      </c>
      <c r="L131" s="23">
        <f t="shared" si="23"/>
        <v>0</v>
      </c>
      <c r="M131" s="23">
        <f ca="1">OFFSET('Z1'!$B$7,B131,K131)*E131</f>
        <v>0</v>
      </c>
      <c r="N131" s="23">
        <f ca="1">IF(L131&gt;0,OFFSET('Z1'!$I$7,B131,L131)*IF(L131=1,E131-9300,IF(L131=2,E131-18000,IF(L131=3,E131-45000,0))),0)</f>
        <v>0</v>
      </c>
      <c r="O131" s="23">
        <f>IF(AND(F131=1,E131&gt;20000,E131&lt;=45000),E131*'Z1'!$G$7,0)+IF(AND(F131=1,E131&gt;45000,E131&lt;=50000),'Z1'!$G$7/5000*(50000-E131)*E131,0)</f>
        <v>0</v>
      </c>
      <c r="P131" s="24">
        <f t="shared" ca="1" si="24"/>
        <v>0</v>
      </c>
      <c r="Q131" s="27">
        <v>7157</v>
      </c>
      <c r="R131" s="26">
        <f t="shared" si="25"/>
        <v>6157</v>
      </c>
      <c r="S131" s="27">
        <f t="shared" si="26"/>
        <v>1</v>
      </c>
      <c r="T131" s="28">
        <f t="shared" si="27"/>
        <v>5541.3</v>
      </c>
      <c r="U131" s="61">
        <f ca="1">OFFSET($U$4,B131,0)/OFFSET($G$4,B131,0)*G131</f>
        <v>2251512.1670496059</v>
      </c>
      <c r="V131" s="62">
        <f t="shared" ca="1" si="28"/>
        <v>2257053.4670496057</v>
      </c>
      <c r="W131" s="63">
        <v>795.70523243640741</v>
      </c>
      <c r="X131" s="63">
        <f t="shared" ca="1" si="29"/>
        <v>736.63624903707762</v>
      </c>
      <c r="Y131" s="64">
        <f t="shared" ca="1" si="30"/>
        <v>-7.4234755524308471E-2</v>
      </c>
      <c r="Z131" s="64"/>
      <c r="AA131" s="64">
        <f ca="1">MAX(Y131,OFFSET($AA$4,B131,0))</f>
        <v>-7.4234755524308471E-2</v>
      </c>
      <c r="AB131" s="62">
        <f t="shared" ca="1" si="31"/>
        <v>2257053.4670496057</v>
      </c>
      <c r="AC131" s="65">
        <f t="shared" ca="1" si="32"/>
        <v>0</v>
      </c>
      <c r="AD131" s="62">
        <f ca="1">MAX(0,AB131-W131*(1+OFFSET($Y$4,B131,0))*E131)</f>
        <v>0</v>
      </c>
      <c r="AE131" s="65">
        <f ca="1">IF(OFFSET($AC$4,B131,0)=0,0,-OFFSET($AC$4,B131,0)/OFFSET($AD$4,B131,0)*AD131)</f>
        <v>0</v>
      </c>
      <c r="AF131" s="51">
        <f t="shared" ca="1" si="33"/>
        <v>2257053.4670496057</v>
      </c>
    </row>
    <row r="132" spans="1:32" ht="11.25" x14ac:dyDescent="0.2">
      <c r="A132" s="60">
        <v>10802</v>
      </c>
      <c r="B132" s="102">
        <f>INT(A132/10000)</f>
        <v>1</v>
      </c>
      <c r="C132" s="109">
        <v>3</v>
      </c>
      <c r="D132" s="60" t="s">
        <v>190</v>
      </c>
      <c r="E132" s="60">
        <v>1382</v>
      </c>
      <c r="F132" s="60">
        <v>0</v>
      </c>
      <c r="G132" s="60">
        <f t="shared" si="21"/>
        <v>2227.7014925373132</v>
      </c>
      <c r="H132" s="60"/>
      <c r="I132" s="60"/>
      <c r="J132" s="57"/>
      <c r="K132" s="23">
        <f t="shared" si="22"/>
        <v>1</v>
      </c>
      <c r="L132" s="23">
        <f t="shared" si="23"/>
        <v>0</v>
      </c>
      <c r="M132" s="23">
        <f ca="1">OFFSET('Z1'!$B$7,B132,K132)*E132</f>
        <v>0</v>
      </c>
      <c r="N132" s="23">
        <f ca="1">IF(L132&gt;0,OFFSET('Z1'!$I$7,B132,L132)*IF(L132=1,E132-9300,IF(L132=2,E132-18000,IF(L132=3,E132-45000,0))),0)</f>
        <v>0</v>
      </c>
      <c r="O132" s="23">
        <f>IF(AND(F132=1,E132&gt;20000,E132&lt;=45000),E132*'Z1'!$G$7,0)+IF(AND(F132=1,E132&gt;45000,E132&lt;=50000),'Z1'!$G$7/5000*(50000-E132)*E132,0)</f>
        <v>0</v>
      </c>
      <c r="P132" s="24">
        <f t="shared" ca="1" si="24"/>
        <v>0</v>
      </c>
      <c r="Q132" s="27">
        <v>0</v>
      </c>
      <c r="R132" s="26">
        <f t="shared" si="25"/>
        <v>0</v>
      </c>
      <c r="S132" s="27">
        <f t="shared" si="26"/>
        <v>1</v>
      </c>
      <c r="T132" s="28">
        <f t="shared" si="27"/>
        <v>0</v>
      </c>
      <c r="U132" s="61">
        <f ca="1">OFFSET($U$4,B132,0)/OFFSET($G$4,B132,0)*G132</f>
        <v>1015531.9239107554</v>
      </c>
      <c r="V132" s="62">
        <f t="shared" ca="1" si="28"/>
        <v>1015531.9239107554</v>
      </c>
      <c r="W132" s="63">
        <v>793.8152324364072</v>
      </c>
      <c r="X132" s="63">
        <f t="shared" ca="1" si="29"/>
        <v>734.82773076031503</v>
      </c>
      <c r="Y132" s="64">
        <f t="shared" ca="1" si="30"/>
        <v>-7.4308855846776267E-2</v>
      </c>
      <c r="Z132" s="64"/>
      <c r="AA132" s="64">
        <f ca="1">MAX(Y132,OFFSET($AA$4,B132,0))</f>
        <v>-7.4308855846776267E-2</v>
      </c>
      <c r="AB132" s="62">
        <f t="shared" ca="1" si="31"/>
        <v>1015531.9239107554</v>
      </c>
      <c r="AC132" s="65">
        <f t="shared" ca="1" si="32"/>
        <v>0</v>
      </c>
      <c r="AD132" s="62">
        <f ca="1">MAX(0,AB132-W132*(1+OFFSET($Y$4,B132,0))*E132)</f>
        <v>0</v>
      </c>
      <c r="AE132" s="65">
        <f ca="1">IF(OFFSET($AC$4,B132,0)=0,0,-OFFSET($AC$4,B132,0)/OFFSET($AD$4,B132,0)*AD132)</f>
        <v>0</v>
      </c>
      <c r="AF132" s="51">
        <f t="shared" ca="1" si="33"/>
        <v>1015531.9239107554</v>
      </c>
    </row>
    <row r="133" spans="1:32" ht="11.25" x14ac:dyDescent="0.2">
      <c r="A133" s="60">
        <v>10803</v>
      </c>
      <c r="B133" s="102">
        <f>INT(A133/10000)</f>
        <v>1</v>
      </c>
      <c r="C133" s="109">
        <v>3</v>
      </c>
      <c r="D133" s="60" t="s">
        <v>191</v>
      </c>
      <c r="E133" s="60">
        <v>1094</v>
      </c>
      <c r="F133" s="60">
        <v>0</v>
      </c>
      <c r="G133" s="60">
        <f t="shared" si="21"/>
        <v>1763.4626865671642</v>
      </c>
      <c r="H133" s="60"/>
      <c r="I133" s="60"/>
      <c r="J133" s="57"/>
      <c r="K133" s="23">
        <f t="shared" si="22"/>
        <v>1</v>
      </c>
      <c r="L133" s="23">
        <f t="shared" si="23"/>
        <v>0</v>
      </c>
      <c r="M133" s="23">
        <f ca="1">OFFSET('Z1'!$B$7,B133,K133)*E133</f>
        <v>0</v>
      </c>
      <c r="N133" s="23">
        <f ca="1">IF(L133&gt;0,OFFSET('Z1'!$I$7,B133,L133)*IF(L133=1,E133-9300,IF(L133=2,E133-18000,IF(L133=3,E133-45000,0))),0)</f>
        <v>0</v>
      </c>
      <c r="O133" s="23">
        <f>IF(AND(F133=1,E133&gt;20000,E133&lt;=45000),E133*'Z1'!$G$7,0)+IF(AND(F133=1,E133&gt;45000,E133&lt;=50000),'Z1'!$G$7/5000*(50000-E133)*E133,0)</f>
        <v>0</v>
      </c>
      <c r="P133" s="24">
        <f t="shared" ca="1" si="24"/>
        <v>0</v>
      </c>
      <c r="Q133" s="27">
        <v>1523</v>
      </c>
      <c r="R133" s="26">
        <f t="shared" si="25"/>
        <v>523</v>
      </c>
      <c r="S133" s="27">
        <f t="shared" si="26"/>
        <v>1</v>
      </c>
      <c r="T133" s="28">
        <f t="shared" si="27"/>
        <v>470.7</v>
      </c>
      <c r="U133" s="61">
        <f ca="1">OFFSET($U$4,B133,0)/OFFSET($G$4,B133,0)*G133</f>
        <v>803901.53745178471</v>
      </c>
      <c r="V133" s="62">
        <f t="shared" ca="1" si="28"/>
        <v>804372.23745178466</v>
      </c>
      <c r="W133" s="63">
        <v>794.07272122564484</v>
      </c>
      <c r="X133" s="63">
        <f t="shared" ca="1" si="29"/>
        <v>735.25798670181416</v>
      </c>
      <c r="Y133" s="64">
        <f t="shared" ca="1" si="30"/>
        <v>-7.4067189253209209E-2</v>
      </c>
      <c r="Z133" s="64"/>
      <c r="AA133" s="64">
        <f ca="1">MAX(Y133,OFFSET($AA$4,B133,0))</f>
        <v>-7.4067189253209209E-2</v>
      </c>
      <c r="AB133" s="62">
        <f t="shared" ca="1" si="31"/>
        <v>804372.23745178466</v>
      </c>
      <c r="AC133" s="65">
        <f t="shared" ca="1" si="32"/>
        <v>0</v>
      </c>
      <c r="AD133" s="62">
        <f ca="1">MAX(0,AB133-W133*(1+OFFSET($Y$4,B133,0))*E133)</f>
        <v>0</v>
      </c>
      <c r="AE133" s="65">
        <f ca="1">IF(OFFSET($AC$4,B133,0)=0,0,-OFFSET($AC$4,B133,0)/OFFSET($AD$4,B133,0)*AD133)</f>
        <v>0</v>
      </c>
      <c r="AF133" s="51">
        <f t="shared" ca="1" si="33"/>
        <v>804372.23745178466</v>
      </c>
    </row>
    <row r="134" spans="1:32" ht="11.25" x14ac:dyDescent="0.2">
      <c r="A134" s="60">
        <v>10804</v>
      </c>
      <c r="B134" s="102">
        <f>INT(A134/10000)</f>
        <v>1</v>
      </c>
      <c r="C134" s="109">
        <v>3</v>
      </c>
      <c r="D134" s="60" t="s">
        <v>192</v>
      </c>
      <c r="E134" s="60">
        <v>1389</v>
      </c>
      <c r="F134" s="60">
        <v>0</v>
      </c>
      <c r="G134" s="60">
        <f t="shared" si="21"/>
        <v>2238.9850746268658</v>
      </c>
      <c r="H134" s="60"/>
      <c r="I134" s="60"/>
      <c r="J134" s="57"/>
      <c r="K134" s="23">
        <f t="shared" si="22"/>
        <v>1</v>
      </c>
      <c r="L134" s="23">
        <f t="shared" si="23"/>
        <v>0</v>
      </c>
      <c r="M134" s="23">
        <f ca="1">OFFSET('Z1'!$B$7,B134,K134)*E134</f>
        <v>0</v>
      </c>
      <c r="N134" s="23">
        <f ca="1">IF(L134&gt;0,OFFSET('Z1'!$I$7,B134,L134)*IF(L134=1,E134-9300,IF(L134=2,E134-18000,IF(L134=3,E134-45000,0))),0)</f>
        <v>0</v>
      </c>
      <c r="O134" s="23">
        <f>IF(AND(F134=1,E134&gt;20000,E134&lt;=45000),E134*'Z1'!$G$7,0)+IF(AND(F134=1,E134&gt;45000,E134&lt;=50000),'Z1'!$G$7/5000*(50000-E134)*E134,0)</f>
        <v>0</v>
      </c>
      <c r="P134" s="24">
        <f t="shared" ca="1" si="24"/>
        <v>0</v>
      </c>
      <c r="Q134" s="27">
        <v>0</v>
      </c>
      <c r="R134" s="26">
        <f t="shared" si="25"/>
        <v>0</v>
      </c>
      <c r="S134" s="27">
        <f t="shared" si="26"/>
        <v>1</v>
      </c>
      <c r="T134" s="28">
        <f t="shared" si="27"/>
        <v>0</v>
      </c>
      <c r="U134" s="61">
        <f ca="1">OFFSET($U$4,B134,0)/OFFSET($G$4,B134,0)*G134</f>
        <v>1020675.7180260777</v>
      </c>
      <c r="V134" s="62">
        <f t="shared" ca="1" si="28"/>
        <v>1020675.7180260777</v>
      </c>
      <c r="W134" s="63">
        <v>793.81523243640731</v>
      </c>
      <c r="X134" s="63">
        <f t="shared" ca="1" si="29"/>
        <v>734.82773076031515</v>
      </c>
      <c r="Y134" s="64">
        <f t="shared" ca="1" si="30"/>
        <v>-7.4308855846776267E-2</v>
      </c>
      <c r="Z134" s="64"/>
      <c r="AA134" s="64">
        <f ca="1">MAX(Y134,OFFSET($AA$4,B134,0))</f>
        <v>-7.4308855846776267E-2</v>
      </c>
      <c r="AB134" s="62">
        <f t="shared" ca="1" si="31"/>
        <v>1020675.7180260777</v>
      </c>
      <c r="AC134" s="65">
        <f t="shared" ca="1" si="32"/>
        <v>0</v>
      </c>
      <c r="AD134" s="62">
        <f ca="1">MAX(0,AB134-W134*(1+OFFSET($Y$4,B134,0))*E134)</f>
        <v>0</v>
      </c>
      <c r="AE134" s="65">
        <f ca="1">IF(OFFSET($AC$4,B134,0)=0,0,-OFFSET($AC$4,B134,0)/OFFSET($AD$4,B134,0)*AD134)</f>
        <v>0</v>
      </c>
      <c r="AF134" s="51">
        <f t="shared" ca="1" si="33"/>
        <v>1020675.7180260777</v>
      </c>
    </row>
    <row r="135" spans="1:32" ht="11.25" x14ac:dyDescent="0.2">
      <c r="A135" s="60">
        <v>10805</v>
      </c>
      <c r="B135" s="102">
        <f>INT(A135/10000)</f>
        <v>1</v>
      </c>
      <c r="C135" s="109">
        <v>3</v>
      </c>
      <c r="D135" s="60" t="s">
        <v>193</v>
      </c>
      <c r="E135" s="60">
        <v>1832</v>
      </c>
      <c r="F135" s="60">
        <v>0</v>
      </c>
      <c r="G135" s="60">
        <f t="shared" si="21"/>
        <v>2953.0746268656717</v>
      </c>
      <c r="H135" s="60"/>
      <c r="I135" s="60"/>
      <c r="J135" s="57"/>
      <c r="K135" s="23">
        <f t="shared" si="22"/>
        <v>1</v>
      </c>
      <c r="L135" s="23">
        <f t="shared" si="23"/>
        <v>0</v>
      </c>
      <c r="M135" s="23">
        <f ca="1">OFFSET('Z1'!$B$7,B135,K135)*E135</f>
        <v>0</v>
      </c>
      <c r="N135" s="23">
        <f ca="1">IF(L135&gt;0,OFFSET('Z1'!$I$7,B135,L135)*IF(L135=1,E135-9300,IF(L135=2,E135-18000,IF(L135=3,E135-45000,0))),0)</f>
        <v>0</v>
      </c>
      <c r="O135" s="23">
        <f>IF(AND(F135=1,E135&gt;20000,E135&lt;=45000),E135*'Z1'!$G$7,0)+IF(AND(F135=1,E135&gt;45000,E135&lt;=50000),'Z1'!$G$7/5000*(50000-E135)*E135,0)</f>
        <v>0</v>
      </c>
      <c r="P135" s="24">
        <f t="shared" ca="1" si="24"/>
        <v>0</v>
      </c>
      <c r="Q135" s="27">
        <v>3383</v>
      </c>
      <c r="R135" s="26">
        <f t="shared" si="25"/>
        <v>2383</v>
      </c>
      <c r="S135" s="27">
        <f t="shared" si="26"/>
        <v>1</v>
      </c>
      <c r="T135" s="28">
        <f t="shared" si="27"/>
        <v>2144.7000000000003</v>
      </c>
      <c r="U135" s="61">
        <f ca="1">OFFSET($U$4,B135,0)/OFFSET($G$4,B135,0)*G135</f>
        <v>1346204.4027528975</v>
      </c>
      <c r="V135" s="62">
        <f t="shared" ca="1" si="28"/>
        <v>1348349.1027528974</v>
      </c>
      <c r="W135" s="63">
        <v>794.46606440397977</v>
      </c>
      <c r="X135" s="63">
        <f t="shared" ca="1" si="29"/>
        <v>735.99841853324097</v>
      </c>
      <c r="Y135" s="64">
        <f t="shared" ca="1" si="30"/>
        <v>-7.3593635386556278E-2</v>
      </c>
      <c r="Z135" s="64"/>
      <c r="AA135" s="64">
        <f ca="1">MAX(Y135,OFFSET($AA$4,B135,0))</f>
        <v>-7.3593635386556278E-2</v>
      </c>
      <c r="AB135" s="62">
        <f t="shared" ca="1" si="31"/>
        <v>1348349.1027528974</v>
      </c>
      <c r="AC135" s="65">
        <f t="shared" ca="1" si="32"/>
        <v>0</v>
      </c>
      <c r="AD135" s="62">
        <f ca="1">MAX(0,AB135-W135*(1+OFFSET($Y$4,B135,0))*E135)</f>
        <v>0</v>
      </c>
      <c r="AE135" s="65">
        <f ca="1">IF(OFFSET($AC$4,B135,0)=0,0,-OFFSET($AC$4,B135,0)/OFFSET($AD$4,B135,0)*AD135)</f>
        <v>0</v>
      </c>
      <c r="AF135" s="51">
        <f t="shared" ca="1" si="33"/>
        <v>1348349.1027528974</v>
      </c>
    </row>
    <row r="136" spans="1:32" ht="11.25" x14ac:dyDescent="0.2">
      <c r="A136" s="60">
        <v>10806</v>
      </c>
      <c r="B136" s="102">
        <f>INT(A136/10000)</f>
        <v>1</v>
      </c>
      <c r="C136" s="109">
        <v>2</v>
      </c>
      <c r="D136" s="60" t="s">
        <v>194</v>
      </c>
      <c r="E136" s="60">
        <v>617</v>
      </c>
      <c r="F136" s="60">
        <v>0</v>
      </c>
      <c r="G136" s="60">
        <f t="shared" si="21"/>
        <v>994.56716417910445</v>
      </c>
      <c r="H136" s="60"/>
      <c r="I136" s="60"/>
      <c r="J136" s="57"/>
      <c r="K136" s="23">
        <f t="shared" si="22"/>
        <v>1</v>
      </c>
      <c r="L136" s="23">
        <f t="shared" si="23"/>
        <v>0</v>
      </c>
      <c r="M136" s="23">
        <f ca="1">OFFSET('Z1'!$B$7,B136,K136)*E136</f>
        <v>0</v>
      </c>
      <c r="N136" s="23">
        <f ca="1">IF(L136&gt;0,OFFSET('Z1'!$I$7,B136,L136)*IF(L136=1,E136-9300,IF(L136=2,E136-18000,IF(L136=3,E136-45000,0))),0)</f>
        <v>0</v>
      </c>
      <c r="O136" s="23">
        <f>IF(AND(F136=1,E136&gt;20000,E136&lt;=45000),E136*'Z1'!$G$7,0)+IF(AND(F136=1,E136&gt;45000,E136&lt;=50000),'Z1'!$G$7/5000*(50000-E136)*E136,0)</f>
        <v>0</v>
      </c>
      <c r="P136" s="24">
        <f t="shared" ca="1" si="24"/>
        <v>0</v>
      </c>
      <c r="Q136" s="27">
        <v>0</v>
      </c>
      <c r="R136" s="26">
        <f t="shared" si="25"/>
        <v>0</v>
      </c>
      <c r="S136" s="27">
        <f t="shared" si="26"/>
        <v>1</v>
      </c>
      <c r="T136" s="28">
        <f t="shared" si="27"/>
        <v>0</v>
      </c>
      <c r="U136" s="61">
        <f ca="1">OFFSET($U$4,B136,0)/OFFSET($G$4,B136,0)*G136</f>
        <v>453388.70987911441</v>
      </c>
      <c r="V136" s="62">
        <f t="shared" ca="1" si="28"/>
        <v>453388.70987911441</v>
      </c>
      <c r="W136" s="63">
        <v>793.81523243640731</v>
      </c>
      <c r="X136" s="63">
        <f t="shared" ca="1" si="29"/>
        <v>734.82773076031503</v>
      </c>
      <c r="Y136" s="64">
        <f t="shared" ca="1" si="30"/>
        <v>-7.4308855846776378E-2</v>
      </c>
      <c r="Z136" s="64"/>
      <c r="AA136" s="64">
        <f ca="1">MAX(Y136,OFFSET($AA$4,B136,0))</f>
        <v>-7.4308855846776378E-2</v>
      </c>
      <c r="AB136" s="62">
        <f t="shared" ca="1" si="31"/>
        <v>453388.70987911435</v>
      </c>
      <c r="AC136" s="65">
        <f t="shared" ca="1" si="32"/>
        <v>0</v>
      </c>
      <c r="AD136" s="62">
        <f ca="1">MAX(0,AB136-W136*(1+OFFSET($Y$4,B136,0))*E136)</f>
        <v>0</v>
      </c>
      <c r="AE136" s="65">
        <f ca="1">IF(OFFSET($AC$4,B136,0)=0,0,-OFFSET($AC$4,B136,0)/OFFSET($AD$4,B136,0)*AD136)</f>
        <v>0</v>
      </c>
      <c r="AF136" s="51">
        <f t="shared" ca="1" si="33"/>
        <v>453388.70987911435</v>
      </c>
    </row>
    <row r="137" spans="1:32" ht="11.25" x14ac:dyDescent="0.2">
      <c r="A137" s="60">
        <v>10807</v>
      </c>
      <c r="B137" s="102">
        <f>INT(A137/10000)</f>
        <v>1</v>
      </c>
      <c r="C137" s="109">
        <v>3</v>
      </c>
      <c r="D137" s="60" t="s">
        <v>195</v>
      </c>
      <c r="E137" s="60">
        <v>1877</v>
      </c>
      <c r="F137" s="60">
        <v>0</v>
      </c>
      <c r="G137" s="60">
        <f t="shared" si="21"/>
        <v>3025.6119402985073</v>
      </c>
      <c r="H137" s="60"/>
      <c r="I137" s="60"/>
      <c r="J137" s="57"/>
      <c r="K137" s="23">
        <f t="shared" si="22"/>
        <v>1</v>
      </c>
      <c r="L137" s="23">
        <f t="shared" si="23"/>
        <v>0</v>
      </c>
      <c r="M137" s="23">
        <f ca="1">OFFSET('Z1'!$B$7,B137,K137)*E137</f>
        <v>0</v>
      </c>
      <c r="N137" s="23">
        <f ca="1">IF(L137&gt;0,OFFSET('Z1'!$I$7,B137,L137)*IF(L137=1,E137-9300,IF(L137=2,E137-18000,IF(L137=3,E137-45000,0))),0)</f>
        <v>0</v>
      </c>
      <c r="O137" s="23">
        <f>IF(AND(F137=1,E137&gt;20000,E137&lt;=45000),E137*'Z1'!$G$7,0)+IF(AND(F137=1,E137&gt;45000,E137&lt;=50000),'Z1'!$G$7/5000*(50000-E137)*E137,0)</f>
        <v>0</v>
      </c>
      <c r="P137" s="24">
        <f t="shared" ca="1" si="24"/>
        <v>0</v>
      </c>
      <c r="Q137" s="27">
        <v>0</v>
      </c>
      <c r="R137" s="26">
        <f t="shared" si="25"/>
        <v>0</v>
      </c>
      <c r="S137" s="27">
        <f t="shared" si="26"/>
        <v>1</v>
      </c>
      <c r="T137" s="28">
        <f t="shared" si="27"/>
        <v>0</v>
      </c>
      <c r="U137" s="61">
        <f ca="1">OFFSET($U$4,B137,0)/OFFSET($G$4,B137,0)*G137</f>
        <v>1379271.6506371114</v>
      </c>
      <c r="V137" s="62">
        <f t="shared" ca="1" si="28"/>
        <v>1379271.6506371114</v>
      </c>
      <c r="W137" s="63">
        <v>793.8152324364072</v>
      </c>
      <c r="X137" s="63">
        <f t="shared" ca="1" si="29"/>
        <v>734.82773076031503</v>
      </c>
      <c r="Y137" s="64">
        <f t="shared" ca="1" si="30"/>
        <v>-7.4308855846776267E-2</v>
      </c>
      <c r="Z137" s="64"/>
      <c r="AA137" s="64">
        <f ca="1">MAX(Y137,OFFSET($AA$4,B137,0))</f>
        <v>-7.4308855846776267E-2</v>
      </c>
      <c r="AB137" s="62">
        <f t="shared" ca="1" si="31"/>
        <v>1379271.6506371114</v>
      </c>
      <c r="AC137" s="65">
        <f t="shared" ca="1" si="32"/>
        <v>0</v>
      </c>
      <c r="AD137" s="62">
        <f ca="1">MAX(0,AB137-W137*(1+OFFSET($Y$4,B137,0))*E137)</f>
        <v>0</v>
      </c>
      <c r="AE137" s="65">
        <f ca="1">IF(OFFSET($AC$4,B137,0)=0,0,-OFFSET($AC$4,B137,0)/OFFSET($AD$4,B137,0)*AD137)</f>
        <v>0</v>
      </c>
      <c r="AF137" s="51">
        <f t="shared" ca="1" si="33"/>
        <v>1379271.6506371114</v>
      </c>
    </row>
    <row r="138" spans="1:32" ht="11.25" x14ac:dyDescent="0.2">
      <c r="A138" s="60">
        <v>10808</v>
      </c>
      <c r="B138" s="102">
        <f>INT(A138/10000)</f>
        <v>1</v>
      </c>
      <c r="C138" s="109">
        <v>3</v>
      </c>
      <c r="D138" s="60" t="s">
        <v>196</v>
      </c>
      <c r="E138" s="60">
        <v>1143</v>
      </c>
      <c r="F138" s="60">
        <v>0</v>
      </c>
      <c r="G138" s="60">
        <f t="shared" si="21"/>
        <v>1842.4477611940299</v>
      </c>
      <c r="H138" s="60"/>
      <c r="I138" s="60"/>
      <c r="J138" s="57"/>
      <c r="K138" s="23">
        <f t="shared" si="22"/>
        <v>1</v>
      </c>
      <c r="L138" s="23">
        <f t="shared" si="23"/>
        <v>0</v>
      </c>
      <c r="M138" s="23">
        <f ca="1">OFFSET('Z1'!$B$7,B138,K138)*E138</f>
        <v>0</v>
      </c>
      <c r="N138" s="23">
        <f ca="1">IF(L138&gt;0,OFFSET('Z1'!$I$7,B138,L138)*IF(L138=1,E138-9300,IF(L138=2,E138-18000,IF(L138=3,E138-45000,0))),0)</f>
        <v>0</v>
      </c>
      <c r="O138" s="23">
        <f>IF(AND(F138=1,E138&gt;20000,E138&lt;=45000),E138*'Z1'!$G$7,0)+IF(AND(F138=1,E138&gt;45000,E138&lt;=50000),'Z1'!$G$7/5000*(50000-E138)*E138,0)</f>
        <v>0</v>
      </c>
      <c r="P138" s="24">
        <f t="shared" ca="1" si="24"/>
        <v>0</v>
      </c>
      <c r="Q138" s="27">
        <v>0</v>
      </c>
      <c r="R138" s="26">
        <f t="shared" si="25"/>
        <v>0</v>
      </c>
      <c r="S138" s="27">
        <f t="shared" si="26"/>
        <v>1</v>
      </c>
      <c r="T138" s="28">
        <f t="shared" si="27"/>
        <v>0</v>
      </c>
      <c r="U138" s="61">
        <f ca="1">OFFSET($U$4,B138,0)/OFFSET($G$4,B138,0)*G138</f>
        <v>839908.09625904029</v>
      </c>
      <c r="V138" s="62">
        <f t="shared" ca="1" si="28"/>
        <v>839908.09625904029</v>
      </c>
      <c r="W138" s="63">
        <v>793.81523243640731</v>
      </c>
      <c r="X138" s="63">
        <f t="shared" ca="1" si="29"/>
        <v>734.82773076031526</v>
      </c>
      <c r="Y138" s="64">
        <f t="shared" ca="1" si="30"/>
        <v>-7.4308855846776045E-2</v>
      </c>
      <c r="Z138" s="64"/>
      <c r="AA138" s="64">
        <f ca="1">MAX(Y138,OFFSET($AA$4,B138,0))</f>
        <v>-7.4308855846776045E-2</v>
      </c>
      <c r="AB138" s="62">
        <f t="shared" ca="1" si="31"/>
        <v>839908.09625904029</v>
      </c>
      <c r="AC138" s="65">
        <f t="shared" ca="1" si="32"/>
        <v>0</v>
      </c>
      <c r="AD138" s="62">
        <f ca="1">MAX(0,AB138-W138*(1+OFFSET($Y$4,B138,0))*E138)</f>
        <v>0</v>
      </c>
      <c r="AE138" s="65">
        <f ca="1">IF(OFFSET($AC$4,B138,0)=0,0,-OFFSET($AC$4,B138,0)/OFFSET($AD$4,B138,0)*AD138)</f>
        <v>0</v>
      </c>
      <c r="AF138" s="51">
        <f t="shared" ca="1" si="33"/>
        <v>839908.09625904029</v>
      </c>
    </row>
    <row r="139" spans="1:32" ht="11.25" x14ac:dyDescent="0.2">
      <c r="A139" s="60">
        <v>10809</v>
      </c>
      <c r="B139" s="102">
        <f>INT(A139/10000)</f>
        <v>1</v>
      </c>
      <c r="C139" s="109">
        <v>3</v>
      </c>
      <c r="D139" s="60" t="s">
        <v>197</v>
      </c>
      <c r="E139" s="60">
        <v>2049</v>
      </c>
      <c r="F139" s="60">
        <v>0</v>
      </c>
      <c r="G139" s="60">
        <f t="shared" si="21"/>
        <v>3302.8656716417909</v>
      </c>
      <c r="H139" s="60"/>
      <c r="I139" s="60"/>
      <c r="J139" s="57"/>
      <c r="K139" s="23">
        <f t="shared" si="22"/>
        <v>1</v>
      </c>
      <c r="L139" s="23">
        <f t="shared" si="23"/>
        <v>0</v>
      </c>
      <c r="M139" s="23">
        <f ca="1">OFFSET('Z1'!$B$7,B139,K139)*E139</f>
        <v>0</v>
      </c>
      <c r="N139" s="23">
        <f ca="1">IF(L139&gt;0,OFFSET('Z1'!$I$7,B139,L139)*IF(L139=1,E139-9300,IF(L139=2,E139-18000,IF(L139=3,E139-45000,0))),0)</f>
        <v>0</v>
      </c>
      <c r="O139" s="23">
        <f>IF(AND(F139=1,E139&gt;20000,E139&lt;=45000),E139*'Z1'!$G$7,0)+IF(AND(F139=1,E139&gt;45000,E139&lt;=50000),'Z1'!$G$7/5000*(50000-E139)*E139,0)</f>
        <v>0</v>
      </c>
      <c r="P139" s="24">
        <f t="shared" ca="1" si="24"/>
        <v>0</v>
      </c>
      <c r="Q139" s="27">
        <v>9113</v>
      </c>
      <c r="R139" s="26">
        <f t="shared" si="25"/>
        <v>8113</v>
      </c>
      <c r="S139" s="27">
        <f t="shared" si="26"/>
        <v>1</v>
      </c>
      <c r="T139" s="28">
        <f t="shared" si="27"/>
        <v>7301.7</v>
      </c>
      <c r="U139" s="61">
        <f ca="1">OFFSET($U$4,B139,0)/OFFSET($G$4,B139,0)*G139</f>
        <v>1505662.0203278856</v>
      </c>
      <c r="V139" s="62">
        <f t="shared" ca="1" si="28"/>
        <v>1512963.7203278856</v>
      </c>
      <c r="W139" s="63">
        <v>797.52615440327565</v>
      </c>
      <c r="X139" s="63">
        <f t="shared" ca="1" si="29"/>
        <v>738.39127395211597</v>
      </c>
      <c r="Y139" s="64">
        <f t="shared" ca="1" si="30"/>
        <v>-7.4147888598594669E-2</v>
      </c>
      <c r="Z139" s="64"/>
      <c r="AA139" s="64">
        <f ca="1">MAX(Y139,OFFSET($AA$4,B139,0))</f>
        <v>-7.4147888598594669E-2</v>
      </c>
      <c r="AB139" s="62">
        <f t="shared" ca="1" si="31"/>
        <v>1512963.7203278856</v>
      </c>
      <c r="AC139" s="65">
        <f t="shared" ca="1" si="32"/>
        <v>0</v>
      </c>
      <c r="AD139" s="62">
        <f ca="1">MAX(0,AB139-W139*(1+OFFSET($Y$4,B139,0))*E139)</f>
        <v>0</v>
      </c>
      <c r="AE139" s="65">
        <f ca="1">IF(OFFSET($AC$4,B139,0)=0,0,-OFFSET($AC$4,B139,0)/OFFSET($AD$4,B139,0)*AD139)</f>
        <v>0</v>
      </c>
      <c r="AF139" s="51">
        <f t="shared" ca="1" si="33"/>
        <v>1512963.7203278856</v>
      </c>
    </row>
    <row r="140" spans="1:32" ht="11.25" x14ac:dyDescent="0.2">
      <c r="A140" s="60">
        <v>10810</v>
      </c>
      <c r="B140" s="102">
        <f>INT(A140/10000)</f>
        <v>1</v>
      </c>
      <c r="C140" s="109">
        <v>2</v>
      </c>
      <c r="D140" s="60" t="s">
        <v>198</v>
      </c>
      <c r="E140" s="60">
        <v>875</v>
      </c>
      <c r="F140" s="60">
        <v>0</v>
      </c>
      <c r="G140" s="60">
        <f t="shared" si="21"/>
        <v>1410.4477611940299</v>
      </c>
      <c r="H140" s="60"/>
      <c r="I140" s="60"/>
      <c r="J140" s="57"/>
      <c r="K140" s="23">
        <f t="shared" si="22"/>
        <v>1</v>
      </c>
      <c r="L140" s="23">
        <f t="shared" si="23"/>
        <v>0</v>
      </c>
      <c r="M140" s="23">
        <f ca="1">OFFSET('Z1'!$B$7,B140,K140)*E140</f>
        <v>0</v>
      </c>
      <c r="N140" s="23">
        <f ca="1">IF(L140&gt;0,OFFSET('Z1'!$I$7,B140,L140)*IF(L140=1,E140-9300,IF(L140=2,E140-18000,IF(L140=3,E140-45000,0))),0)</f>
        <v>0</v>
      </c>
      <c r="O140" s="23">
        <f>IF(AND(F140=1,E140&gt;20000,E140&lt;=45000),E140*'Z1'!$G$7,0)+IF(AND(F140=1,E140&gt;45000,E140&lt;=50000),'Z1'!$G$7/5000*(50000-E140)*E140,0)</f>
        <v>0</v>
      </c>
      <c r="P140" s="24">
        <f t="shared" ca="1" si="24"/>
        <v>0</v>
      </c>
      <c r="Q140" s="27">
        <v>246995</v>
      </c>
      <c r="R140" s="26">
        <f t="shared" si="25"/>
        <v>245995</v>
      </c>
      <c r="S140" s="27">
        <f t="shared" si="26"/>
        <v>1</v>
      </c>
      <c r="T140" s="28">
        <f t="shared" si="27"/>
        <v>221395.5</v>
      </c>
      <c r="U140" s="61">
        <f ca="1">OFFSET($U$4,B140,0)/OFFSET($G$4,B140,0)*G140</f>
        <v>642974.26441527577</v>
      </c>
      <c r="V140" s="62">
        <f t="shared" ca="1" si="28"/>
        <v>864369.76441527577</v>
      </c>
      <c r="W140" s="63">
        <v>1045.9085923229268</v>
      </c>
      <c r="X140" s="63">
        <f t="shared" ca="1" si="29"/>
        <v>987.8511593317437</v>
      </c>
      <c r="Y140" s="64">
        <f t="shared" ca="1" si="30"/>
        <v>-5.5509088860470568E-2</v>
      </c>
      <c r="Z140" s="64"/>
      <c r="AA140" s="64">
        <f ca="1">MAX(Y140,OFFSET($AA$4,B140,0))</f>
        <v>-5.5509088860470568E-2</v>
      </c>
      <c r="AB140" s="62">
        <f t="shared" ca="1" si="31"/>
        <v>864369.76441527577</v>
      </c>
      <c r="AC140" s="65">
        <f t="shared" ca="1" si="32"/>
        <v>0</v>
      </c>
      <c r="AD140" s="62">
        <f ca="1">MAX(0,AB140-W140*(1+OFFSET($Y$4,B140,0))*E140)</f>
        <v>15775.041182681918</v>
      </c>
      <c r="AE140" s="65">
        <f ca="1">IF(OFFSET($AC$4,B140,0)=0,0,-OFFSET($AC$4,B140,0)/OFFSET($AD$4,B140,0)*AD140)</f>
        <v>-4196.4992174838026</v>
      </c>
      <c r="AF140" s="51">
        <f t="shared" ca="1" si="33"/>
        <v>860173.26519779197</v>
      </c>
    </row>
    <row r="141" spans="1:32" ht="11.25" x14ac:dyDescent="0.2">
      <c r="A141" s="60">
        <v>10811</v>
      </c>
      <c r="B141" s="102">
        <f>INT(A141/10000)</f>
        <v>1</v>
      </c>
      <c r="C141" s="109">
        <v>3</v>
      </c>
      <c r="D141" s="60" t="s">
        <v>199</v>
      </c>
      <c r="E141" s="60">
        <v>1795</v>
      </c>
      <c r="F141" s="60">
        <v>0</v>
      </c>
      <c r="G141" s="60">
        <f t="shared" si="21"/>
        <v>2893.4328358208954</v>
      </c>
      <c r="H141" s="60"/>
      <c r="I141" s="60"/>
      <c r="J141" s="57"/>
      <c r="K141" s="23">
        <f t="shared" si="22"/>
        <v>1</v>
      </c>
      <c r="L141" s="23">
        <f t="shared" si="23"/>
        <v>0</v>
      </c>
      <c r="M141" s="23">
        <f ca="1">OFFSET('Z1'!$B$7,B141,K141)*E141</f>
        <v>0</v>
      </c>
      <c r="N141" s="23">
        <f ca="1">IF(L141&gt;0,OFFSET('Z1'!$I$7,B141,L141)*IF(L141=1,E141-9300,IF(L141=2,E141-18000,IF(L141=3,E141-45000,0))),0)</f>
        <v>0</v>
      </c>
      <c r="O141" s="23">
        <f>IF(AND(F141=1,E141&gt;20000,E141&lt;=45000),E141*'Z1'!$G$7,0)+IF(AND(F141=1,E141&gt;45000,E141&lt;=50000),'Z1'!$G$7/5000*(50000-E141)*E141,0)</f>
        <v>0</v>
      </c>
      <c r="P141" s="24">
        <f t="shared" ca="1" si="24"/>
        <v>0</v>
      </c>
      <c r="Q141" s="27">
        <v>0</v>
      </c>
      <c r="R141" s="26">
        <f t="shared" si="25"/>
        <v>0</v>
      </c>
      <c r="S141" s="27">
        <f t="shared" si="26"/>
        <v>1</v>
      </c>
      <c r="T141" s="28">
        <f t="shared" si="27"/>
        <v>0</v>
      </c>
      <c r="U141" s="61">
        <f ca="1">OFFSET($U$4,B141,0)/OFFSET($G$4,B141,0)*G141</f>
        <v>1319015.7767147657</v>
      </c>
      <c r="V141" s="62">
        <f t="shared" ca="1" si="28"/>
        <v>1319015.7767147657</v>
      </c>
      <c r="W141" s="63">
        <v>793.81523243640731</v>
      </c>
      <c r="X141" s="63">
        <f t="shared" ca="1" si="29"/>
        <v>734.82773076031515</v>
      </c>
      <c r="Y141" s="64">
        <f t="shared" ca="1" si="30"/>
        <v>-7.4308855846776267E-2</v>
      </c>
      <c r="Z141" s="64"/>
      <c r="AA141" s="64">
        <f ca="1">MAX(Y141,OFFSET($AA$4,B141,0))</f>
        <v>-7.4308855846776267E-2</v>
      </c>
      <c r="AB141" s="62">
        <f t="shared" ca="1" si="31"/>
        <v>1319015.7767147657</v>
      </c>
      <c r="AC141" s="65">
        <f t="shared" ca="1" si="32"/>
        <v>0</v>
      </c>
      <c r="AD141" s="62">
        <f ca="1">MAX(0,AB141-W141*(1+OFFSET($Y$4,B141,0))*E141)</f>
        <v>0</v>
      </c>
      <c r="AE141" s="65">
        <f ca="1">IF(OFFSET($AC$4,B141,0)=0,0,-OFFSET($AC$4,B141,0)/OFFSET($AD$4,B141,0)*AD141)</f>
        <v>0</v>
      </c>
      <c r="AF141" s="51">
        <f t="shared" ca="1" si="33"/>
        <v>1319015.7767147657</v>
      </c>
    </row>
    <row r="142" spans="1:32" ht="11.25" x14ac:dyDescent="0.2">
      <c r="A142" s="60">
        <v>10812</v>
      </c>
      <c r="B142" s="102">
        <f>INT(A142/10000)</f>
        <v>1</v>
      </c>
      <c r="C142" s="109">
        <v>3</v>
      </c>
      <c r="D142" s="60" t="s">
        <v>200</v>
      </c>
      <c r="E142" s="60">
        <v>1212</v>
      </c>
      <c r="F142" s="60">
        <v>0</v>
      </c>
      <c r="G142" s="60">
        <f t="shared" si="21"/>
        <v>1953.6716417910447</v>
      </c>
      <c r="H142" s="60"/>
      <c r="I142" s="60"/>
      <c r="J142" s="57"/>
      <c r="K142" s="23">
        <f t="shared" si="22"/>
        <v>1</v>
      </c>
      <c r="L142" s="23">
        <f t="shared" si="23"/>
        <v>0</v>
      </c>
      <c r="M142" s="23">
        <f ca="1">OFFSET('Z1'!$B$7,B142,K142)*E142</f>
        <v>0</v>
      </c>
      <c r="N142" s="23">
        <f ca="1">IF(L142&gt;0,OFFSET('Z1'!$I$7,B142,L142)*IF(L142=1,E142-9300,IF(L142=2,E142-18000,IF(L142=3,E142-45000,0))),0)</f>
        <v>0</v>
      </c>
      <c r="O142" s="23">
        <f>IF(AND(F142=1,E142&gt;20000,E142&lt;=45000),E142*'Z1'!$G$7,0)+IF(AND(F142=1,E142&gt;45000,E142&lt;=50000),'Z1'!$G$7/5000*(50000-E142)*E142,0)</f>
        <v>0</v>
      </c>
      <c r="P142" s="24">
        <f t="shared" ca="1" si="24"/>
        <v>0</v>
      </c>
      <c r="Q142" s="27">
        <v>2883</v>
      </c>
      <c r="R142" s="26">
        <f t="shared" si="25"/>
        <v>1883</v>
      </c>
      <c r="S142" s="27">
        <f t="shared" si="26"/>
        <v>1</v>
      </c>
      <c r="T142" s="28">
        <f t="shared" si="27"/>
        <v>1694.7</v>
      </c>
      <c r="U142" s="61">
        <f ca="1">OFFSET($U$4,B142,0)/OFFSET($G$4,B142,0)*G142</f>
        <v>890611.20968150196</v>
      </c>
      <c r="V142" s="62">
        <f t="shared" ca="1" si="28"/>
        <v>892305.90968150191</v>
      </c>
      <c r="W142" s="63">
        <v>794.72381131749887</v>
      </c>
      <c r="X142" s="63">
        <f t="shared" ca="1" si="29"/>
        <v>736.22599808704774</v>
      </c>
      <c r="Y142" s="64">
        <f t="shared" ca="1" si="30"/>
        <v>-7.3607726857300326E-2</v>
      </c>
      <c r="Z142" s="64"/>
      <c r="AA142" s="64">
        <f ca="1">MAX(Y142,OFFSET($AA$4,B142,0))</f>
        <v>-7.3607726857300326E-2</v>
      </c>
      <c r="AB142" s="62">
        <f t="shared" ca="1" si="31"/>
        <v>892305.90968150191</v>
      </c>
      <c r="AC142" s="65">
        <f t="shared" ca="1" si="32"/>
        <v>0</v>
      </c>
      <c r="AD142" s="62">
        <f ca="1">MAX(0,AB142-W142*(1+OFFSET($Y$4,B142,0))*E142)</f>
        <v>0</v>
      </c>
      <c r="AE142" s="65">
        <f ca="1">IF(OFFSET($AC$4,B142,0)=0,0,-OFFSET($AC$4,B142,0)/OFFSET($AD$4,B142,0)*AD142)</f>
        <v>0</v>
      </c>
      <c r="AF142" s="51">
        <f t="shared" ca="1" si="33"/>
        <v>892305.90968150191</v>
      </c>
    </row>
    <row r="143" spans="1:32" ht="11.25" x14ac:dyDescent="0.2">
      <c r="A143" s="60">
        <v>10813</v>
      </c>
      <c r="B143" s="102">
        <f>INT(A143/10000)</f>
        <v>1</v>
      </c>
      <c r="C143" s="109">
        <v>3</v>
      </c>
      <c r="D143" s="60" t="s">
        <v>201</v>
      </c>
      <c r="E143" s="60">
        <v>1684</v>
      </c>
      <c r="F143" s="60">
        <v>0</v>
      </c>
      <c r="G143" s="60">
        <f t="shared" si="21"/>
        <v>2714.5074626865671</v>
      </c>
      <c r="H143" s="60"/>
      <c r="I143" s="60"/>
      <c r="J143" s="57"/>
      <c r="K143" s="23">
        <f t="shared" si="22"/>
        <v>1</v>
      </c>
      <c r="L143" s="23">
        <f t="shared" si="23"/>
        <v>0</v>
      </c>
      <c r="M143" s="23">
        <f ca="1">OFFSET('Z1'!$B$7,B143,K143)*E143</f>
        <v>0</v>
      </c>
      <c r="N143" s="23">
        <f ca="1">IF(L143&gt;0,OFFSET('Z1'!$I$7,B143,L143)*IF(L143=1,E143-9300,IF(L143=2,E143-18000,IF(L143=3,E143-45000,0))),0)</f>
        <v>0</v>
      </c>
      <c r="O143" s="23">
        <f>IF(AND(F143=1,E143&gt;20000,E143&lt;=45000),E143*'Z1'!$G$7,0)+IF(AND(F143=1,E143&gt;45000,E143&lt;=50000),'Z1'!$G$7/5000*(50000-E143)*E143,0)</f>
        <v>0</v>
      </c>
      <c r="P143" s="24">
        <f t="shared" ca="1" si="24"/>
        <v>0</v>
      </c>
      <c r="Q143" s="27">
        <v>4228</v>
      </c>
      <c r="R143" s="26">
        <f t="shared" si="25"/>
        <v>3228</v>
      </c>
      <c r="S143" s="27">
        <f t="shared" si="26"/>
        <v>1</v>
      </c>
      <c r="T143" s="28">
        <f t="shared" si="27"/>
        <v>2905.2000000000003</v>
      </c>
      <c r="U143" s="61">
        <f ca="1">OFFSET($U$4,B143,0)/OFFSET($G$4,B143,0)*G143</f>
        <v>1237449.8986003706</v>
      </c>
      <c r="V143" s="62">
        <f t="shared" ca="1" si="28"/>
        <v>1240355.0986003706</v>
      </c>
      <c r="W143" s="63">
        <v>795.65284014510132</v>
      </c>
      <c r="X143" s="63">
        <f t="shared" ca="1" si="29"/>
        <v>736.55290890758351</v>
      </c>
      <c r="Y143" s="64">
        <f t="shared" ca="1" si="30"/>
        <v>-7.4278539905343499E-2</v>
      </c>
      <c r="Z143" s="64"/>
      <c r="AA143" s="64">
        <f ca="1">MAX(Y143,OFFSET($AA$4,B143,0))</f>
        <v>-7.4278539905343499E-2</v>
      </c>
      <c r="AB143" s="62">
        <f t="shared" ca="1" si="31"/>
        <v>1240355.0986003706</v>
      </c>
      <c r="AC143" s="65">
        <f t="shared" ca="1" si="32"/>
        <v>0</v>
      </c>
      <c r="AD143" s="62">
        <f ca="1">MAX(0,AB143-W143*(1+OFFSET($Y$4,B143,0))*E143)</f>
        <v>0</v>
      </c>
      <c r="AE143" s="65">
        <f ca="1">IF(OFFSET($AC$4,B143,0)=0,0,-OFFSET($AC$4,B143,0)/OFFSET($AD$4,B143,0)*AD143)</f>
        <v>0</v>
      </c>
      <c r="AF143" s="51">
        <f t="shared" ca="1" si="33"/>
        <v>1240355.0986003706</v>
      </c>
    </row>
    <row r="144" spans="1:32" ht="11.25" x14ac:dyDescent="0.2">
      <c r="A144" s="60">
        <v>10814</v>
      </c>
      <c r="B144" s="102">
        <f>INT(A144/10000)</f>
        <v>1</v>
      </c>
      <c r="C144" s="109">
        <v>3</v>
      </c>
      <c r="D144" s="60" t="s">
        <v>202</v>
      </c>
      <c r="E144" s="60">
        <v>1114</v>
      </c>
      <c r="F144" s="60">
        <v>0</v>
      </c>
      <c r="G144" s="60">
        <f t="shared" si="21"/>
        <v>1795.7014925373135</v>
      </c>
      <c r="H144" s="60"/>
      <c r="I144" s="60"/>
      <c r="J144" s="57"/>
      <c r="K144" s="23">
        <f t="shared" si="22"/>
        <v>1</v>
      </c>
      <c r="L144" s="23">
        <f t="shared" si="23"/>
        <v>0</v>
      </c>
      <c r="M144" s="23">
        <f ca="1">OFFSET('Z1'!$B$7,B144,K144)*E144</f>
        <v>0</v>
      </c>
      <c r="N144" s="23">
        <f ca="1">IF(L144&gt;0,OFFSET('Z1'!$I$7,B144,L144)*IF(L144=1,E144-9300,IF(L144=2,E144-18000,IF(L144=3,E144-45000,0))),0)</f>
        <v>0</v>
      </c>
      <c r="O144" s="23">
        <f>IF(AND(F144=1,E144&gt;20000,E144&lt;=45000),E144*'Z1'!$G$7,0)+IF(AND(F144=1,E144&gt;45000,E144&lt;=50000),'Z1'!$G$7/5000*(50000-E144)*E144,0)</f>
        <v>0</v>
      </c>
      <c r="P144" s="24">
        <f t="shared" ca="1" si="24"/>
        <v>0</v>
      </c>
      <c r="Q144" s="27">
        <v>20008</v>
      </c>
      <c r="R144" s="26">
        <f t="shared" si="25"/>
        <v>19008</v>
      </c>
      <c r="S144" s="27">
        <f t="shared" si="26"/>
        <v>1</v>
      </c>
      <c r="T144" s="28">
        <f t="shared" si="27"/>
        <v>17107.2</v>
      </c>
      <c r="U144" s="61">
        <f ca="1">OFFSET($U$4,B144,0)/OFFSET($G$4,B144,0)*G144</f>
        <v>818598.09206699114</v>
      </c>
      <c r="V144" s="62">
        <f t="shared" ca="1" si="28"/>
        <v>835705.2920669911</v>
      </c>
      <c r="W144" s="63">
        <v>804.39217033814418</v>
      </c>
      <c r="X144" s="63">
        <f t="shared" ca="1" si="29"/>
        <v>750.18428372261315</v>
      </c>
      <c r="Y144" s="64">
        <f t="shared" ca="1" si="30"/>
        <v>-6.7389873514984044E-2</v>
      </c>
      <c r="Z144" s="64"/>
      <c r="AA144" s="64">
        <f ca="1">MAX(Y144,OFFSET($AA$4,B144,0))</f>
        <v>-6.7389873514984044E-2</v>
      </c>
      <c r="AB144" s="62">
        <f t="shared" ca="1" si="31"/>
        <v>835705.2920669911</v>
      </c>
      <c r="AC144" s="65">
        <f t="shared" ca="1" si="32"/>
        <v>0</v>
      </c>
      <c r="AD144" s="62">
        <f ca="1">MAX(0,AB144-W144*(1+OFFSET($Y$4,B144,0))*E144)</f>
        <v>4799.916672735475</v>
      </c>
      <c r="AE144" s="65">
        <f ca="1">IF(OFFSET($AC$4,B144,0)=0,0,-OFFSET($AC$4,B144,0)/OFFSET($AD$4,B144,0)*AD144)</f>
        <v>-1276.8807591599193</v>
      </c>
      <c r="AF144" s="51">
        <f t="shared" ca="1" si="33"/>
        <v>834428.41130783118</v>
      </c>
    </row>
    <row r="145" spans="1:32" ht="11.25" x14ac:dyDescent="0.2">
      <c r="A145" s="60">
        <v>10815</v>
      </c>
      <c r="B145" s="102">
        <f>INT(A145/10000)</f>
        <v>1</v>
      </c>
      <c r="C145" s="109">
        <v>3</v>
      </c>
      <c r="D145" s="60" t="s">
        <v>203</v>
      </c>
      <c r="E145" s="60">
        <v>1381</v>
      </c>
      <c r="F145" s="60">
        <v>0</v>
      </c>
      <c r="G145" s="60">
        <f t="shared" si="21"/>
        <v>2226.0895522388059</v>
      </c>
      <c r="H145" s="60"/>
      <c r="I145" s="60"/>
      <c r="J145" s="57"/>
      <c r="K145" s="23">
        <f t="shared" si="22"/>
        <v>1</v>
      </c>
      <c r="L145" s="23">
        <f t="shared" si="23"/>
        <v>0</v>
      </c>
      <c r="M145" s="23">
        <f ca="1">OFFSET('Z1'!$B$7,B145,K145)*E145</f>
        <v>0</v>
      </c>
      <c r="N145" s="23">
        <f ca="1">IF(L145&gt;0,OFFSET('Z1'!$I$7,B145,L145)*IF(L145=1,E145-9300,IF(L145=2,E145-18000,IF(L145=3,E145-45000,0))),0)</f>
        <v>0</v>
      </c>
      <c r="O145" s="23">
        <f>IF(AND(F145=1,E145&gt;20000,E145&lt;=45000),E145*'Z1'!$G$7,0)+IF(AND(F145=1,E145&gt;45000,E145&lt;=50000),'Z1'!$G$7/5000*(50000-E145)*E145,0)</f>
        <v>0</v>
      </c>
      <c r="P145" s="24">
        <f t="shared" ca="1" si="24"/>
        <v>0</v>
      </c>
      <c r="Q145" s="27">
        <v>0</v>
      </c>
      <c r="R145" s="26">
        <f t="shared" si="25"/>
        <v>0</v>
      </c>
      <c r="S145" s="27">
        <f t="shared" si="26"/>
        <v>1</v>
      </c>
      <c r="T145" s="28">
        <f t="shared" si="27"/>
        <v>0</v>
      </c>
      <c r="U145" s="61">
        <f ca="1">OFFSET($U$4,B145,0)/OFFSET($G$4,B145,0)*G145</f>
        <v>1014797.0961799952</v>
      </c>
      <c r="V145" s="62">
        <f t="shared" ca="1" si="28"/>
        <v>1014797.0961799952</v>
      </c>
      <c r="W145" s="63">
        <v>793.81523243640754</v>
      </c>
      <c r="X145" s="63">
        <f t="shared" ca="1" si="29"/>
        <v>734.82773076031515</v>
      </c>
      <c r="Y145" s="64">
        <f t="shared" ca="1" si="30"/>
        <v>-7.4308855846776489E-2</v>
      </c>
      <c r="Z145" s="64"/>
      <c r="AA145" s="64">
        <f ca="1">MAX(Y145,OFFSET($AA$4,B145,0))</f>
        <v>-7.4308855846776489E-2</v>
      </c>
      <c r="AB145" s="62">
        <f t="shared" ca="1" si="31"/>
        <v>1014797.0961799952</v>
      </c>
      <c r="AC145" s="65">
        <f t="shared" ca="1" si="32"/>
        <v>0</v>
      </c>
      <c r="AD145" s="62">
        <f ca="1">MAX(0,AB145-W145*(1+OFFSET($Y$4,B145,0))*E145)</f>
        <v>0</v>
      </c>
      <c r="AE145" s="65">
        <f ca="1">IF(OFFSET($AC$4,B145,0)=0,0,-OFFSET($AC$4,B145,0)/OFFSET($AD$4,B145,0)*AD145)</f>
        <v>0</v>
      </c>
      <c r="AF145" s="51">
        <f t="shared" ca="1" si="33"/>
        <v>1014797.0961799952</v>
      </c>
    </row>
    <row r="146" spans="1:32" ht="11.25" x14ac:dyDescent="0.2">
      <c r="A146" s="60">
        <v>10816</v>
      </c>
      <c r="B146" s="102">
        <f>INT(A146/10000)</f>
        <v>1</v>
      </c>
      <c r="C146" s="109">
        <v>4</v>
      </c>
      <c r="D146" s="60" t="s">
        <v>204</v>
      </c>
      <c r="E146" s="60">
        <v>3194</v>
      </c>
      <c r="F146" s="60">
        <v>0</v>
      </c>
      <c r="G146" s="60">
        <f t="shared" si="21"/>
        <v>5148.5373134328356</v>
      </c>
      <c r="H146" s="60"/>
      <c r="I146" s="60"/>
      <c r="J146" s="57"/>
      <c r="K146" s="23">
        <f t="shared" si="22"/>
        <v>1</v>
      </c>
      <c r="L146" s="23">
        <f t="shared" si="23"/>
        <v>0</v>
      </c>
      <c r="M146" s="23">
        <f ca="1">OFFSET('Z1'!$B$7,B146,K146)*E146</f>
        <v>0</v>
      </c>
      <c r="N146" s="23">
        <f ca="1">IF(L146&gt;0,OFFSET('Z1'!$I$7,B146,L146)*IF(L146=1,E146-9300,IF(L146=2,E146-18000,IF(L146=3,E146-45000,0))),0)</f>
        <v>0</v>
      </c>
      <c r="O146" s="23">
        <f>IF(AND(F146=1,E146&gt;20000,E146&lt;=45000),E146*'Z1'!$G$7,0)+IF(AND(F146=1,E146&gt;45000,E146&lt;=50000),'Z1'!$G$7/5000*(50000-E146)*E146,0)</f>
        <v>0</v>
      </c>
      <c r="P146" s="24">
        <f t="shared" ca="1" si="24"/>
        <v>0</v>
      </c>
      <c r="Q146" s="27">
        <v>12984</v>
      </c>
      <c r="R146" s="26">
        <f t="shared" si="25"/>
        <v>11984</v>
      </c>
      <c r="S146" s="27">
        <f t="shared" si="26"/>
        <v>1</v>
      </c>
      <c r="T146" s="28">
        <f t="shared" si="27"/>
        <v>10785.6</v>
      </c>
      <c r="U146" s="61">
        <f ca="1">OFFSET($U$4,B146,0)/OFFSET($G$4,B146,0)*G146</f>
        <v>2347039.7720484463</v>
      </c>
      <c r="V146" s="62">
        <f t="shared" ca="1" si="28"/>
        <v>2357825.3720484464</v>
      </c>
      <c r="W146" s="63">
        <v>797.65864280492724</v>
      </c>
      <c r="X146" s="63">
        <f t="shared" ca="1" si="29"/>
        <v>738.20456231948856</v>
      </c>
      <c r="Y146" s="64">
        <f t="shared" ca="1" si="30"/>
        <v>-7.4535744107744328E-2</v>
      </c>
      <c r="Z146" s="64"/>
      <c r="AA146" s="64">
        <f ca="1">MAX(Y146,OFFSET($AA$4,B146,0))</f>
        <v>-7.4535744107744328E-2</v>
      </c>
      <c r="AB146" s="62">
        <f t="shared" ca="1" si="31"/>
        <v>2357825.3720484464</v>
      </c>
      <c r="AC146" s="65">
        <f t="shared" ca="1" si="32"/>
        <v>0</v>
      </c>
      <c r="AD146" s="62">
        <f ca="1">MAX(0,AB146-W146*(1+OFFSET($Y$4,B146,0))*E146)</f>
        <v>0</v>
      </c>
      <c r="AE146" s="65">
        <f ca="1">IF(OFFSET($AC$4,B146,0)=0,0,-OFFSET($AC$4,B146,0)/OFFSET($AD$4,B146,0)*AD146)</f>
        <v>0</v>
      </c>
      <c r="AF146" s="51">
        <f t="shared" ca="1" si="33"/>
        <v>2357825.3720484464</v>
      </c>
    </row>
    <row r="147" spans="1:32" ht="11.25" x14ac:dyDescent="0.2">
      <c r="A147" s="60">
        <v>10817</v>
      </c>
      <c r="B147" s="102">
        <f>INT(A147/10000)</f>
        <v>1</v>
      </c>
      <c r="C147" s="109">
        <v>3</v>
      </c>
      <c r="D147" s="60" t="s">
        <v>205</v>
      </c>
      <c r="E147" s="60">
        <v>1647</v>
      </c>
      <c r="F147" s="60">
        <v>0</v>
      </c>
      <c r="G147" s="60">
        <f t="shared" si="21"/>
        <v>2654.8656716417909</v>
      </c>
      <c r="H147" s="60"/>
      <c r="I147" s="60"/>
      <c r="J147" s="57"/>
      <c r="K147" s="23">
        <f t="shared" si="22"/>
        <v>1</v>
      </c>
      <c r="L147" s="23">
        <f t="shared" si="23"/>
        <v>0</v>
      </c>
      <c r="M147" s="23">
        <f ca="1">OFFSET('Z1'!$B$7,B147,K147)*E147</f>
        <v>0</v>
      </c>
      <c r="N147" s="23">
        <f ca="1">IF(L147&gt;0,OFFSET('Z1'!$I$7,B147,L147)*IF(L147=1,E147-9300,IF(L147=2,E147-18000,IF(L147=3,E147-45000,0))),0)</f>
        <v>0</v>
      </c>
      <c r="O147" s="23">
        <f>IF(AND(F147=1,E147&gt;20000,E147&lt;=45000),E147*'Z1'!$G$7,0)+IF(AND(F147=1,E147&gt;45000,E147&lt;=50000),'Z1'!$G$7/5000*(50000-E147)*E147,0)</f>
        <v>0</v>
      </c>
      <c r="P147" s="24">
        <f t="shared" ca="1" si="24"/>
        <v>0</v>
      </c>
      <c r="Q147" s="27">
        <v>0</v>
      </c>
      <c r="R147" s="26">
        <f t="shared" si="25"/>
        <v>0</v>
      </c>
      <c r="S147" s="27">
        <f t="shared" si="26"/>
        <v>1</v>
      </c>
      <c r="T147" s="28">
        <f t="shared" si="27"/>
        <v>0</v>
      </c>
      <c r="U147" s="61">
        <f ca="1">OFFSET($U$4,B147,0)/OFFSET($G$4,B147,0)*G147</f>
        <v>1210261.2725622389</v>
      </c>
      <c r="V147" s="62">
        <f t="shared" ca="1" si="28"/>
        <v>1210261.2725622389</v>
      </c>
      <c r="W147" s="63">
        <v>793.8152324364072</v>
      </c>
      <c r="X147" s="63">
        <f t="shared" ca="1" si="29"/>
        <v>734.82773076031503</v>
      </c>
      <c r="Y147" s="64">
        <f t="shared" ca="1" si="30"/>
        <v>-7.4308855846776267E-2</v>
      </c>
      <c r="Z147" s="64"/>
      <c r="AA147" s="64">
        <f ca="1">MAX(Y147,OFFSET($AA$4,B147,0))</f>
        <v>-7.4308855846776267E-2</v>
      </c>
      <c r="AB147" s="62">
        <f t="shared" ca="1" si="31"/>
        <v>1210261.2725622389</v>
      </c>
      <c r="AC147" s="65">
        <f t="shared" ca="1" si="32"/>
        <v>0</v>
      </c>
      <c r="AD147" s="62">
        <f ca="1">MAX(0,AB147-W147*(1+OFFSET($Y$4,B147,0))*E147)</f>
        <v>0</v>
      </c>
      <c r="AE147" s="65">
        <f ca="1">IF(OFFSET($AC$4,B147,0)=0,0,-OFFSET($AC$4,B147,0)/OFFSET($AD$4,B147,0)*AD147)</f>
        <v>0</v>
      </c>
      <c r="AF147" s="51">
        <f t="shared" ca="1" si="33"/>
        <v>1210261.2725622389</v>
      </c>
    </row>
    <row r="148" spans="1:32" ht="11.25" x14ac:dyDescent="0.2">
      <c r="A148" s="60">
        <v>10818</v>
      </c>
      <c r="B148" s="102">
        <f>INT(A148/10000)</f>
        <v>1</v>
      </c>
      <c r="C148" s="109">
        <v>2</v>
      </c>
      <c r="D148" s="60" t="s">
        <v>206</v>
      </c>
      <c r="E148" s="60">
        <v>842</v>
      </c>
      <c r="F148" s="60">
        <v>0</v>
      </c>
      <c r="G148" s="60">
        <f t="shared" ref="G148:G211" si="34">IF(AND(F148=1,E148&lt;=20000),E148*2,IF(E148&lt;=10000,E148*(1+41/67),IF(E148&lt;=20000,E148*(1+2/3),IF(E148&lt;=50000,E148*(2),E148*(2+1/3))))+IF(AND(E148&gt;9000,E148&lt;=10000),(E148-9000)*(110/201),0)+IF(AND(E148&gt;18000,E148&lt;=20000),(E148-18000)*(3+1/3),0)+IF(AND(E148&gt;45000,E148&lt;=50000),(E148-45000)*(3+1/3),0))</f>
        <v>1357.2537313432836</v>
      </c>
      <c r="H148" s="60"/>
      <c r="I148" s="60"/>
      <c r="J148" s="57"/>
      <c r="K148" s="23">
        <f t="shared" ref="K148:K211" si="35">IF(AND(F148=1,E148&lt;=20000),3,IF(E148&lt;=10000,1,IF(E148&lt;=20000,2,IF(E148&lt;=50000,3,4))))</f>
        <v>1</v>
      </c>
      <c r="L148" s="23">
        <f t="shared" ref="L148:L211" si="36">IF(AND(F148=1,E148&lt;=45000),0,IF(AND(E148&gt;9300,E148&lt;=10000),1,IF(AND(E148&gt;18000,E148&lt;=20000),2,IF(AND(E148&gt;45000,E148&lt;=50000),3,0))))</f>
        <v>0</v>
      </c>
      <c r="M148" s="23">
        <f ca="1">OFFSET('Z1'!$B$7,B148,K148)*E148</f>
        <v>0</v>
      </c>
      <c r="N148" s="23">
        <f ca="1">IF(L148&gt;0,OFFSET('Z1'!$I$7,B148,L148)*IF(L148=1,E148-9300,IF(L148=2,E148-18000,IF(L148=3,E148-45000,0))),0)</f>
        <v>0</v>
      </c>
      <c r="O148" s="23">
        <f>IF(AND(F148=1,E148&gt;20000,E148&lt;=45000),E148*'Z1'!$G$7,0)+IF(AND(F148=1,E148&gt;45000,E148&lt;=50000),'Z1'!$G$7/5000*(50000-E148)*E148,0)</f>
        <v>0</v>
      </c>
      <c r="P148" s="24">
        <f t="shared" ref="P148:P211" ca="1" si="37">SUM(M148:O148)</f>
        <v>0</v>
      </c>
      <c r="Q148" s="27">
        <v>0</v>
      </c>
      <c r="R148" s="26">
        <f t="shared" ref="R148:R211" si="38">MAX(Q148-$R$3,0)</f>
        <v>0</v>
      </c>
      <c r="S148" s="27">
        <f t="shared" ref="S148:S211" si="39">IF(E148&lt;=9300,1,IF(E148&gt;10000,0,2))</f>
        <v>1</v>
      </c>
      <c r="T148" s="28">
        <f t="shared" ref="T148:T211" si="40">IF(S148=0,0,IF(S148=1,R148*$T$3,R148*$T$3*(10000-E148)/700))</f>
        <v>0</v>
      </c>
      <c r="U148" s="61">
        <f ca="1">OFFSET($U$4,B148,0)/OFFSET($G$4,B148,0)*G148</f>
        <v>618724.94930018531</v>
      </c>
      <c r="V148" s="62">
        <f t="shared" ref="V148:V211" ca="1" si="41">P148+T148+U148</f>
        <v>618724.94930018531</v>
      </c>
      <c r="W148" s="63">
        <v>793.81523243640731</v>
      </c>
      <c r="X148" s="63">
        <f t="shared" ref="X148:X211" ca="1" si="42">V148/E148</f>
        <v>734.82773076031515</v>
      </c>
      <c r="Y148" s="64">
        <f t="shared" ref="Y148:Y211" ca="1" si="43">X148/W148-1</f>
        <v>-7.4308855846776267E-2</v>
      </c>
      <c r="Z148" s="64"/>
      <c r="AA148" s="64">
        <f ca="1">MAX(Y148,OFFSET($AA$4,B148,0))</f>
        <v>-7.4308855846776267E-2</v>
      </c>
      <c r="AB148" s="62">
        <f t="shared" ref="AB148:AB211" ca="1" si="44">(W148*(1+AA148))*E148</f>
        <v>618724.94930018531</v>
      </c>
      <c r="AC148" s="65">
        <f t="shared" ref="AC148:AC211" ca="1" si="45">AB148-V148</f>
        <v>0</v>
      </c>
      <c r="AD148" s="62">
        <f ca="1">MAX(0,AB148-W148*(1+OFFSET($Y$4,B148,0))*E148)</f>
        <v>0</v>
      </c>
      <c r="AE148" s="65">
        <f ca="1">IF(OFFSET($AC$4,B148,0)=0,0,-OFFSET($AC$4,B148,0)/OFFSET($AD$4,B148,0)*AD148)</f>
        <v>0</v>
      </c>
      <c r="AF148" s="51">
        <f t="shared" ref="AF148:AF211" ca="1" si="46">AB148+AE148</f>
        <v>618724.94930018531</v>
      </c>
    </row>
    <row r="149" spans="1:32" ht="11.25" x14ac:dyDescent="0.2">
      <c r="A149" s="60">
        <v>10819</v>
      </c>
      <c r="B149" s="102">
        <f>INT(A149/10000)</f>
        <v>1</v>
      </c>
      <c r="C149" s="109">
        <v>2</v>
      </c>
      <c r="D149" s="60" t="s">
        <v>207</v>
      </c>
      <c r="E149" s="60">
        <v>873</v>
      </c>
      <c r="F149" s="60">
        <v>0</v>
      </c>
      <c r="G149" s="60">
        <f t="shared" si="34"/>
        <v>1407.2238805970148</v>
      </c>
      <c r="H149" s="60"/>
      <c r="I149" s="60"/>
      <c r="J149" s="57"/>
      <c r="K149" s="23">
        <f t="shared" si="35"/>
        <v>1</v>
      </c>
      <c r="L149" s="23">
        <f t="shared" si="36"/>
        <v>0</v>
      </c>
      <c r="M149" s="23">
        <f ca="1">OFFSET('Z1'!$B$7,B149,K149)*E149</f>
        <v>0</v>
      </c>
      <c r="N149" s="23">
        <f ca="1">IF(L149&gt;0,OFFSET('Z1'!$I$7,B149,L149)*IF(L149=1,E149-9300,IF(L149=2,E149-18000,IF(L149=3,E149-45000,0))),0)</f>
        <v>0</v>
      </c>
      <c r="O149" s="23">
        <f>IF(AND(F149=1,E149&gt;20000,E149&lt;=45000),E149*'Z1'!$G$7,0)+IF(AND(F149=1,E149&gt;45000,E149&lt;=50000),'Z1'!$G$7/5000*(50000-E149)*E149,0)</f>
        <v>0</v>
      </c>
      <c r="P149" s="24">
        <f t="shared" ca="1" si="37"/>
        <v>0</v>
      </c>
      <c r="Q149" s="27">
        <v>0</v>
      </c>
      <c r="R149" s="26">
        <f t="shared" si="38"/>
        <v>0</v>
      </c>
      <c r="S149" s="27">
        <f t="shared" si="39"/>
        <v>1</v>
      </c>
      <c r="T149" s="28">
        <f t="shared" si="40"/>
        <v>0</v>
      </c>
      <c r="U149" s="61">
        <f ca="1">OFFSET($U$4,B149,0)/OFFSET($G$4,B149,0)*G149</f>
        <v>641504.60895375512</v>
      </c>
      <c r="V149" s="62">
        <f t="shared" ca="1" si="41"/>
        <v>641504.60895375512</v>
      </c>
      <c r="W149" s="63">
        <v>793.81523243640743</v>
      </c>
      <c r="X149" s="63">
        <f t="shared" ca="1" si="42"/>
        <v>734.82773076031515</v>
      </c>
      <c r="Y149" s="64">
        <f t="shared" ca="1" si="43"/>
        <v>-7.4308855846776378E-2</v>
      </c>
      <c r="Z149" s="64"/>
      <c r="AA149" s="64">
        <f ca="1">MAX(Y149,OFFSET($AA$4,B149,0))</f>
        <v>-7.4308855846776378E-2</v>
      </c>
      <c r="AB149" s="62">
        <f t="shared" ca="1" si="44"/>
        <v>641504.60895375512</v>
      </c>
      <c r="AC149" s="65">
        <f t="shared" ca="1" si="45"/>
        <v>0</v>
      </c>
      <c r="AD149" s="62">
        <f ca="1">MAX(0,AB149-W149*(1+OFFSET($Y$4,B149,0))*E149)</f>
        <v>0</v>
      </c>
      <c r="AE149" s="65">
        <f ca="1">IF(OFFSET($AC$4,B149,0)=0,0,-OFFSET($AC$4,B149,0)/OFFSET($AD$4,B149,0)*AD149)</f>
        <v>0</v>
      </c>
      <c r="AF149" s="51">
        <f t="shared" ca="1" si="46"/>
        <v>641504.60895375512</v>
      </c>
    </row>
    <row r="150" spans="1:32" ht="11.25" x14ac:dyDescent="0.2">
      <c r="A150" s="60">
        <v>10820</v>
      </c>
      <c r="B150" s="102">
        <f>INT(A150/10000)</f>
        <v>1</v>
      </c>
      <c r="C150" s="109">
        <v>2</v>
      </c>
      <c r="D150" s="60" t="s">
        <v>208</v>
      </c>
      <c r="E150" s="60">
        <v>891</v>
      </c>
      <c r="F150" s="60">
        <v>0</v>
      </c>
      <c r="G150" s="60">
        <f t="shared" si="34"/>
        <v>1436.2388059701493</v>
      </c>
      <c r="H150" s="60"/>
      <c r="I150" s="60"/>
      <c r="J150" s="57"/>
      <c r="K150" s="23">
        <f t="shared" si="35"/>
        <v>1</v>
      </c>
      <c r="L150" s="23">
        <f t="shared" si="36"/>
        <v>0</v>
      </c>
      <c r="M150" s="23">
        <f ca="1">OFFSET('Z1'!$B$7,B150,K150)*E150</f>
        <v>0</v>
      </c>
      <c r="N150" s="23">
        <f ca="1">IF(L150&gt;0,OFFSET('Z1'!$I$7,B150,L150)*IF(L150=1,E150-9300,IF(L150=2,E150-18000,IF(L150=3,E150-45000,0))),0)</f>
        <v>0</v>
      </c>
      <c r="O150" s="23">
        <f>IF(AND(F150=1,E150&gt;20000,E150&lt;=45000),E150*'Z1'!$G$7,0)+IF(AND(F150=1,E150&gt;45000,E150&lt;=50000),'Z1'!$G$7/5000*(50000-E150)*E150,0)</f>
        <v>0</v>
      </c>
      <c r="P150" s="24">
        <f t="shared" ca="1" si="37"/>
        <v>0</v>
      </c>
      <c r="Q150" s="27">
        <v>0</v>
      </c>
      <c r="R150" s="26">
        <f t="shared" si="38"/>
        <v>0</v>
      </c>
      <c r="S150" s="27">
        <f t="shared" si="39"/>
        <v>1</v>
      </c>
      <c r="T150" s="28">
        <f t="shared" si="40"/>
        <v>0</v>
      </c>
      <c r="U150" s="61">
        <f ca="1">OFFSET($U$4,B150,0)/OFFSET($G$4,B150,0)*G150</f>
        <v>654731.50810744078</v>
      </c>
      <c r="V150" s="62">
        <f t="shared" ca="1" si="41"/>
        <v>654731.50810744078</v>
      </c>
      <c r="W150" s="63">
        <v>793.8152324364072</v>
      </c>
      <c r="X150" s="63">
        <f t="shared" ca="1" si="42"/>
        <v>734.82773076031515</v>
      </c>
      <c r="Y150" s="64">
        <f t="shared" ca="1" si="43"/>
        <v>-7.4308855846776156E-2</v>
      </c>
      <c r="Z150" s="64"/>
      <c r="AA150" s="64">
        <f ca="1">MAX(Y150,OFFSET($AA$4,B150,0))</f>
        <v>-7.4308855846776156E-2</v>
      </c>
      <c r="AB150" s="62">
        <f t="shared" ca="1" si="44"/>
        <v>654731.50810744078</v>
      </c>
      <c r="AC150" s="65">
        <f t="shared" ca="1" si="45"/>
        <v>0</v>
      </c>
      <c r="AD150" s="62">
        <f ca="1">MAX(0,AB150-W150*(1+OFFSET($Y$4,B150,0))*E150)</f>
        <v>0</v>
      </c>
      <c r="AE150" s="65">
        <f ca="1">IF(OFFSET($AC$4,B150,0)=0,0,-OFFSET($AC$4,B150,0)/OFFSET($AD$4,B150,0)*AD150)</f>
        <v>0</v>
      </c>
      <c r="AF150" s="51">
        <f t="shared" ca="1" si="46"/>
        <v>654731.50810744078</v>
      </c>
    </row>
    <row r="151" spans="1:32" ht="11.25" x14ac:dyDescent="0.2">
      <c r="A151" s="60">
        <v>10821</v>
      </c>
      <c r="B151" s="102">
        <f>INT(A151/10000)</f>
        <v>1</v>
      </c>
      <c r="C151" s="109">
        <v>3</v>
      </c>
      <c r="D151" s="60" t="s">
        <v>209</v>
      </c>
      <c r="E151" s="60">
        <v>1281</v>
      </c>
      <c r="F151" s="60">
        <v>0</v>
      </c>
      <c r="G151" s="60">
        <f t="shared" si="34"/>
        <v>2064.8955223880598</v>
      </c>
      <c r="H151" s="60"/>
      <c r="I151" s="60"/>
      <c r="J151" s="57"/>
      <c r="K151" s="23">
        <f t="shared" si="35"/>
        <v>1</v>
      </c>
      <c r="L151" s="23">
        <f t="shared" si="36"/>
        <v>0</v>
      </c>
      <c r="M151" s="23">
        <f ca="1">OFFSET('Z1'!$B$7,B151,K151)*E151</f>
        <v>0</v>
      </c>
      <c r="N151" s="23">
        <f ca="1">IF(L151&gt;0,OFFSET('Z1'!$I$7,B151,L151)*IF(L151=1,E151-9300,IF(L151=2,E151-18000,IF(L151=3,E151-45000,0))),0)</f>
        <v>0</v>
      </c>
      <c r="O151" s="23">
        <f>IF(AND(F151=1,E151&gt;20000,E151&lt;=45000),E151*'Z1'!$G$7,0)+IF(AND(F151=1,E151&gt;45000,E151&lt;=50000),'Z1'!$G$7/5000*(50000-E151)*E151,0)</f>
        <v>0</v>
      </c>
      <c r="P151" s="24">
        <f t="shared" ca="1" si="37"/>
        <v>0</v>
      </c>
      <c r="Q151" s="27">
        <v>0</v>
      </c>
      <c r="R151" s="26">
        <f t="shared" si="38"/>
        <v>0</v>
      </c>
      <c r="S151" s="27">
        <f t="shared" si="39"/>
        <v>1</v>
      </c>
      <c r="T151" s="28">
        <f t="shared" si="40"/>
        <v>0</v>
      </c>
      <c r="U151" s="61">
        <f ca="1">OFFSET($U$4,B151,0)/OFFSET($G$4,B151,0)*G151</f>
        <v>941314.32310396375</v>
      </c>
      <c r="V151" s="62">
        <f t="shared" ca="1" si="41"/>
        <v>941314.32310396375</v>
      </c>
      <c r="W151" s="63">
        <v>793.28301226250505</v>
      </c>
      <c r="X151" s="63">
        <f t="shared" ca="1" si="42"/>
        <v>734.82773076031515</v>
      </c>
      <c r="Y151" s="64">
        <f t="shared" ca="1" si="43"/>
        <v>-7.3687801955409138E-2</v>
      </c>
      <c r="Z151" s="64"/>
      <c r="AA151" s="64">
        <f ca="1">MAX(Y151,OFFSET($AA$4,B151,0))</f>
        <v>-7.3687801955409138E-2</v>
      </c>
      <c r="AB151" s="62">
        <f t="shared" ca="1" si="44"/>
        <v>941314.32310396375</v>
      </c>
      <c r="AC151" s="65">
        <f t="shared" ca="1" si="45"/>
        <v>0</v>
      </c>
      <c r="AD151" s="62">
        <f ca="1">MAX(0,AB151-W151*(1+OFFSET($Y$4,B151,0))*E151)</f>
        <v>0</v>
      </c>
      <c r="AE151" s="65">
        <f ca="1">IF(OFFSET($AC$4,B151,0)=0,0,-OFFSET($AC$4,B151,0)/OFFSET($AD$4,B151,0)*AD151)</f>
        <v>0</v>
      </c>
      <c r="AF151" s="51">
        <f t="shared" ca="1" si="46"/>
        <v>941314.32310396375</v>
      </c>
    </row>
    <row r="152" spans="1:32" ht="11.25" x14ac:dyDescent="0.2">
      <c r="A152" s="60">
        <v>10822</v>
      </c>
      <c r="B152" s="102">
        <f>INT(A152/10000)</f>
        <v>1</v>
      </c>
      <c r="C152" s="109">
        <v>3</v>
      </c>
      <c r="D152" s="60" t="s">
        <v>210</v>
      </c>
      <c r="E152" s="60">
        <v>1395</v>
      </c>
      <c r="F152" s="60">
        <v>0</v>
      </c>
      <c r="G152" s="60">
        <f t="shared" si="34"/>
        <v>2248.6567164179105</v>
      </c>
      <c r="H152" s="60"/>
      <c r="I152" s="60"/>
      <c r="J152" s="57"/>
      <c r="K152" s="23">
        <f t="shared" si="35"/>
        <v>1</v>
      </c>
      <c r="L152" s="23">
        <f t="shared" si="36"/>
        <v>0</v>
      </c>
      <c r="M152" s="23">
        <f ca="1">OFFSET('Z1'!$B$7,B152,K152)*E152</f>
        <v>0</v>
      </c>
      <c r="N152" s="23">
        <f ca="1">IF(L152&gt;0,OFFSET('Z1'!$I$7,B152,L152)*IF(L152=1,E152-9300,IF(L152=2,E152-18000,IF(L152=3,E152-45000,0))),0)</f>
        <v>0</v>
      </c>
      <c r="O152" s="23">
        <f>IF(AND(F152=1,E152&gt;20000,E152&lt;=45000),E152*'Z1'!$G$7,0)+IF(AND(F152=1,E152&gt;45000,E152&lt;=50000),'Z1'!$G$7/5000*(50000-E152)*E152,0)</f>
        <v>0</v>
      </c>
      <c r="P152" s="24">
        <f t="shared" ca="1" si="37"/>
        <v>0</v>
      </c>
      <c r="Q152" s="27">
        <v>0</v>
      </c>
      <c r="R152" s="26">
        <f t="shared" si="38"/>
        <v>0</v>
      </c>
      <c r="S152" s="27">
        <f t="shared" si="39"/>
        <v>1</v>
      </c>
      <c r="T152" s="28">
        <f t="shared" si="40"/>
        <v>0</v>
      </c>
      <c r="U152" s="61">
        <f ca="1">OFFSET($U$4,B152,0)/OFFSET($G$4,B152,0)*G152</f>
        <v>1025084.6844106397</v>
      </c>
      <c r="V152" s="62">
        <f t="shared" ca="1" si="41"/>
        <v>1025084.6844106397</v>
      </c>
      <c r="W152" s="63">
        <v>793.65469596602088</v>
      </c>
      <c r="X152" s="63">
        <f t="shared" ca="1" si="42"/>
        <v>734.82773076031515</v>
      </c>
      <c r="Y152" s="64">
        <f t="shared" ca="1" si="43"/>
        <v>-7.4121611709362711E-2</v>
      </c>
      <c r="Z152" s="64"/>
      <c r="AA152" s="64">
        <f ca="1">MAX(Y152,OFFSET($AA$4,B152,0))</f>
        <v>-7.4121611709362711E-2</v>
      </c>
      <c r="AB152" s="62">
        <f t="shared" ca="1" si="44"/>
        <v>1025084.6844106397</v>
      </c>
      <c r="AC152" s="65">
        <f t="shared" ca="1" si="45"/>
        <v>0</v>
      </c>
      <c r="AD152" s="62">
        <f ca="1">MAX(0,AB152-W152*(1+OFFSET($Y$4,B152,0))*E152)</f>
        <v>0</v>
      </c>
      <c r="AE152" s="65">
        <f ca="1">IF(OFFSET($AC$4,B152,0)=0,0,-OFFSET($AC$4,B152,0)/OFFSET($AD$4,B152,0)*AD152)</f>
        <v>0</v>
      </c>
      <c r="AF152" s="51">
        <f t="shared" ca="1" si="46"/>
        <v>1025084.6844106397</v>
      </c>
    </row>
    <row r="153" spans="1:32" ht="11.25" x14ac:dyDescent="0.2">
      <c r="A153" s="60">
        <v>10823</v>
      </c>
      <c r="B153" s="102">
        <f>INT(A153/10000)</f>
        <v>1</v>
      </c>
      <c r="C153" s="109">
        <v>3</v>
      </c>
      <c r="D153" s="60" t="s">
        <v>211</v>
      </c>
      <c r="E153" s="60">
        <v>1820</v>
      </c>
      <c r="F153" s="60">
        <v>0</v>
      </c>
      <c r="G153" s="60">
        <f t="shared" si="34"/>
        <v>2933.7313432835822</v>
      </c>
      <c r="H153" s="60"/>
      <c r="I153" s="60"/>
      <c r="J153" s="57"/>
      <c r="K153" s="23">
        <f t="shared" si="35"/>
        <v>1</v>
      </c>
      <c r="L153" s="23">
        <f t="shared" si="36"/>
        <v>0</v>
      </c>
      <c r="M153" s="23">
        <f ca="1">OFFSET('Z1'!$B$7,B153,K153)*E153</f>
        <v>0</v>
      </c>
      <c r="N153" s="23">
        <f ca="1">IF(L153&gt;0,OFFSET('Z1'!$I$7,B153,L153)*IF(L153=1,E153-9300,IF(L153=2,E153-18000,IF(L153=3,E153-45000,0))),0)</f>
        <v>0</v>
      </c>
      <c r="O153" s="23">
        <f>IF(AND(F153=1,E153&gt;20000,E153&lt;=45000),E153*'Z1'!$G$7,0)+IF(AND(F153=1,E153&gt;45000,E153&lt;=50000),'Z1'!$G$7/5000*(50000-E153)*E153,0)</f>
        <v>0</v>
      </c>
      <c r="P153" s="24">
        <f t="shared" ca="1" si="37"/>
        <v>0</v>
      </c>
      <c r="Q153" s="27">
        <v>0</v>
      </c>
      <c r="R153" s="26">
        <f t="shared" si="38"/>
        <v>0</v>
      </c>
      <c r="S153" s="27">
        <f t="shared" si="39"/>
        <v>1</v>
      </c>
      <c r="T153" s="28">
        <f t="shared" si="40"/>
        <v>0</v>
      </c>
      <c r="U153" s="61">
        <f ca="1">OFFSET($U$4,B153,0)/OFFSET($G$4,B153,0)*G153</f>
        <v>1337386.4699837735</v>
      </c>
      <c r="V153" s="62">
        <f t="shared" ca="1" si="41"/>
        <v>1337386.4699837735</v>
      </c>
      <c r="W153" s="63">
        <v>793.81523243640731</v>
      </c>
      <c r="X153" s="63">
        <f t="shared" ca="1" si="42"/>
        <v>734.82773076031515</v>
      </c>
      <c r="Y153" s="64">
        <f t="shared" ca="1" si="43"/>
        <v>-7.4308855846776267E-2</v>
      </c>
      <c r="Z153" s="64"/>
      <c r="AA153" s="64">
        <f ca="1">MAX(Y153,OFFSET($AA$4,B153,0))</f>
        <v>-7.4308855846776267E-2</v>
      </c>
      <c r="AB153" s="62">
        <f t="shared" ca="1" si="44"/>
        <v>1337386.4699837735</v>
      </c>
      <c r="AC153" s="65">
        <f t="shared" ca="1" si="45"/>
        <v>0</v>
      </c>
      <c r="AD153" s="62">
        <f ca="1">MAX(0,AB153-W153*(1+OFFSET($Y$4,B153,0))*E153)</f>
        <v>0</v>
      </c>
      <c r="AE153" s="65">
        <f ca="1">IF(OFFSET($AC$4,B153,0)=0,0,-OFFSET($AC$4,B153,0)/OFFSET($AD$4,B153,0)*AD153)</f>
        <v>0</v>
      </c>
      <c r="AF153" s="51">
        <f t="shared" ca="1" si="46"/>
        <v>1337386.4699837735</v>
      </c>
    </row>
    <row r="154" spans="1:32" ht="11.25" x14ac:dyDescent="0.2">
      <c r="A154" s="60">
        <v>10824</v>
      </c>
      <c r="B154" s="102">
        <f>INT(A154/10000)</f>
        <v>1</v>
      </c>
      <c r="C154" s="109">
        <v>2</v>
      </c>
      <c r="D154" s="60" t="s">
        <v>212</v>
      </c>
      <c r="E154" s="60">
        <v>601</v>
      </c>
      <c r="F154" s="60">
        <v>0</v>
      </c>
      <c r="G154" s="60">
        <f t="shared" si="34"/>
        <v>968.77611940298505</v>
      </c>
      <c r="H154" s="60"/>
      <c r="I154" s="60"/>
      <c r="J154" s="57"/>
      <c r="K154" s="23">
        <f t="shared" si="35"/>
        <v>1</v>
      </c>
      <c r="L154" s="23">
        <f t="shared" si="36"/>
        <v>0</v>
      </c>
      <c r="M154" s="23">
        <f ca="1">OFFSET('Z1'!$B$7,B154,K154)*E154</f>
        <v>0</v>
      </c>
      <c r="N154" s="23">
        <f ca="1">IF(L154&gt;0,OFFSET('Z1'!$I$7,B154,L154)*IF(L154=1,E154-9300,IF(L154=2,E154-18000,IF(L154=3,E154-45000,0))),0)</f>
        <v>0</v>
      </c>
      <c r="O154" s="23">
        <f>IF(AND(F154=1,E154&gt;20000,E154&lt;=45000),E154*'Z1'!$G$7,0)+IF(AND(F154=1,E154&gt;45000,E154&lt;=50000),'Z1'!$G$7/5000*(50000-E154)*E154,0)</f>
        <v>0</v>
      </c>
      <c r="P154" s="24">
        <f t="shared" ca="1" si="37"/>
        <v>0</v>
      </c>
      <c r="Q154" s="27">
        <v>0</v>
      </c>
      <c r="R154" s="26">
        <f t="shared" si="38"/>
        <v>0</v>
      </c>
      <c r="S154" s="27">
        <f t="shared" si="39"/>
        <v>1</v>
      </c>
      <c r="T154" s="28">
        <f t="shared" si="40"/>
        <v>0</v>
      </c>
      <c r="U154" s="61">
        <f ca="1">OFFSET($U$4,B154,0)/OFFSET($G$4,B154,0)*G154</f>
        <v>441631.4661869494</v>
      </c>
      <c r="V154" s="62">
        <f t="shared" ca="1" si="41"/>
        <v>441631.4661869494</v>
      </c>
      <c r="W154" s="63">
        <v>793.8152324364072</v>
      </c>
      <c r="X154" s="63">
        <f t="shared" ca="1" si="42"/>
        <v>734.82773076031515</v>
      </c>
      <c r="Y154" s="64">
        <f t="shared" ca="1" si="43"/>
        <v>-7.4308855846776156E-2</v>
      </c>
      <c r="Z154" s="64"/>
      <c r="AA154" s="64">
        <f ca="1">MAX(Y154,OFFSET($AA$4,B154,0))</f>
        <v>-7.4308855846776156E-2</v>
      </c>
      <c r="AB154" s="62">
        <f t="shared" ca="1" si="44"/>
        <v>441631.4661869494</v>
      </c>
      <c r="AC154" s="65">
        <f t="shared" ca="1" si="45"/>
        <v>0</v>
      </c>
      <c r="AD154" s="62">
        <f ca="1">MAX(0,AB154-W154*(1+OFFSET($Y$4,B154,0))*E154)</f>
        <v>0</v>
      </c>
      <c r="AE154" s="65">
        <f ca="1">IF(OFFSET($AC$4,B154,0)=0,0,-OFFSET($AC$4,B154,0)/OFFSET($AD$4,B154,0)*AD154)</f>
        <v>0</v>
      </c>
      <c r="AF154" s="51">
        <f t="shared" ca="1" si="46"/>
        <v>441631.4661869494</v>
      </c>
    </row>
    <row r="155" spans="1:32" ht="11.25" x14ac:dyDescent="0.2">
      <c r="A155" s="60">
        <v>10825</v>
      </c>
      <c r="B155" s="102">
        <f>INT(A155/10000)</f>
        <v>1</v>
      </c>
      <c r="C155" s="109">
        <v>2</v>
      </c>
      <c r="D155" s="60" t="s">
        <v>213</v>
      </c>
      <c r="E155" s="60">
        <v>663</v>
      </c>
      <c r="F155" s="60">
        <v>0</v>
      </c>
      <c r="G155" s="60">
        <f t="shared" si="34"/>
        <v>1068.7164179104477</v>
      </c>
      <c r="H155" s="60"/>
      <c r="I155" s="60"/>
      <c r="J155" s="57"/>
      <c r="K155" s="23">
        <f t="shared" si="35"/>
        <v>1</v>
      </c>
      <c r="L155" s="23">
        <f t="shared" si="36"/>
        <v>0</v>
      </c>
      <c r="M155" s="23">
        <f ca="1">OFFSET('Z1'!$B$7,B155,K155)*E155</f>
        <v>0</v>
      </c>
      <c r="N155" s="23">
        <f ca="1">IF(L155&gt;0,OFFSET('Z1'!$I$7,B155,L155)*IF(L155=1,E155-9300,IF(L155=2,E155-18000,IF(L155=3,E155-45000,0))),0)</f>
        <v>0</v>
      </c>
      <c r="O155" s="23">
        <f>IF(AND(F155=1,E155&gt;20000,E155&lt;=45000),E155*'Z1'!$G$7,0)+IF(AND(F155=1,E155&gt;45000,E155&lt;=50000),'Z1'!$G$7/5000*(50000-E155)*E155,0)</f>
        <v>0</v>
      </c>
      <c r="P155" s="24">
        <f t="shared" ca="1" si="37"/>
        <v>0</v>
      </c>
      <c r="Q155" s="27">
        <v>0</v>
      </c>
      <c r="R155" s="26">
        <f t="shared" si="38"/>
        <v>0</v>
      </c>
      <c r="S155" s="27">
        <f t="shared" si="39"/>
        <v>1</v>
      </c>
      <c r="T155" s="28">
        <f t="shared" si="40"/>
        <v>0</v>
      </c>
      <c r="U155" s="61">
        <f ca="1">OFFSET($U$4,B155,0)/OFFSET($G$4,B155,0)*G155</f>
        <v>487190.78549408889</v>
      </c>
      <c r="V155" s="62">
        <f t="shared" ca="1" si="41"/>
        <v>487190.78549408889</v>
      </c>
      <c r="W155" s="63">
        <v>793.81523243640731</v>
      </c>
      <c r="X155" s="63">
        <f t="shared" ca="1" si="42"/>
        <v>734.82773076031503</v>
      </c>
      <c r="Y155" s="64">
        <f t="shared" ca="1" si="43"/>
        <v>-7.4308855846776378E-2</v>
      </c>
      <c r="Z155" s="64"/>
      <c r="AA155" s="64">
        <f ca="1">MAX(Y155,OFFSET($AA$4,B155,0))</f>
        <v>-7.4308855846776378E-2</v>
      </c>
      <c r="AB155" s="62">
        <f t="shared" ca="1" si="44"/>
        <v>487190.78549408889</v>
      </c>
      <c r="AC155" s="65">
        <f t="shared" ca="1" si="45"/>
        <v>0</v>
      </c>
      <c r="AD155" s="62">
        <f ca="1">MAX(0,AB155-W155*(1+OFFSET($Y$4,B155,0))*E155)</f>
        <v>0</v>
      </c>
      <c r="AE155" s="65">
        <f ca="1">IF(OFFSET($AC$4,B155,0)=0,0,-OFFSET($AC$4,B155,0)/OFFSET($AD$4,B155,0)*AD155)</f>
        <v>0</v>
      </c>
      <c r="AF155" s="51">
        <f t="shared" ca="1" si="46"/>
        <v>487190.78549408889</v>
      </c>
    </row>
    <row r="156" spans="1:32" ht="11.25" x14ac:dyDescent="0.2">
      <c r="A156" s="60">
        <v>10826</v>
      </c>
      <c r="B156" s="102">
        <f>INT(A156/10000)</f>
        <v>1</v>
      </c>
      <c r="C156" s="109">
        <v>2</v>
      </c>
      <c r="D156" s="60" t="s">
        <v>214</v>
      </c>
      <c r="E156" s="60">
        <v>648</v>
      </c>
      <c r="F156" s="60">
        <v>0</v>
      </c>
      <c r="G156" s="60">
        <f t="shared" si="34"/>
        <v>1044.5373134328358</v>
      </c>
      <c r="H156" s="60"/>
      <c r="I156" s="60"/>
      <c r="J156" s="57"/>
      <c r="K156" s="23">
        <f t="shared" si="35"/>
        <v>1</v>
      </c>
      <c r="L156" s="23">
        <f t="shared" si="36"/>
        <v>0</v>
      </c>
      <c r="M156" s="23">
        <f ca="1">OFFSET('Z1'!$B$7,B156,K156)*E156</f>
        <v>0</v>
      </c>
      <c r="N156" s="23">
        <f ca="1">IF(L156&gt;0,OFFSET('Z1'!$I$7,B156,L156)*IF(L156=1,E156-9300,IF(L156=2,E156-18000,IF(L156=3,E156-45000,0))),0)</f>
        <v>0</v>
      </c>
      <c r="O156" s="23">
        <f>IF(AND(F156=1,E156&gt;20000,E156&lt;=45000),E156*'Z1'!$G$7,0)+IF(AND(F156=1,E156&gt;45000,E156&lt;=50000),'Z1'!$G$7/5000*(50000-E156)*E156,0)</f>
        <v>0</v>
      </c>
      <c r="P156" s="24">
        <f t="shared" ca="1" si="37"/>
        <v>0</v>
      </c>
      <c r="Q156" s="27">
        <v>0</v>
      </c>
      <c r="R156" s="26">
        <f t="shared" si="38"/>
        <v>0</v>
      </c>
      <c r="S156" s="27">
        <f t="shared" si="39"/>
        <v>1</v>
      </c>
      <c r="T156" s="28">
        <f t="shared" si="40"/>
        <v>0</v>
      </c>
      <c r="U156" s="61">
        <f ca="1">OFFSET($U$4,B156,0)/OFFSET($G$4,B156,0)*G156</f>
        <v>476168.36953268421</v>
      </c>
      <c r="V156" s="62">
        <f t="shared" ca="1" si="41"/>
        <v>476168.36953268421</v>
      </c>
      <c r="W156" s="63">
        <v>793.81523243640743</v>
      </c>
      <c r="X156" s="63">
        <f t="shared" ca="1" si="42"/>
        <v>734.82773076031515</v>
      </c>
      <c r="Y156" s="64">
        <f t="shared" ca="1" si="43"/>
        <v>-7.4308855846776378E-2</v>
      </c>
      <c r="Z156" s="64"/>
      <c r="AA156" s="64">
        <f ca="1">MAX(Y156,OFFSET($AA$4,B156,0))</f>
        <v>-7.4308855846776378E-2</v>
      </c>
      <c r="AB156" s="62">
        <f t="shared" ca="1" si="44"/>
        <v>476168.36953268421</v>
      </c>
      <c r="AC156" s="65">
        <f t="shared" ca="1" si="45"/>
        <v>0</v>
      </c>
      <c r="AD156" s="62">
        <f ca="1">MAX(0,AB156-W156*(1+OFFSET($Y$4,B156,0))*E156)</f>
        <v>0</v>
      </c>
      <c r="AE156" s="65">
        <f ca="1">IF(OFFSET($AC$4,B156,0)=0,0,-OFFSET($AC$4,B156,0)/OFFSET($AD$4,B156,0)*AD156)</f>
        <v>0</v>
      </c>
      <c r="AF156" s="51">
        <f t="shared" ca="1" si="46"/>
        <v>476168.36953268421</v>
      </c>
    </row>
    <row r="157" spans="1:32" ht="11.25" x14ac:dyDescent="0.2">
      <c r="A157" s="60">
        <v>10827</v>
      </c>
      <c r="B157" s="102">
        <f>INT(A157/10000)</f>
        <v>1</v>
      </c>
      <c r="C157" s="109">
        <v>1</v>
      </c>
      <c r="D157" s="60" t="s">
        <v>215</v>
      </c>
      <c r="E157" s="60">
        <v>366</v>
      </c>
      <c r="F157" s="60">
        <v>0</v>
      </c>
      <c r="G157" s="60">
        <f t="shared" si="34"/>
        <v>589.97014925373139</v>
      </c>
      <c r="H157" s="60"/>
      <c r="I157" s="60"/>
      <c r="J157" s="57"/>
      <c r="K157" s="23">
        <f t="shared" si="35"/>
        <v>1</v>
      </c>
      <c r="L157" s="23">
        <f t="shared" si="36"/>
        <v>0</v>
      </c>
      <c r="M157" s="23">
        <f ca="1">OFFSET('Z1'!$B$7,B157,K157)*E157</f>
        <v>0</v>
      </c>
      <c r="N157" s="23">
        <f ca="1">IF(L157&gt;0,OFFSET('Z1'!$I$7,B157,L157)*IF(L157=1,E157-9300,IF(L157=2,E157-18000,IF(L157=3,E157-45000,0))),0)</f>
        <v>0</v>
      </c>
      <c r="O157" s="23">
        <f>IF(AND(F157=1,E157&gt;20000,E157&lt;=45000),E157*'Z1'!$G$7,0)+IF(AND(F157=1,E157&gt;45000,E157&lt;=50000),'Z1'!$G$7/5000*(50000-E157)*E157,0)</f>
        <v>0</v>
      </c>
      <c r="P157" s="24">
        <f t="shared" ca="1" si="37"/>
        <v>0</v>
      </c>
      <c r="Q157" s="27">
        <v>0</v>
      </c>
      <c r="R157" s="26">
        <f t="shared" si="38"/>
        <v>0</v>
      </c>
      <c r="S157" s="27">
        <f t="shared" si="39"/>
        <v>1</v>
      </c>
      <c r="T157" s="28">
        <f t="shared" si="40"/>
        <v>0</v>
      </c>
      <c r="U157" s="61">
        <f ca="1">OFFSET($U$4,B157,0)/OFFSET($G$4,B157,0)*G157</f>
        <v>268946.94945827534</v>
      </c>
      <c r="V157" s="62">
        <f t="shared" ca="1" si="41"/>
        <v>268946.94945827534</v>
      </c>
      <c r="W157" s="63">
        <v>793.81523243640731</v>
      </c>
      <c r="X157" s="63">
        <f t="shared" ca="1" si="42"/>
        <v>734.82773076031515</v>
      </c>
      <c r="Y157" s="64">
        <f t="shared" ca="1" si="43"/>
        <v>-7.4308855846776267E-2</v>
      </c>
      <c r="Z157" s="64"/>
      <c r="AA157" s="64">
        <f ca="1">MAX(Y157,OFFSET($AA$4,B157,0))</f>
        <v>-7.4308855846776267E-2</v>
      </c>
      <c r="AB157" s="62">
        <f t="shared" ca="1" si="44"/>
        <v>268946.94945827534</v>
      </c>
      <c r="AC157" s="65">
        <f t="shared" ca="1" si="45"/>
        <v>0</v>
      </c>
      <c r="AD157" s="62">
        <f ca="1">MAX(0,AB157-W157*(1+OFFSET($Y$4,B157,0))*E157)</f>
        <v>0</v>
      </c>
      <c r="AE157" s="65">
        <f ca="1">IF(OFFSET($AC$4,B157,0)=0,0,-OFFSET($AC$4,B157,0)/OFFSET($AD$4,B157,0)*AD157)</f>
        <v>0</v>
      </c>
      <c r="AF157" s="51">
        <f t="shared" ca="1" si="46"/>
        <v>268946.94945827534</v>
      </c>
    </row>
    <row r="158" spans="1:32" ht="11.25" x14ac:dyDescent="0.2">
      <c r="A158" s="60">
        <v>10828</v>
      </c>
      <c r="B158" s="102">
        <f>INT(A158/10000)</f>
        <v>1</v>
      </c>
      <c r="C158" s="109">
        <v>2</v>
      </c>
      <c r="D158" s="60" t="s">
        <v>216</v>
      </c>
      <c r="E158" s="60">
        <v>797</v>
      </c>
      <c r="F158" s="60">
        <v>0</v>
      </c>
      <c r="G158" s="60">
        <f t="shared" si="34"/>
        <v>1284.7164179104477</v>
      </c>
      <c r="H158" s="60"/>
      <c r="I158" s="60"/>
      <c r="J158" s="57"/>
      <c r="K158" s="23">
        <f t="shared" si="35"/>
        <v>1</v>
      </c>
      <c r="L158" s="23">
        <f t="shared" si="36"/>
        <v>0</v>
      </c>
      <c r="M158" s="23">
        <f ca="1">OFFSET('Z1'!$B$7,B158,K158)*E158</f>
        <v>0</v>
      </c>
      <c r="N158" s="23">
        <f ca="1">IF(L158&gt;0,OFFSET('Z1'!$I$7,B158,L158)*IF(L158=1,E158-9300,IF(L158=2,E158-18000,IF(L158=3,E158-45000,0))),0)</f>
        <v>0</v>
      </c>
      <c r="O158" s="23">
        <f>IF(AND(F158=1,E158&gt;20000,E158&lt;=45000),E158*'Z1'!$G$7,0)+IF(AND(F158=1,E158&gt;45000,E158&lt;=50000),'Z1'!$G$7/5000*(50000-E158)*E158,0)</f>
        <v>0</v>
      </c>
      <c r="P158" s="24">
        <f t="shared" ca="1" si="37"/>
        <v>0</v>
      </c>
      <c r="Q158" s="27">
        <v>0</v>
      </c>
      <c r="R158" s="26">
        <f t="shared" si="38"/>
        <v>0</v>
      </c>
      <c r="S158" s="27">
        <f t="shared" si="39"/>
        <v>1</v>
      </c>
      <c r="T158" s="28">
        <f t="shared" si="40"/>
        <v>0</v>
      </c>
      <c r="U158" s="61">
        <f ca="1">OFFSET($U$4,B158,0)/OFFSET($G$4,B158,0)*G158</f>
        <v>585657.70141597115</v>
      </c>
      <c r="V158" s="62">
        <f t="shared" ca="1" si="41"/>
        <v>585657.70141597115</v>
      </c>
      <c r="W158" s="63">
        <v>793.8152324364072</v>
      </c>
      <c r="X158" s="63">
        <f t="shared" ca="1" si="42"/>
        <v>734.82773076031515</v>
      </c>
      <c r="Y158" s="64">
        <f t="shared" ca="1" si="43"/>
        <v>-7.4308855846776156E-2</v>
      </c>
      <c r="Z158" s="64"/>
      <c r="AA158" s="64">
        <f ca="1">MAX(Y158,OFFSET($AA$4,B158,0))</f>
        <v>-7.4308855846776156E-2</v>
      </c>
      <c r="AB158" s="62">
        <f t="shared" ca="1" si="44"/>
        <v>585657.70141597115</v>
      </c>
      <c r="AC158" s="65">
        <f t="shared" ca="1" si="45"/>
        <v>0</v>
      </c>
      <c r="AD158" s="62">
        <f ca="1">MAX(0,AB158-W158*(1+OFFSET($Y$4,B158,0))*E158)</f>
        <v>0</v>
      </c>
      <c r="AE158" s="65">
        <f ca="1">IF(OFFSET($AC$4,B158,0)=0,0,-OFFSET($AC$4,B158,0)/OFFSET($AD$4,B158,0)*AD158)</f>
        <v>0</v>
      </c>
      <c r="AF158" s="51">
        <f t="shared" ca="1" si="46"/>
        <v>585657.70141597115</v>
      </c>
    </row>
    <row r="159" spans="1:32" ht="11.25" x14ac:dyDescent="0.2">
      <c r="A159" s="60">
        <v>10901</v>
      </c>
      <c r="B159" s="102">
        <f>INT(A159/10000)</f>
        <v>1</v>
      </c>
      <c r="C159" s="109">
        <v>3</v>
      </c>
      <c r="D159" s="60" t="s">
        <v>217</v>
      </c>
      <c r="E159" s="60">
        <v>1574</v>
      </c>
      <c r="F159" s="60">
        <v>0</v>
      </c>
      <c r="G159" s="60">
        <f t="shared" si="34"/>
        <v>2537.1940298507461</v>
      </c>
      <c r="H159" s="60"/>
      <c r="I159" s="60"/>
      <c r="J159" s="57"/>
      <c r="K159" s="23">
        <f t="shared" si="35"/>
        <v>1</v>
      </c>
      <c r="L159" s="23">
        <f t="shared" si="36"/>
        <v>0</v>
      </c>
      <c r="M159" s="23">
        <f ca="1">OFFSET('Z1'!$B$7,B159,K159)*E159</f>
        <v>0</v>
      </c>
      <c r="N159" s="23">
        <f ca="1">IF(L159&gt;0,OFFSET('Z1'!$I$7,B159,L159)*IF(L159=1,E159-9300,IF(L159=2,E159-18000,IF(L159=3,E159-45000,0))),0)</f>
        <v>0</v>
      </c>
      <c r="O159" s="23">
        <f>IF(AND(F159=1,E159&gt;20000,E159&lt;=45000),E159*'Z1'!$G$7,0)+IF(AND(F159=1,E159&gt;45000,E159&lt;=50000),'Z1'!$G$7/5000*(50000-E159)*E159,0)</f>
        <v>0</v>
      </c>
      <c r="P159" s="24">
        <f t="shared" ca="1" si="37"/>
        <v>0</v>
      </c>
      <c r="Q159" s="27">
        <v>512880</v>
      </c>
      <c r="R159" s="26">
        <f t="shared" si="38"/>
        <v>511880</v>
      </c>
      <c r="S159" s="27">
        <f t="shared" si="39"/>
        <v>1</v>
      </c>
      <c r="T159" s="28">
        <f t="shared" si="40"/>
        <v>460692</v>
      </c>
      <c r="U159" s="61">
        <f ca="1">OFFSET($U$4,B159,0)/OFFSET($G$4,B159,0)*G159</f>
        <v>1156618.848216736</v>
      </c>
      <c r="V159" s="62">
        <f t="shared" ca="1" si="41"/>
        <v>1617310.848216736</v>
      </c>
      <c r="W159" s="63">
        <v>1098.2574958635173</v>
      </c>
      <c r="X159" s="63">
        <f t="shared" ca="1" si="42"/>
        <v>1027.5164219928438</v>
      </c>
      <c r="Y159" s="64">
        <f t="shared" ca="1" si="43"/>
        <v>-6.441210202262504E-2</v>
      </c>
      <c r="Z159" s="64"/>
      <c r="AA159" s="64">
        <f ca="1">MAX(Y159,OFFSET($AA$4,B159,0))</f>
        <v>-6.441210202262504E-2</v>
      </c>
      <c r="AB159" s="62">
        <f t="shared" ca="1" si="44"/>
        <v>1617310.8482167362</v>
      </c>
      <c r="AC159" s="65">
        <f t="shared" ca="1" si="45"/>
        <v>0</v>
      </c>
      <c r="AD159" s="62">
        <f ca="1">MAX(0,AB159-W159*(1+OFFSET($Y$4,B159,0))*E159)</f>
        <v>14407.089931127848</v>
      </c>
      <c r="AE159" s="65">
        <f ca="1">IF(OFFSET($AC$4,B159,0)=0,0,-OFFSET($AC$4,B159,0)/OFFSET($AD$4,B159,0)*AD159)</f>
        <v>-3832.594851705996</v>
      </c>
      <c r="AF159" s="51">
        <f t="shared" ca="1" si="46"/>
        <v>1613478.2533650303</v>
      </c>
    </row>
    <row r="160" spans="1:32" ht="11.25" x14ac:dyDescent="0.2">
      <c r="A160" s="60">
        <v>10902</v>
      </c>
      <c r="B160" s="102">
        <f>INT(A160/10000)</f>
        <v>1</v>
      </c>
      <c r="C160" s="109">
        <v>3</v>
      </c>
      <c r="D160" s="60" t="s">
        <v>218</v>
      </c>
      <c r="E160" s="60">
        <v>2121</v>
      </c>
      <c r="F160" s="60">
        <v>0</v>
      </c>
      <c r="G160" s="60">
        <f t="shared" si="34"/>
        <v>3418.9253731343283</v>
      </c>
      <c r="H160" s="60"/>
      <c r="I160" s="60"/>
      <c r="J160" s="57"/>
      <c r="K160" s="23">
        <f t="shared" si="35"/>
        <v>1</v>
      </c>
      <c r="L160" s="23">
        <f t="shared" si="36"/>
        <v>0</v>
      </c>
      <c r="M160" s="23">
        <f ca="1">OFFSET('Z1'!$B$7,B160,K160)*E160</f>
        <v>0</v>
      </c>
      <c r="N160" s="23">
        <f ca="1">IF(L160&gt;0,OFFSET('Z1'!$I$7,B160,L160)*IF(L160=1,E160-9300,IF(L160=2,E160-18000,IF(L160=3,E160-45000,0))),0)</f>
        <v>0</v>
      </c>
      <c r="O160" s="23">
        <f>IF(AND(F160=1,E160&gt;20000,E160&lt;=45000),E160*'Z1'!$G$7,0)+IF(AND(F160=1,E160&gt;45000,E160&lt;=50000),'Z1'!$G$7/5000*(50000-E160)*E160,0)</f>
        <v>0</v>
      </c>
      <c r="P160" s="24">
        <f t="shared" ca="1" si="37"/>
        <v>0</v>
      </c>
      <c r="Q160" s="27">
        <v>1888</v>
      </c>
      <c r="R160" s="26">
        <f t="shared" si="38"/>
        <v>888</v>
      </c>
      <c r="S160" s="27">
        <f t="shared" si="39"/>
        <v>1</v>
      </c>
      <c r="T160" s="28">
        <f t="shared" si="40"/>
        <v>799.2</v>
      </c>
      <c r="U160" s="61">
        <f ca="1">OFFSET($U$4,B160,0)/OFFSET($G$4,B160,0)*G160</f>
        <v>1558569.6169426285</v>
      </c>
      <c r="V160" s="62">
        <f t="shared" ca="1" si="41"/>
        <v>1559368.8169426285</v>
      </c>
      <c r="W160" s="63">
        <v>794.35964544913702</v>
      </c>
      <c r="X160" s="63">
        <f t="shared" ca="1" si="42"/>
        <v>735.20453415494035</v>
      </c>
      <c r="Y160" s="64">
        <f t="shared" ca="1" si="43"/>
        <v>-7.4468928064378104E-2</v>
      </c>
      <c r="Z160" s="64"/>
      <c r="AA160" s="64">
        <f ca="1">MAX(Y160,OFFSET($AA$4,B160,0))</f>
        <v>-7.4468928064378104E-2</v>
      </c>
      <c r="AB160" s="62">
        <f t="shared" ca="1" si="44"/>
        <v>1559368.8169426285</v>
      </c>
      <c r="AC160" s="65">
        <f t="shared" ca="1" si="45"/>
        <v>0</v>
      </c>
      <c r="AD160" s="62">
        <f ca="1">MAX(0,AB160-W160*(1+OFFSET($Y$4,B160,0))*E160)</f>
        <v>0</v>
      </c>
      <c r="AE160" s="65">
        <f ca="1">IF(OFFSET($AC$4,B160,0)=0,0,-OFFSET($AC$4,B160,0)/OFFSET($AD$4,B160,0)*AD160)</f>
        <v>0</v>
      </c>
      <c r="AF160" s="51">
        <f t="shared" ca="1" si="46"/>
        <v>1559368.8169426285</v>
      </c>
    </row>
    <row r="161" spans="1:32" ht="11.25" x14ac:dyDescent="0.2">
      <c r="A161" s="60">
        <v>10903</v>
      </c>
      <c r="B161" s="102">
        <f>INT(A161/10000)</f>
        <v>1</v>
      </c>
      <c r="C161" s="109">
        <v>3</v>
      </c>
      <c r="D161" s="60" t="s">
        <v>219</v>
      </c>
      <c r="E161" s="60">
        <v>1120</v>
      </c>
      <c r="F161" s="60">
        <v>0</v>
      </c>
      <c r="G161" s="60">
        <f t="shared" si="34"/>
        <v>1805.3731343283582</v>
      </c>
      <c r="H161" s="60"/>
      <c r="I161" s="60"/>
      <c r="J161" s="57"/>
      <c r="K161" s="23">
        <f t="shared" si="35"/>
        <v>1</v>
      </c>
      <c r="L161" s="23">
        <f t="shared" si="36"/>
        <v>0</v>
      </c>
      <c r="M161" s="23">
        <f ca="1">OFFSET('Z1'!$B$7,B161,K161)*E161</f>
        <v>0</v>
      </c>
      <c r="N161" s="23">
        <f ca="1">IF(L161&gt;0,OFFSET('Z1'!$I$7,B161,L161)*IF(L161=1,E161-9300,IF(L161=2,E161-18000,IF(L161=3,E161-45000,0))),0)</f>
        <v>0</v>
      </c>
      <c r="O161" s="23">
        <f>IF(AND(F161=1,E161&gt;20000,E161&lt;=45000),E161*'Z1'!$G$7,0)+IF(AND(F161=1,E161&gt;45000,E161&lt;=50000),'Z1'!$G$7/5000*(50000-E161)*E161,0)</f>
        <v>0</v>
      </c>
      <c r="P161" s="24">
        <f t="shared" ca="1" si="37"/>
        <v>0</v>
      </c>
      <c r="Q161" s="27">
        <v>8447</v>
      </c>
      <c r="R161" s="26">
        <f t="shared" si="38"/>
        <v>7447</v>
      </c>
      <c r="S161" s="27">
        <f t="shared" si="39"/>
        <v>1</v>
      </c>
      <c r="T161" s="28">
        <f t="shared" si="40"/>
        <v>6702.3</v>
      </c>
      <c r="U161" s="61">
        <f ca="1">OFFSET($U$4,B161,0)/OFFSET($G$4,B161,0)*G161</f>
        <v>823007.05845155299</v>
      </c>
      <c r="V161" s="62">
        <f t="shared" ca="1" si="41"/>
        <v>829709.35845155304</v>
      </c>
      <c r="W161" s="63">
        <v>799.26654198606298</v>
      </c>
      <c r="X161" s="63">
        <f t="shared" ca="1" si="42"/>
        <v>740.81192718888667</v>
      </c>
      <c r="Y161" s="64">
        <f t="shared" ca="1" si="43"/>
        <v>-7.31353206052201E-2</v>
      </c>
      <c r="Z161" s="64"/>
      <c r="AA161" s="64">
        <f ca="1">MAX(Y161,OFFSET($AA$4,B161,0))</f>
        <v>-7.31353206052201E-2</v>
      </c>
      <c r="AB161" s="62">
        <f t="shared" ca="1" si="44"/>
        <v>829709.35845155304</v>
      </c>
      <c r="AC161" s="65">
        <f t="shared" ca="1" si="45"/>
        <v>0</v>
      </c>
      <c r="AD161" s="62">
        <f ca="1">MAX(0,AB161-W161*(1+OFFSET($Y$4,B161,0))*E161)</f>
        <v>0</v>
      </c>
      <c r="AE161" s="65">
        <f ca="1">IF(OFFSET($AC$4,B161,0)=0,0,-OFFSET($AC$4,B161,0)/OFFSET($AD$4,B161,0)*AD161)</f>
        <v>0</v>
      </c>
      <c r="AF161" s="51">
        <f t="shared" ca="1" si="46"/>
        <v>829709.35845155304</v>
      </c>
    </row>
    <row r="162" spans="1:32" ht="11.25" x14ac:dyDescent="0.2">
      <c r="A162" s="60">
        <v>10904</v>
      </c>
      <c r="B162" s="102">
        <f>INT(A162/10000)</f>
        <v>1</v>
      </c>
      <c r="C162" s="109">
        <v>3</v>
      </c>
      <c r="D162" s="60" t="s">
        <v>220</v>
      </c>
      <c r="E162" s="60">
        <v>1238</v>
      </c>
      <c r="F162" s="60">
        <v>0</v>
      </c>
      <c r="G162" s="60">
        <f t="shared" si="34"/>
        <v>1995.5820895522388</v>
      </c>
      <c r="H162" s="60"/>
      <c r="I162" s="60"/>
      <c r="J162" s="57"/>
      <c r="K162" s="23">
        <f t="shared" si="35"/>
        <v>1</v>
      </c>
      <c r="L162" s="23">
        <f t="shared" si="36"/>
        <v>0</v>
      </c>
      <c r="M162" s="23">
        <f ca="1">OFFSET('Z1'!$B$7,B162,K162)*E162</f>
        <v>0</v>
      </c>
      <c r="N162" s="23">
        <f ca="1">IF(L162&gt;0,OFFSET('Z1'!$I$7,B162,L162)*IF(L162=1,E162-9300,IF(L162=2,E162-18000,IF(L162=3,E162-45000,0))),0)</f>
        <v>0</v>
      </c>
      <c r="O162" s="23">
        <f>IF(AND(F162=1,E162&gt;20000,E162&lt;=45000),E162*'Z1'!$G$7,0)+IF(AND(F162=1,E162&gt;45000,E162&lt;=50000),'Z1'!$G$7/5000*(50000-E162)*E162,0)</f>
        <v>0</v>
      </c>
      <c r="P162" s="24">
        <f t="shared" ca="1" si="37"/>
        <v>0</v>
      </c>
      <c r="Q162" s="27">
        <v>0</v>
      </c>
      <c r="R162" s="26">
        <f t="shared" si="38"/>
        <v>0</v>
      </c>
      <c r="S162" s="27">
        <f t="shared" si="39"/>
        <v>1</v>
      </c>
      <c r="T162" s="28">
        <f t="shared" si="40"/>
        <v>0</v>
      </c>
      <c r="U162" s="61">
        <f ca="1">OFFSET($U$4,B162,0)/OFFSET($G$4,B162,0)*G162</f>
        <v>909716.73068127013</v>
      </c>
      <c r="V162" s="62">
        <f t="shared" ca="1" si="41"/>
        <v>909716.73068127013</v>
      </c>
      <c r="W162" s="63">
        <v>793.81523243640743</v>
      </c>
      <c r="X162" s="63">
        <f t="shared" ca="1" si="42"/>
        <v>734.82773076031515</v>
      </c>
      <c r="Y162" s="64">
        <f t="shared" ca="1" si="43"/>
        <v>-7.4308855846776378E-2</v>
      </c>
      <c r="Z162" s="64"/>
      <c r="AA162" s="64">
        <f ca="1">MAX(Y162,OFFSET($AA$4,B162,0))</f>
        <v>-7.4308855846776378E-2</v>
      </c>
      <c r="AB162" s="62">
        <f t="shared" ca="1" si="44"/>
        <v>909716.73068127013</v>
      </c>
      <c r="AC162" s="65">
        <f t="shared" ca="1" si="45"/>
        <v>0</v>
      </c>
      <c r="AD162" s="62">
        <f ca="1">MAX(0,AB162-W162*(1+OFFSET($Y$4,B162,0))*E162)</f>
        <v>0</v>
      </c>
      <c r="AE162" s="65">
        <f ca="1">IF(OFFSET($AC$4,B162,0)=0,0,-OFFSET($AC$4,B162,0)/OFFSET($AD$4,B162,0)*AD162)</f>
        <v>0</v>
      </c>
      <c r="AF162" s="51">
        <f t="shared" ca="1" si="46"/>
        <v>909716.73068127013</v>
      </c>
    </row>
    <row r="163" spans="1:32" ht="11.25" x14ac:dyDescent="0.2">
      <c r="A163" s="60">
        <v>10905</v>
      </c>
      <c r="B163" s="102">
        <f>INT(A163/10000)</f>
        <v>1</v>
      </c>
      <c r="C163" s="109">
        <v>4</v>
      </c>
      <c r="D163" s="60" t="s">
        <v>221</v>
      </c>
      <c r="E163" s="60">
        <v>3544</v>
      </c>
      <c r="F163" s="60">
        <v>0</v>
      </c>
      <c r="G163" s="60">
        <f t="shared" si="34"/>
        <v>5712.7164179104475</v>
      </c>
      <c r="H163" s="60"/>
      <c r="I163" s="60"/>
      <c r="J163" s="57"/>
      <c r="K163" s="23">
        <f t="shared" si="35"/>
        <v>1</v>
      </c>
      <c r="L163" s="23">
        <f t="shared" si="36"/>
        <v>0</v>
      </c>
      <c r="M163" s="23">
        <f ca="1">OFFSET('Z1'!$B$7,B163,K163)*E163</f>
        <v>0</v>
      </c>
      <c r="N163" s="23">
        <f ca="1">IF(L163&gt;0,OFFSET('Z1'!$I$7,B163,L163)*IF(L163=1,E163-9300,IF(L163=2,E163-18000,IF(L163=3,E163-45000,0))),0)</f>
        <v>0</v>
      </c>
      <c r="O163" s="23">
        <f>IF(AND(F163=1,E163&gt;20000,E163&lt;=45000),E163*'Z1'!$G$7,0)+IF(AND(F163=1,E163&gt;45000,E163&lt;=50000),'Z1'!$G$7/5000*(50000-E163)*E163,0)</f>
        <v>0</v>
      </c>
      <c r="P163" s="24">
        <f t="shared" ca="1" si="37"/>
        <v>0</v>
      </c>
      <c r="Q163" s="27">
        <v>11891</v>
      </c>
      <c r="R163" s="26">
        <f t="shared" si="38"/>
        <v>10891</v>
      </c>
      <c r="S163" s="27">
        <f t="shared" si="39"/>
        <v>1</v>
      </c>
      <c r="T163" s="28">
        <f t="shared" si="40"/>
        <v>9801.9</v>
      </c>
      <c r="U163" s="61">
        <f ca="1">OFFSET($U$4,B163,0)/OFFSET($G$4,B163,0)*G163</f>
        <v>2604229.4778145566</v>
      </c>
      <c r="V163" s="62">
        <f t="shared" ca="1" si="41"/>
        <v>2614031.3778145565</v>
      </c>
      <c r="W163" s="63">
        <v>796.11915630503779</v>
      </c>
      <c r="X163" s="63">
        <f t="shared" ca="1" si="42"/>
        <v>737.5935038980125</v>
      </c>
      <c r="Y163" s="64">
        <f t="shared" ca="1" si="43"/>
        <v>-7.3513684407062296E-2</v>
      </c>
      <c r="Z163" s="64"/>
      <c r="AA163" s="64">
        <f ca="1">MAX(Y163,OFFSET($AA$4,B163,0))</f>
        <v>-7.3513684407062296E-2</v>
      </c>
      <c r="AB163" s="62">
        <f t="shared" ca="1" si="44"/>
        <v>2614031.3778145565</v>
      </c>
      <c r="AC163" s="65">
        <f t="shared" ca="1" si="45"/>
        <v>0</v>
      </c>
      <c r="AD163" s="62">
        <f ca="1">MAX(0,AB163-W163*(1+OFFSET($Y$4,B163,0))*E163)</f>
        <v>0</v>
      </c>
      <c r="AE163" s="65">
        <f ca="1">IF(OFFSET($AC$4,B163,0)=0,0,-OFFSET($AC$4,B163,0)/OFFSET($AD$4,B163,0)*AD163)</f>
        <v>0</v>
      </c>
      <c r="AF163" s="51">
        <f t="shared" ca="1" si="46"/>
        <v>2614031.3778145565</v>
      </c>
    </row>
    <row r="164" spans="1:32" ht="11.25" x14ac:dyDescent="0.2">
      <c r="A164" s="60">
        <v>10906</v>
      </c>
      <c r="B164" s="102">
        <f>INT(A164/10000)</f>
        <v>1</v>
      </c>
      <c r="C164" s="109">
        <v>2</v>
      </c>
      <c r="D164" s="60" t="s">
        <v>222</v>
      </c>
      <c r="E164" s="60">
        <v>746</v>
      </c>
      <c r="F164" s="60">
        <v>0</v>
      </c>
      <c r="G164" s="60">
        <f t="shared" si="34"/>
        <v>1202.5074626865671</v>
      </c>
      <c r="H164" s="60"/>
      <c r="I164" s="60"/>
      <c r="J164" s="57"/>
      <c r="K164" s="23">
        <f t="shared" si="35"/>
        <v>1</v>
      </c>
      <c r="L164" s="23">
        <f t="shared" si="36"/>
        <v>0</v>
      </c>
      <c r="M164" s="23">
        <f ca="1">OFFSET('Z1'!$B$7,B164,K164)*E164</f>
        <v>0</v>
      </c>
      <c r="N164" s="23">
        <f ca="1">IF(L164&gt;0,OFFSET('Z1'!$I$7,B164,L164)*IF(L164=1,E164-9300,IF(L164=2,E164-18000,IF(L164=3,E164-45000,0))),0)</f>
        <v>0</v>
      </c>
      <c r="O164" s="23">
        <f>IF(AND(F164=1,E164&gt;20000,E164&lt;=45000),E164*'Z1'!$G$7,0)+IF(AND(F164=1,E164&gt;45000,E164&lt;=50000),'Z1'!$G$7/5000*(50000-E164)*E164,0)</f>
        <v>0</v>
      </c>
      <c r="P164" s="24">
        <f t="shared" ca="1" si="37"/>
        <v>0</v>
      </c>
      <c r="Q164" s="27">
        <v>1776</v>
      </c>
      <c r="R164" s="26">
        <f t="shared" si="38"/>
        <v>776</v>
      </c>
      <c r="S164" s="27">
        <f t="shared" si="39"/>
        <v>1</v>
      </c>
      <c r="T164" s="28">
        <f t="shared" si="40"/>
        <v>698.4</v>
      </c>
      <c r="U164" s="61">
        <f ca="1">OFFSET($U$4,B164,0)/OFFSET($G$4,B164,0)*G164</f>
        <v>548181.48714719503</v>
      </c>
      <c r="V164" s="62">
        <f t="shared" ca="1" si="41"/>
        <v>548879.88714719506</v>
      </c>
      <c r="W164" s="63">
        <v>794.7155878266218</v>
      </c>
      <c r="X164" s="63">
        <f t="shared" ca="1" si="42"/>
        <v>735.76392378980574</v>
      </c>
      <c r="Y164" s="64">
        <f t="shared" ca="1" si="43"/>
        <v>-7.4179574353180011E-2</v>
      </c>
      <c r="Z164" s="64"/>
      <c r="AA164" s="64">
        <f ca="1">MAX(Y164,OFFSET($AA$4,B164,0))</f>
        <v>-7.4179574353180011E-2</v>
      </c>
      <c r="AB164" s="62">
        <f t="shared" ca="1" si="44"/>
        <v>548879.88714719506</v>
      </c>
      <c r="AC164" s="65">
        <f t="shared" ca="1" si="45"/>
        <v>0</v>
      </c>
      <c r="AD164" s="62">
        <f ca="1">MAX(0,AB164-W164*(1+OFFSET($Y$4,B164,0))*E164)</f>
        <v>0</v>
      </c>
      <c r="AE164" s="65">
        <f ca="1">IF(OFFSET($AC$4,B164,0)=0,0,-OFFSET($AC$4,B164,0)/OFFSET($AD$4,B164,0)*AD164)</f>
        <v>0</v>
      </c>
      <c r="AF164" s="51">
        <f t="shared" ca="1" si="46"/>
        <v>548879.88714719506</v>
      </c>
    </row>
    <row r="165" spans="1:32" ht="11.25" x14ac:dyDescent="0.2">
      <c r="A165" s="60">
        <v>10907</v>
      </c>
      <c r="B165" s="102">
        <f>INT(A165/10000)</f>
        <v>1</v>
      </c>
      <c r="C165" s="109">
        <v>3</v>
      </c>
      <c r="D165" s="60" t="s">
        <v>223</v>
      </c>
      <c r="E165" s="60">
        <v>1511</v>
      </c>
      <c r="F165" s="60">
        <v>0</v>
      </c>
      <c r="G165" s="60">
        <f t="shared" si="34"/>
        <v>2435.6417910447763</v>
      </c>
      <c r="H165" s="60"/>
      <c r="I165" s="60"/>
      <c r="J165" s="57"/>
      <c r="K165" s="23">
        <f t="shared" si="35"/>
        <v>1</v>
      </c>
      <c r="L165" s="23">
        <f t="shared" si="36"/>
        <v>0</v>
      </c>
      <c r="M165" s="23">
        <f ca="1">OFFSET('Z1'!$B$7,B165,K165)*E165</f>
        <v>0</v>
      </c>
      <c r="N165" s="23">
        <f ca="1">IF(L165&gt;0,OFFSET('Z1'!$I$7,B165,L165)*IF(L165=1,E165-9300,IF(L165=2,E165-18000,IF(L165=3,E165-45000,0))),0)</f>
        <v>0</v>
      </c>
      <c r="O165" s="23">
        <f>IF(AND(F165=1,E165&gt;20000,E165&lt;=45000),E165*'Z1'!$G$7,0)+IF(AND(F165=1,E165&gt;45000,E165&lt;=50000),'Z1'!$G$7/5000*(50000-E165)*E165,0)</f>
        <v>0</v>
      </c>
      <c r="P165" s="24">
        <f t="shared" ca="1" si="37"/>
        <v>0</v>
      </c>
      <c r="Q165" s="27">
        <v>0</v>
      </c>
      <c r="R165" s="26">
        <f t="shared" si="38"/>
        <v>0</v>
      </c>
      <c r="S165" s="27">
        <f t="shared" si="39"/>
        <v>1</v>
      </c>
      <c r="T165" s="28">
        <f t="shared" si="40"/>
        <v>0</v>
      </c>
      <c r="U165" s="61">
        <f ca="1">OFFSET($U$4,B165,0)/OFFSET($G$4,B165,0)*G165</f>
        <v>1110324.7011788362</v>
      </c>
      <c r="V165" s="62">
        <f t="shared" ca="1" si="41"/>
        <v>1110324.7011788362</v>
      </c>
      <c r="W165" s="63">
        <v>793.8152324364072</v>
      </c>
      <c r="X165" s="63">
        <f t="shared" ca="1" si="42"/>
        <v>734.82773076031515</v>
      </c>
      <c r="Y165" s="64">
        <f t="shared" ca="1" si="43"/>
        <v>-7.4308855846776156E-2</v>
      </c>
      <c r="Z165" s="64"/>
      <c r="AA165" s="64">
        <f ca="1">MAX(Y165,OFFSET($AA$4,B165,0))</f>
        <v>-7.4308855846776156E-2</v>
      </c>
      <c r="AB165" s="62">
        <f t="shared" ca="1" si="44"/>
        <v>1110324.7011788362</v>
      </c>
      <c r="AC165" s="65">
        <f t="shared" ca="1" si="45"/>
        <v>0</v>
      </c>
      <c r="AD165" s="62">
        <f ca="1">MAX(0,AB165-W165*(1+OFFSET($Y$4,B165,0))*E165)</f>
        <v>0</v>
      </c>
      <c r="AE165" s="65">
        <f ca="1">IF(OFFSET($AC$4,B165,0)=0,0,-OFFSET($AC$4,B165,0)/OFFSET($AD$4,B165,0)*AD165)</f>
        <v>0</v>
      </c>
      <c r="AF165" s="51">
        <f t="shared" ca="1" si="46"/>
        <v>1110324.7011788362</v>
      </c>
    </row>
    <row r="166" spans="1:32" ht="11.25" x14ac:dyDescent="0.2">
      <c r="A166" s="60">
        <v>10908</v>
      </c>
      <c r="B166" s="102">
        <f>INT(A166/10000)</f>
        <v>1</v>
      </c>
      <c r="C166" s="109">
        <v>3</v>
      </c>
      <c r="D166" s="60" t="s">
        <v>224</v>
      </c>
      <c r="E166" s="60">
        <v>1430</v>
      </c>
      <c r="F166" s="60">
        <v>0</v>
      </c>
      <c r="G166" s="60">
        <f t="shared" si="34"/>
        <v>2305.0746268656717</v>
      </c>
      <c r="H166" s="60"/>
      <c r="I166" s="60"/>
      <c r="J166" s="57"/>
      <c r="K166" s="23">
        <f t="shared" si="35"/>
        <v>1</v>
      </c>
      <c r="L166" s="23">
        <f t="shared" si="36"/>
        <v>0</v>
      </c>
      <c r="M166" s="23">
        <f ca="1">OFFSET('Z1'!$B$7,B166,K166)*E166</f>
        <v>0</v>
      </c>
      <c r="N166" s="23">
        <f ca="1">IF(L166&gt;0,OFFSET('Z1'!$I$7,B166,L166)*IF(L166=1,E166-9300,IF(L166=2,E166-18000,IF(L166=3,E166-45000,0))),0)</f>
        <v>0</v>
      </c>
      <c r="O166" s="23">
        <f>IF(AND(F166=1,E166&gt;20000,E166&lt;=45000),E166*'Z1'!$G$7,0)+IF(AND(F166=1,E166&gt;45000,E166&lt;=50000),'Z1'!$G$7/5000*(50000-E166)*E166,0)</f>
        <v>0</v>
      </c>
      <c r="P166" s="24">
        <f t="shared" ca="1" si="37"/>
        <v>0</v>
      </c>
      <c r="Q166" s="27">
        <v>2368</v>
      </c>
      <c r="R166" s="26">
        <f t="shared" si="38"/>
        <v>1368</v>
      </c>
      <c r="S166" s="27">
        <f t="shared" si="39"/>
        <v>1</v>
      </c>
      <c r="T166" s="28">
        <f t="shared" si="40"/>
        <v>1231.2</v>
      </c>
      <c r="U166" s="61">
        <f ca="1">OFFSET($U$4,B166,0)/OFFSET($G$4,B166,0)*G166</f>
        <v>1050803.6549872507</v>
      </c>
      <c r="V166" s="62">
        <f t="shared" ca="1" si="41"/>
        <v>1052034.8549872506</v>
      </c>
      <c r="W166" s="63">
        <v>794.41687627202373</v>
      </c>
      <c r="X166" s="63">
        <f t="shared" ca="1" si="42"/>
        <v>735.68870978129416</v>
      </c>
      <c r="Y166" s="64">
        <f t="shared" ca="1" si="43"/>
        <v>-7.3926131537291107E-2</v>
      </c>
      <c r="Z166" s="64"/>
      <c r="AA166" s="64">
        <f ca="1">MAX(Y166,OFFSET($AA$4,B166,0))</f>
        <v>-7.3926131537291107E-2</v>
      </c>
      <c r="AB166" s="62">
        <f t="shared" ca="1" si="44"/>
        <v>1052034.8549872506</v>
      </c>
      <c r="AC166" s="65">
        <f t="shared" ca="1" si="45"/>
        <v>0</v>
      </c>
      <c r="AD166" s="62">
        <f ca="1">MAX(0,AB166-W166*(1+OFFSET($Y$4,B166,0))*E166)</f>
        <v>0</v>
      </c>
      <c r="AE166" s="65">
        <f ca="1">IF(OFFSET($AC$4,B166,0)=0,0,-OFFSET($AC$4,B166,0)/OFFSET($AD$4,B166,0)*AD166)</f>
        <v>0</v>
      </c>
      <c r="AF166" s="51">
        <f t="shared" ca="1" si="46"/>
        <v>1052034.8549872506</v>
      </c>
    </row>
    <row r="167" spans="1:32" ht="11.25" x14ac:dyDescent="0.2">
      <c r="A167" s="60">
        <v>10909</v>
      </c>
      <c r="B167" s="102">
        <f>INT(A167/10000)</f>
        <v>1</v>
      </c>
      <c r="C167" s="109">
        <v>3</v>
      </c>
      <c r="D167" s="60" t="s">
        <v>225</v>
      </c>
      <c r="E167" s="60">
        <v>1177</v>
      </c>
      <c r="F167" s="60">
        <v>0</v>
      </c>
      <c r="G167" s="60">
        <f t="shared" si="34"/>
        <v>1897.2537313432836</v>
      </c>
      <c r="H167" s="60"/>
      <c r="I167" s="60"/>
      <c r="J167" s="57"/>
      <c r="K167" s="23">
        <f t="shared" si="35"/>
        <v>1</v>
      </c>
      <c r="L167" s="23">
        <f t="shared" si="36"/>
        <v>0</v>
      </c>
      <c r="M167" s="23">
        <f ca="1">OFFSET('Z1'!$B$7,B167,K167)*E167</f>
        <v>0</v>
      </c>
      <c r="N167" s="23">
        <f ca="1">IF(L167&gt;0,OFFSET('Z1'!$I$7,B167,L167)*IF(L167=1,E167-9300,IF(L167=2,E167-18000,IF(L167=3,E167-45000,0))),0)</f>
        <v>0</v>
      </c>
      <c r="O167" s="23">
        <f>IF(AND(F167=1,E167&gt;20000,E167&lt;=45000),E167*'Z1'!$G$7,0)+IF(AND(F167=1,E167&gt;45000,E167&lt;=50000),'Z1'!$G$7/5000*(50000-E167)*E167,0)</f>
        <v>0</v>
      </c>
      <c r="P167" s="24">
        <f t="shared" ca="1" si="37"/>
        <v>0</v>
      </c>
      <c r="Q167" s="27">
        <v>0</v>
      </c>
      <c r="R167" s="26">
        <f t="shared" si="38"/>
        <v>0</v>
      </c>
      <c r="S167" s="27">
        <f t="shared" si="39"/>
        <v>1</v>
      </c>
      <c r="T167" s="28">
        <f t="shared" si="40"/>
        <v>0</v>
      </c>
      <c r="U167" s="61">
        <f ca="1">OFFSET($U$4,B167,0)/OFFSET($G$4,B167,0)*G167</f>
        <v>864892.23910489096</v>
      </c>
      <c r="V167" s="62">
        <f t="shared" ca="1" si="41"/>
        <v>864892.23910489096</v>
      </c>
      <c r="W167" s="63">
        <v>793.8152324364072</v>
      </c>
      <c r="X167" s="63">
        <f t="shared" ca="1" si="42"/>
        <v>734.82773076031515</v>
      </c>
      <c r="Y167" s="64">
        <f t="shared" ca="1" si="43"/>
        <v>-7.4308855846776156E-2</v>
      </c>
      <c r="Z167" s="64"/>
      <c r="AA167" s="64">
        <f ca="1">MAX(Y167,OFFSET($AA$4,B167,0))</f>
        <v>-7.4308855846776156E-2</v>
      </c>
      <c r="AB167" s="62">
        <f t="shared" ca="1" si="44"/>
        <v>864892.23910489096</v>
      </c>
      <c r="AC167" s="65">
        <f t="shared" ca="1" si="45"/>
        <v>0</v>
      </c>
      <c r="AD167" s="62">
        <f ca="1">MAX(0,AB167-W167*(1+OFFSET($Y$4,B167,0))*E167)</f>
        <v>0</v>
      </c>
      <c r="AE167" s="65">
        <f ca="1">IF(OFFSET($AC$4,B167,0)=0,0,-OFFSET($AC$4,B167,0)/OFFSET($AD$4,B167,0)*AD167)</f>
        <v>0</v>
      </c>
      <c r="AF167" s="51">
        <f t="shared" ca="1" si="46"/>
        <v>864892.23910489096</v>
      </c>
    </row>
    <row r="168" spans="1:32" ht="11.25" x14ac:dyDescent="0.2">
      <c r="A168" s="60">
        <v>10910</v>
      </c>
      <c r="B168" s="102">
        <f>INT(A168/10000)</f>
        <v>1</v>
      </c>
      <c r="C168" s="109">
        <v>3</v>
      </c>
      <c r="D168" s="60" t="s">
        <v>226</v>
      </c>
      <c r="E168" s="60">
        <v>1312</v>
      </c>
      <c r="F168" s="60">
        <v>0</v>
      </c>
      <c r="G168" s="60">
        <f t="shared" si="34"/>
        <v>2114.8656716417909</v>
      </c>
      <c r="H168" s="60"/>
      <c r="I168" s="60"/>
      <c r="J168" s="57"/>
      <c r="K168" s="23">
        <f t="shared" si="35"/>
        <v>1</v>
      </c>
      <c r="L168" s="23">
        <f t="shared" si="36"/>
        <v>0</v>
      </c>
      <c r="M168" s="23">
        <f ca="1">OFFSET('Z1'!$B$7,B168,K168)*E168</f>
        <v>0</v>
      </c>
      <c r="N168" s="23">
        <f ca="1">IF(L168&gt;0,OFFSET('Z1'!$I$7,B168,L168)*IF(L168=1,E168-9300,IF(L168=2,E168-18000,IF(L168=3,E168-45000,0))),0)</f>
        <v>0</v>
      </c>
      <c r="O168" s="23">
        <f>IF(AND(F168=1,E168&gt;20000,E168&lt;=45000),E168*'Z1'!$G$7,0)+IF(AND(F168=1,E168&gt;45000,E168&lt;=50000),'Z1'!$G$7/5000*(50000-E168)*E168,0)</f>
        <v>0</v>
      </c>
      <c r="P168" s="24">
        <f t="shared" ca="1" si="37"/>
        <v>0</v>
      </c>
      <c r="Q168" s="27">
        <v>1236</v>
      </c>
      <c r="R168" s="26">
        <f t="shared" si="38"/>
        <v>236</v>
      </c>
      <c r="S168" s="27">
        <f t="shared" si="39"/>
        <v>1</v>
      </c>
      <c r="T168" s="28">
        <f t="shared" si="40"/>
        <v>212.4</v>
      </c>
      <c r="U168" s="61">
        <f ca="1">OFFSET($U$4,B168,0)/OFFSET($G$4,B168,0)*G168</f>
        <v>964093.98275753343</v>
      </c>
      <c r="V168" s="62">
        <f t="shared" ca="1" si="41"/>
        <v>964306.38275753346</v>
      </c>
      <c r="W168" s="63">
        <v>829.75120215485128</v>
      </c>
      <c r="X168" s="63">
        <f t="shared" ca="1" si="42"/>
        <v>734.98962100421761</v>
      </c>
      <c r="Y168" s="64">
        <f t="shared" ca="1" si="43"/>
        <v>-0.11420481332782562</v>
      </c>
      <c r="Z168" s="64"/>
      <c r="AA168" s="64">
        <f ca="1">MAX(Y168,OFFSET($AA$4,B168,0))</f>
        <v>-7.7746368128300936E-2</v>
      </c>
      <c r="AB168" s="62">
        <f t="shared" ca="1" si="44"/>
        <v>1003996.2703752327</v>
      </c>
      <c r="AC168" s="65">
        <f t="shared" ca="1" si="45"/>
        <v>39689.88761769922</v>
      </c>
      <c r="AD168" s="62">
        <f ca="1">MAX(0,AB168-W168*(1+OFFSET($Y$4,B168,0))*E168)</f>
        <v>0</v>
      </c>
      <c r="AE168" s="65">
        <f ca="1">IF(OFFSET($AC$4,B168,0)=0,0,-OFFSET($AC$4,B168,0)/OFFSET($AD$4,B168,0)*AD168)</f>
        <v>0</v>
      </c>
      <c r="AF168" s="51">
        <f t="shared" ca="1" si="46"/>
        <v>1003996.2703752327</v>
      </c>
    </row>
    <row r="169" spans="1:32" ht="11.25" x14ac:dyDescent="0.2">
      <c r="A169" s="60">
        <v>10911</v>
      </c>
      <c r="B169" s="102">
        <f>INT(A169/10000)</f>
        <v>1</v>
      </c>
      <c r="C169" s="109">
        <v>3</v>
      </c>
      <c r="D169" s="60" t="s">
        <v>227</v>
      </c>
      <c r="E169" s="60">
        <v>1152</v>
      </c>
      <c r="F169" s="60">
        <v>0</v>
      </c>
      <c r="G169" s="60">
        <f t="shared" si="34"/>
        <v>1856.955223880597</v>
      </c>
      <c r="H169" s="60"/>
      <c r="I169" s="60"/>
      <c r="J169" s="57"/>
      <c r="K169" s="23">
        <f t="shared" si="35"/>
        <v>1</v>
      </c>
      <c r="L169" s="23">
        <f t="shared" si="36"/>
        <v>0</v>
      </c>
      <c r="M169" s="23">
        <f ca="1">OFFSET('Z1'!$B$7,B169,K169)*E169</f>
        <v>0</v>
      </c>
      <c r="N169" s="23">
        <f ca="1">IF(L169&gt;0,OFFSET('Z1'!$I$7,B169,L169)*IF(L169=1,E169-9300,IF(L169=2,E169-18000,IF(L169=3,E169-45000,0))),0)</f>
        <v>0</v>
      </c>
      <c r="O169" s="23">
        <f>IF(AND(F169=1,E169&gt;20000,E169&lt;=45000),E169*'Z1'!$G$7,0)+IF(AND(F169=1,E169&gt;45000,E169&lt;=50000),'Z1'!$G$7/5000*(50000-E169)*E169,0)</f>
        <v>0</v>
      </c>
      <c r="P169" s="24">
        <f t="shared" ca="1" si="37"/>
        <v>0</v>
      </c>
      <c r="Q169" s="27">
        <v>0</v>
      </c>
      <c r="R169" s="26">
        <f t="shared" si="38"/>
        <v>0</v>
      </c>
      <c r="S169" s="27">
        <f t="shared" si="39"/>
        <v>1</v>
      </c>
      <c r="T169" s="28">
        <f t="shared" si="40"/>
        <v>0</v>
      </c>
      <c r="U169" s="61">
        <f ca="1">OFFSET($U$4,B169,0)/OFFSET($G$4,B169,0)*G169</f>
        <v>846521.54583588301</v>
      </c>
      <c r="V169" s="62">
        <f t="shared" ca="1" si="41"/>
        <v>846521.54583588301</v>
      </c>
      <c r="W169" s="63">
        <v>793.81523243640731</v>
      </c>
      <c r="X169" s="63">
        <f t="shared" ca="1" si="42"/>
        <v>734.82773076031515</v>
      </c>
      <c r="Y169" s="64">
        <f t="shared" ca="1" si="43"/>
        <v>-7.4308855846776267E-2</v>
      </c>
      <c r="Z169" s="64"/>
      <c r="AA169" s="64">
        <f ca="1">MAX(Y169,OFFSET($AA$4,B169,0))</f>
        <v>-7.4308855846776267E-2</v>
      </c>
      <c r="AB169" s="62">
        <f t="shared" ca="1" si="44"/>
        <v>846521.54583588301</v>
      </c>
      <c r="AC169" s="65">
        <f t="shared" ca="1" si="45"/>
        <v>0</v>
      </c>
      <c r="AD169" s="62">
        <f ca="1">MAX(0,AB169-W169*(1+OFFSET($Y$4,B169,0))*E169)</f>
        <v>0</v>
      </c>
      <c r="AE169" s="65">
        <f ca="1">IF(OFFSET($AC$4,B169,0)=0,0,-OFFSET($AC$4,B169,0)/OFFSET($AD$4,B169,0)*AD169)</f>
        <v>0</v>
      </c>
      <c r="AF169" s="51">
        <f t="shared" ca="1" si="46"/>
        <v>846521.54583588301</v>
      </c>
    </row>
    <row r="170" spans="1:32" ht="11.25" x14ac:dyDescent="0.2">
      <c r="A170" s="60">
        <v>10912</v>
      </c>
      <c r="B170" s="102">
        <f>INT(A170/10000)</f>
        <v>1</v>
      </c>
      <c r="C170" s="109">
        <v>3</v>
      </c>
      <c r="D170" s="60" t="s">
        <v>228</v>
      </c>
      <c r="E170" s="60">
        <v>1836</v>
      </c>
      <c r="F170" s="60">
        <v>0</v>
      </c>
      <c r="G170" s="60">
        <f t="shared" si="34"/>
        <v>2959.5223880597014</v>
      </c>
      <c r="H170" s="60"/>
      <c r="I170" s="60"/>
      <c r="J170" s="57"/>
      <c r="K170" s="23">
        <f t="shared" si="35"/>
        <v>1</v>
      </c>
      <c r="L170" s="23">
        <f t="shared" si="36"/>
        <v>0</v>
      </c>
      <c r="M170" s="23">
        <f ca="1">OFFSET('Z1'!$B$7,B170,K170)*E170</f>
        <v>0</v>
      </c>
      <c r="N170" s="23">
        <f ca="1">IF(L170&gt;0,OFFSET('Z1'!$I$7,B170,L170)*IF(L170=1,E170-9300,IF(L170=2,E170-18000,IF(L170=3,E170-45000,0))),0)</f>
        <v>0</v>
      </c>
      <c r="O170" s="23">
        <f>IF(AND(F170=1,E170&gt;20000,E170&lt;=45000),E170*'Z1'!$G$7,0)+IF(AND(F170=1,E170&gt;45000,E170&lt;=50000),'Z1'!$G$7/5000*(50000-E170)*E170,0)</f>
        <v>0</v>
      </c>
      <c r="P170" s="24">
        <f t="shared" ca="1" si="37"/>
        <v>0</v>
      </c>
      <c r="Q170" s="27">
        <v>0</v>
      </c>
      <c r="R170" s="26">
        <f t="shared" si="38"/>
        <v>0</v>
      </c>
      <c r="S170" s="27">
        <f t="shared" si="39"/>
        <v>1</v>
      </c>
      <c r="T170" s="28">
        <f t="shared" si="40"/>
        <v>0</v>
      </c>
      <c r="U170" s="61">
        <f ca="1">OFFSET($U$4,B170,0)/OFFSET($G$4,B170,0)*G170</f>
        <v>1349143.7136759385</v>
      </c>
      <c r="V170" s="62">
        <f t="shared" ca="1" si="41"/>
        <v>1349143.7136759385</v>
      </c>
      <c r="W170" s="63">
        <v>793.50054714962641</v>
      </c>
      <c r="X170" s="63">
        <f t="shared" ca="1" si="42"/>
        <v>734.82773076031515</v>
      </c>
      <c r="Y170" s="64">
        <f t="shared" ca="1" si="43"/>
        <v>-7.3941746606316583E-2</v>
      </c>
      <c r="Z170" s="64"/>
      <c r="AA170" s="64">
        <f ca="1">MAX(Y170,OFFSET($AA$4,B170,0))</f>
        <v>-7.3941746606316583E-2</v>
      </c>
      <c r="AB170" s="62">
        <f t="shared" ca="1" si="44"/>
        <v>1349143.7136759385</v>
      </c>
      <c r="AC170" s="65">
        <f t="shared" ca="1" si="45"/>
        <v>0</v>
      </c>
      <c r="AD170" s="62">
        <f ca="1">MAX(0,AB170-W170*(1+OFFSET($Y$4,B170,0))*E170)</f>
        <v>0</v>
      </c>
      <c r="AE170" s="65">
        <f ca="1">IF(OFFSET($AC$4,B170,0)=0,0,-OFFSET($AC$4,B170,0)/OFFSET($AD$4,B170,0)*AD170)</f>
        <v>0</v>
      </c>
      <c r="AF170" s="51">
        <f t="shared" ca="1" si="46"/>
        <v>1349143.7136759385</v>
      </c>
    </row>
    <row r="171" spans="1:32" ht="11.25" x14ac:dyDescent="0.2">
      <c r="A171" s="60">
        <v>10913</v>
      </c>
      <c r="B171" s="102">
        <f>INT(A171/10000)</f>
        <v>1</v>
      </c>
      <c r="C171" s="109">
        <v>2</v>
      </c>
      <c r="D171" s="60" t="s">
        <v>229</v>
      </c>
      <c r="E171" s="60">
        <v>654</v>
      </c>
      <c r="F171" s="60">
        <v>0</v>
      </c>
      <c r="G171" s="60">
        <f t="shared" si="34"/>
        <v>1054.2089552238806</v>
      </c>
      <c r="H171" s="60"/>
      <c r="I171" s="60"/>
      <c r="J171" s="57"/>
      <c r="K171" s="23">
        <f t="shared" si="35"/>
        <v>1</v>
      </c>
      <c r="L171" s="23">
        <f t="shared" si="36"/>
        <v>0</v>
      </c>
      <c r="M171" s="23">
        <f ca="1">OFFSET('Z1'!$B$7,B171,K171)*E171</f>
        <v>0</v>
      </c>
      <c r="N171" s="23">
        <f ca="1">IF(L171&gt;0,OFFSET('Z1'!$I$7,B171,L171)*IF(L171=1,E171-9300,IF(L171=2,E171-18000,IF(L171=3,E171-45000,0))),0)</f>
        <v>0</v>
      </c>
      <c r="O171" s="23">
        <f>IF(AND(F171=1,E171&gt;20000,E171&lt;=45000),E171*'Z1'!$G$7,0)+IF(AND(F171=1,E171&gt;45000,E171&lt;=50000),'Z1'!$G$7/5000*(50000-E171)*E171,0)</f>
        <v>0</v>
      </c>
      <c r="P171" s="24">
        <f t="shared" ca="1" si="37"/>
        <v>0</v>
      </c>
      <c r="Q171" s="27">
        <v>0</v>
      </c>
      <c r="R171" s="26">
        <f t="shared" si="38"/>
        <v>0</v>
      </c>
      <c r="S171" s="27">
        <f t="shared" si="39"/>
        <v>1</v>
      </c>
      <c r="T171" s="28">
        <f t="shared" si="40"/>
        <v>0</v>
      </c>
      <c r="U171" s="61">
        <f ca="1">OFFSET($U$4,B171,0)/OFFSET($G$4,B171,0)*G171</f>
        <v>480577.33591724612</v>
      </c>
      <c r="V171" s="62">
        <f t="shared" ca="1" si="41"/>
        <v>480577.33591724612</v>
      </c>
      <c r="W171" s="63">
        <v>793.8152324364072</v>
      </c>
      <c r="X171" s="63">
        <f t="shared" ca="1" si="42"/>
        <v>734.82773076031515</v>
      </c>
      <c r="Y171" s="64">
        <f t="shared" ca="1" si="43"/>
        <v>-7.4308855846776156E-2</v>
      </c>
      <c r="Z171" s="64"/>
      <c r="AA171" s="64">
        <f ca="1">MAX(Y171,OFFSET($AA$4,B171,0))</f>
        <v>-7.4308855846776156E-2</v>
      </c>
      <c r="AB171" s="62">
        <f t="shared" ca="1" si="44"/>
        <v>480577.33591724612</v>
      </c>
      <c r="AC171" s="65">
        <f t="shared" ca="1" si="45"/>
        <v>0</v>
      </c>
      <c r="AD171" s="62">
        <f ca="1">MAX(0,AB171-W171*(1+OFFSET($Y$4,B171,0))*E171)</f>
        <v>0</v>
      </c>
      <c r="AE171" s="65">
        <f ca="1">IF(OFFSET($AC$4,B171,0)=0,0,-OFFSET($AC$4,B171,0)/OFFSET($AD$4,B171,0)*AD171)</f>
        <v>0</v>
      </c>
      <c r="AF171" s="51">
        <f t="shared" ca="1" si="46"/>
        <v>480577.33591724612</v>
      </c>
    </row>
    <row r="172" spans="1:32" ht="11.25" x14ac:dyDescent="0.2">
      <c r="A172" s="60">
        <v>10914</v>
      </c>
      <c r="B172" s="102">
        <f>INT(A172/10000)</f>
        <v>1</v>
      </c>
      <c r="C172" s="109">
        <v>3</v>
      </c>
      <c r="D172" s="60" t="s">
        <v>230</v>
      </c>
      <c r="E172" s="60">
        <v>1585</v>
      </c>
      <c r="F172" s="60">
        <v>0</v>
      </c>
      <c r="G172" s="60">
        <f t="shared" si="34"/>
        <v>2554.9253731343283</v>
      </c>
      <c r="H172" s="60"/>
      <c r="I172" s="60"/>
      <c r="J172" s="57"/>
      <c r="K172" s="23">
        <f t="shared" si="35"/>
        <v>1</v>
      </c>
      <c r="L172" s="23">
        <f t="shared" si="36"/>
        <v>0</v>
      </c>
      <c r="M172" s="23">
        <f ca="1">OFFSET('Z1'!$B$7,B172,K172)*E172</f>
        <v>0</v>
      </c>
      <c r="N172" s="23">
        <f ca="1">IF(L172&gt;0,OFFSET('Z1'!$I$7,B172,L172)*IF(L172=1,E172-9300,IF(L172=2,E172-18000,IF(L172=3,E172-45000,0))),0)</f>
        <v>0</v>
      </c>
      <c r="O172" s="23">
        <f>IF(AND(F172=1,E172&gt;20000,E172&lt;=45000),E172*'Z1'!$G$7,0)+IF(AND(F172=1,E172&gt;45000,E172&lt;=50000),'Z1'!$G$7/5000*(50000-E172)*E172,0)</f>
        <v>0</v>
      </c>
      <c r="P172" s="24">
        <f t="shared" ca="1" si="37"/>
        <v>0</v>
      </c>
      <c r="Q172" s="27">
        <v>0</v>
      </c>
      <c r="R172" s="26">
        <f t="shared" si="38"/>
        <v>0</v>
      </c>
      <c r="S172" s="27">
        <f t="shared" si="39"/>
        <v>1</v>
      </c>
      <c r="T172" s="28">
        <f t="shared" si="40"/>
        <v>0</v>
      </c>
      <c r="U172" s="61">
        <f ca="1">OFFSET($U$4,B172,0)/OFFSET($G$4,B172,0)*G172</f>
        <v>1164701.9532550995</v>
      </c>
      <c r="V172" s="62">
        <f t="shared" ca="1" si="41"/>
        <v>1164701.9532550995</v>
      </c>
      <c r="W172" s="63">
        <v>793.8152324364072</v>
      </c>
      <c r="X172" s="63">
        <f t="shared" ca="1" si="42"/>
        <v>734.82773076031515</v>
      </c>
      <c r="Y172" s="64">
        <f t="shared" ca="1" si="43"/>
        <v>-7.4308855846776156E-2</v>
      </c>
      <c r="Z172" s="64"/>
      <c r="AA172" s="64">
        <f ca="1">MAX(Y172,OFFSET($AA$4,B172,0))</f>
        <v>-7.4308855846776156E-2</v>
      </c>
      <c r="AB172" s="62">
        <f t="shared" ca="1" si="44"/>
        <v>1164701.9532550995</v>
      </c>
      <c r="AC172" s="65">
        <f t="shared" ca="1" si="45"/>
        <v>0</v>
      </c>
      <c r="AD172" s="62">
        <f ca="1">MAX(0,AB172-W172*(1+OFFSET($Y$4,B172,0))*E172)</f>
        <v>0</v>
      </c>
      <c r="AE172" s="65">
        <f ca="1">IF(OFFSET($AC$4,B172,0)=0,0,-OFFSET($AC$4,B172,0)/OFFSET($AD$4,B172,0)*AD172)</f>
        <v>0</v>
      </c>
      <c r="AF172" s="51">
        <f t="shared" ca="1" si="46"/>
        <v>1164701.9532550995</v>
      </c>
    </row>
    <row r="173" spans="1:32" ht="11.25" x14ac:dyDescent="0.2">
      <c r="A173" s="60">
        <v>10915</v>
      </c>
      <c r="B173" s="102">
        <f>INT(A173/10000)</f>
        <v>1</v>
      </c>
      <c r="C173" s="109">
        <v>2</v>
      </c>
      <c r="D173" s="60" t="s">
        <v>231</v>
      </c>
      <c r="E173" s="60">
        <v>1000</v>
      </c>
      <c r="F173" s="60">
        <v>0</v>
      </c>
      <c r="G173" s="60">
        <f t="shared" si="34"/>
        <v>1611.9402985074628</v>
      </c>
      <c r="H173" s="60"/>
      <c r="I173" s="60"/>
      <c r="J173" s="57"/>
      <c r="K173" s="23">
        <f t="shared" si="35"/>
        <v>1</v>
      </c>
      <c r="L173" s="23">
        <f t="shared" si="36"/>
        <v>0</v>
      </c>
      <c r="M173" s="23">
        <f ca="1">OFFSET('Z1'!$B$7,B173,K173)*E173</f>
        <v>0</v>
      </c>
      <c r="N173" s="23">
        <f ca="1">IF(L173&gt;0,OFFSET('Z1'!$I$7,B173,L173)*IF(L173=1,E173-9300,IF(L173=2,E173-18000,IF(L173=3,E173-45000,0))),0)</f>
        <v>0</v>
      </c>
      <c r="O173" s="23">
        <f>IF(AND(F173=1,E173&gt;20000,E173&lt;=45000),E173*'Z1'!$G$7,0)+IF(AND(F173=1,E173&gt;45000,E173&lt;=50000),'Z1'!$G$7/5000*(50000-E173)*E173,0)</f>
        <v>0</v>
      </c>
      <c r="P173" s="24">
        <f t="shared" ca="1" si="37"/>
        <v>0</v>
      </c>
      <c r="Q173" s="27">
        <v>0</v>
      </c>
      <c r="R173" s="26">
        <f t="shared" si="38"/>
        <v>0</v>
      </c>
      <c r="S173" s="27">
        <f t="shared" si="39"/>
        <v>1</v>
      </c>
      <c r="T173" s="28">
        <f t="shared" si="40"/>
        <v>0</v>
      </c>
      <c r="U173" s="61">
        <f ca="1">OFFSET($U$4,B173,0)/OFFSET($G$4,B173,0)*G173</f>
        <v>734827.7307603152</v>
      </c>
      <c r="V173" s="62">
        <f t="shared" ca="1" si="41"/>
        <v>734827.7307603152</v>
      </c>
      <c r="W173" s="63">
        <v>793.8152324364072</v>
      </c>
      <c r="X173" s="63">
        <f t="shared" ca="1" si="42"/>
        <v>734.82773076031515</v>
      </c>
      <c r="Y173" s="64">
        <f t="shared" ca="1" si="43"/>
        <v>-7.4308855846776156E-2</v>
      </c>
      <c r="Z173" s="64"/>
      <c r="AA173" s="64">
        <f ca="1">MAX(Y173,OFFSET($AA$4,B173,0))</f>
        <v>-7.4308855846776156E-2</v>
      </c>
      <c r="AB173" s="62">
        <f t="shared" ca="1" si="44"/>
        <v>734827.7307603152</v>
      </c>
      <c r="AC173" s="65">
        <f t="shared" ca="1" si="45"/>
        <v>0</v>
      </c>
      <c r="AD173" s="62">
        <f ca="1">MAX(0,AB173-W173*(1+OFFSET($Y$4,B173,0))*E173)</f>
        <v>0</v>
      </c>
      <c r="AE173" s="65">
        <f ca="1">IF(OFFSET($AC$4,B173,0)=0,0,-OFFSET($AC$4,B173,0)/OFFSET($AD$4,B173,0)*AD173)</f>
        <v>0</v>
      </c>
      <c r="AF173" s="51">
        <f t="shared" ca="1" si="46"/>
        <v>734827.7307603152</v>
      </c>
    </row>
    <row r="174" spans="1:32" ht="11.25" x14ac:dyDescent="0.2">
      <c r="A174" s="60">
        <v>10916</v>
      </c>
      <c r="B174" s="102">
        <f>INT(A174/10000)</f>
        <v>1</v>
      </c>
      <c r="C174" s="109">
        <v>3</v>
      </c>
      <c r="D174" s="60" t="s">
        <v>232</v>
      </c>
      <c r="E174" s="60">
        <v>2409</v>
      </c>
      <c r="F174" s="60">
        <v>0</v>
      </c>
      <c r="G174" s="60">
        <f t="shared" si="34"/>
        <v>3883.1641791044776</v>
      </c>
      <c r="H174" s="60"/>
      <c r="I174" s="60"/>
      <c r="J174" s="57"/>
      <c r="K174" s="23">
        <f t="shared" si="35"/>
        <v>1</v>
      </c>
      <c r="L174" s="23">
        <f t="shared" si="36"/>
        <v>0</v>
      </c>
      <c r="M174" s="23">
        <f ca="1">OFFSET('Z1'!$B$7,B174,K174)*E174</f>
        <v>0</v>
      </c>
      <c r="N174" s="23">
        <f ca="1">IF(L174&gt;0,OFFSET('Z1'!$I$7,B174,L174)*IF(L174=1,E174-9300,IF(L174=2,E174-18000,IF(L174=3,E174-45000,0))),0)</f>
        <v>0</v>
      </c>
      <c r="O174" s="23">
        <f>IF(AND(F174=1,E174&gt;20000,E174&lt;=45000),E174*'Z1'!$G$7,0)+IF(AND(F174=1,E174&gt;45000,E174&lt;=50000),'Z1'!$G$7/5000*(50000-E174)*E174,0)</f>
        <v>0</v>
      </c>
      <c r="P174" s="24">
        <f t="shared" ca="1" si="37"/>
        <v>0</v>
      </c>
      <c r="Q174" s="27">
        <v>2356</v>
      </c>
      <c r="R174" s="26">
        <f t="shared" si="38"/>
        <v>1356</v>
      </c>
      <c r="S174" s="27">
        <f t="shared" si="39"/>
        <v>1</v>
      </c>
      <c r="T174" s="28">
        <f t="shared" si="40"/>
        <v>1220.4000000000001</v>
      </c>
      <c r="U174" s="61">
        <f ca="1">OFFSET($U$4,B174,0)/OFFSET($G$4,B174,0)*G174</f>
        <v>1770200.0034015991</v>
      </c>
      <c r="V174" s="62">
        <f t="shared" ca="1" si="41"/>
        <v>1771420.403401599</v>
      </c>
      <c r="W174" s="63">
        <v>794.34416351358436</v>
      </c>
      <c r="X174" s="63">
        <f t="shared" ca="1" si="42"/>
        <v>735.33433100938112</v>
      </c>
      <c r="Y174" s="64">
        <f t="shared" ca="1" si="43"/>
        <v>-7.4287487986552159E-2</v>
      </c>
      <c r="Z174" s="64"/>
      <c r="AA174" s="64">
        <f ca="1">MAX(Y174,OFFSET($AA$4,B174,0))</f>
        <v>-7.4287487986552159E-2</v>
      </c>
      <c r="AB174" s="62">
        <f t="shared" ca="1" si="44"/>
        <v>1771420.403401599</v>
      </c>
      <c r="AC174" s="65">
        <f t="shared" ca="1" si="45"/>
        <v>0</v>
      </c>
      <c r="AD174" s="62">
        <f ca="1">MAX(0,AB174-W174*(1+OFFSET($Y$4,B174,0))*E174)</f>
        <v>0</v>
      </c>
      <c r="AE174" s="65">
        <f ca="1">IF(OFFSET($AC$4,B174,0)=0,0,-OFFSET($AC$4,B174,0)/OFFSET($AD$4,B174,0)*AD174)</f>
        <v>0</v>
      </c>
      <c r="AF174" s="51">
        <f t="shared" ca="1" si="46"/>
        <v>1771420.403401599</v>
      </c>
    </row>
    <row r="175" spans="1:32" ht="11.25" x14ac:dyDescent="0.2">
      <c r="A175" s="60">
        <v>10917</v>
      </c>
      <c r="B175" s="102">
        <f>INT(A175/10000)</f>
        <v>1</v>
      </c>
      <c r="C175" s="109">
        <v>5</v>
      </c>
      <c r="D175" s="60" t="s">
        <v>233</v>
      </c>
      <c r="E175" s="60">
        <v>7614</v>
      </c>
      <c r="F175" s="60">
        <v>0</v>
      </c>
      <c r="G175" s="60">
        <f t="shared" si="34"/>
        <v>12273.313432835821</v>
      </c>
      <c r="H175" s="60"/>
      <c r="I175" s="60"/>
      <c r="J175" s="57"/>
      <c r="K175" s="23">
        <f t="shared" si="35"/>
        <v>1</v>
      </c>
      <c r="L175" s="23">
        <f t="shared" si="36"/>
        <v>0</v>
      </c>
      <c r="M175" s="23">
        <f ca="1">OFFSET('Z1'!$B$7,B175,K175)*E175</f>
        <v>0</v>
      </c>
      <c r="N175" s="23">
        <f ca="1">IF(L175&gt;0,OFFSET('Z1'!$I$7,B175,L175)*IF(L175=1,E175-9300,IF(L175=2,E175-18000,IF(L175=3,E175-45000,0))),0)</f>
        <v>0</v>
      </c>
      <c r="O175" s="23">
        <f>IF(AND(F175=1,E175&gt;20000,E175&lt;=45000),E175*'Z1'!$G$7,0)+IF(AND(F175=1,E175&gt;45000,E175&lt;=50000),'Z1'!$G$7/5000*(50000-E175)*E175,0)</f>
        <v>0</v>
      </c>
      <c r="P175" s="24">
        <f t="shared" ca="1" si="37"/>
        <v>0</v>
      </c>
      <c r="Q175" s="27">
        <v>6682</v>
      </c>
      <c r="R175" s="26">
        <f t="shared" si="38"/>
        <v>5682</v>
      </c>
      <c r="S175" s="27">
        <f t="shared" si="39"/>
        <v>1</v>
      </c>
      <c r="T175" s="28">
        <f t="shared" si="40"/>
        <v>5113.8</v>
      </c>
      <c r="U175" s="61">
        <f ca="1">OFFSET($U$4,B175,0)/OFFSET($G$4,B175,0)*G175</f>
        <v>5594978.3420090396</v>
      </c>
      <c r="V175" s="62">
        <f t="shared" ca="1" si="41"/>
        <v>5600092.1420090394</v>
      </c>
      <c r="W175" s="63">
        <v>794.37231863418617</v>
      </c>
      <c r="X175" s="63">
        <f t="shared" ca="1" si="42"/>
        <v>735.4993619659889</v>
      </c>
      <c r="Y175" s="64">
        <f t="shared" ca="1" si="43"/>
        <v>-7.4112548092588604E-2</v>
      </c>
      <c r="Z175" s="64"/>
      <c r="AA175" s="64">
        <f ca="1">MAX(Y175,OFFSET($AA$4,B175,0))</f>
        <v>-7.4112548092588604E-2</v>
      </c>
      <c r="AB175" s="62">
        <f t="shared" ca="1" si="44"/>
        <v>5600092.1420090394</v>
      </c>
      <c r="AC175" s="65">
        <f t="shared" ca="1" si="45"/>
        <v>0</v>
      </c>
      <c r="AD175" s="62">
        <f ca="1">MAX(0,AB175-W175*(1+OFFSET($Y$4,B175,0))*E175)</f>
        <v>0</v>
      </c>
      <c r="AE175" s="65">
        <f ca="1">IF(OFFSET($AC$4,B175,0)=0,0,-OFFSET($AC$4,B175,0)/OFFSET($AD$4,B175,0)*AD175)</f>
        <v>0</v>
      </c>
      <c r="AF175" s="51">
        <f t="shared" ca="1" si="46"/>
        <v>5600092.1420090394</v>
      </c>
    </row>
    <row r="176" spans="1:32" ht="11.25" x14ac:dyDescent="0.2">
      <c r="A176" s="60">
        <v>10918</v>
      </c>
      <c r="B176" s="102">
        <f>INT(A176/10000)</f>
        <v>1</v>
      </c>
      <c r="C176" s="109">
        <v>5</v>
      </c>
      <c r="D176" s="60" t="s">
        <v>234</v>
      </c>
      <c r="E176" s="60">
        <v>5817</v>
      </c>
      <c r="F176" s="60">
        <v>0</v>
      </c>
      <c r="G176" s="60">
        <f t="shared" si="34"/>
        <v>9376.6567164179105</v>
      </c>
      <c r="H176" s="60"/>
      <c r="I176" s="60"/>
      <c r="J176" s="57"/>
      <c r="K176" s="23">
        <f t="shared" si="35"/>
        <v>1</v>
      </c>
      <c r="L176" s="23">
        <f t="shared" si="36"/>
        <v>0</v>
      </c>
      <c r="M176" s="23">
        <f ca="1">OFFSET('Z1'!$B$7,B176,K176)*E176</f>
        <v>0</v>
      </c>
      <c r="N176" s="23">
        <f ca="1">IF(L176&gt;0,OFFSET('Z1'!$I$7,B176,L176)*IF(L176=1,E176-9300,IF(L176=2,E176-18000,IF(L176=3,E176-45000,0))),0)</f>
        <v>0</v>
      </c>
      <c r="O176" s="23">
        <f>IF(AND(F176=1,E176&gt;20000,E176&lt;=45000),E176*'Z1'!$G$7,0)+IF(AND(F176=1,E176&gt;45000,E176&lt;=50000),'Z1'!$G$7/5000*(50000-E176)*E176,0)</f>
        <v>0</v>
      </c>
      <c r="P176" s="24">
        <f t="shared" ca="1" si="37"/>
        <v>0</v>
      </c>
      <c r="Q176" s="27">
        <v>20106</v>
      </c>
      <c r="R176" s="26">
        <f t="shared" si="38"/>
        <v>19106</v>
      </c>
      <c r="S176" s="27">
        <f t="shared" si="39"/>
        <v>1</v>
      </c>
      <c r="T176" s="28">
        <f t="shared" si="40"/>
        <v>17195.400000000001</v>
      </c>
      <c r="U176" s="61">
        <f ca="1">OFFSET($U$4,B176,0)/OFFSET($G$4,B176,0)*G176</f>
        <v>4274492.9098327532</v>
      </c>
      <c r="V176" s="62">
        <f t="shared" ca="1" si="41"/>
        <v>4291688.3098327536</v>
      </c>
      <c r="W176" s="63">
        <v>795.84165449105001</v>
      </c>
      <c r="X176" s="63">
        <f t="shared" ca="1" si="42"/>
        <v>737.78379058496705</v>
      </c>
      <c r="Y176" s="64">
        <f t="shared" ca="1" si="43"/>
        <v>-7.295152695068674E-2</v>
      </c>
      <c r="Z176" s="64"/>
      <c r="AA176" s="64">
        <f ca="1">MAX(Y176,OFFSET($AA$4,B176,0))</f>
        <v>-7.295152695068674E-2</v>
      </c>
      <c r="AB176" s="62">
        <f t="shared" ca="1" si="44"/>
        <v>4291688.3098327536</v>
      </c>
      <c r="AC176" s="65">
        <f t="shared" ca="1" si="45"/>
        <v>0</v>
      </c>
      <c r="AD176" s="62">
        <f ca="1">MAX(0,AB176-W176*(1+OFFSET($Y$4,B176,0))*E176)</f>
        <v>0</v>
      </c>
      <c r="AE176" s="65">
        <f ca="1">IF(OFFSET($AC$4,B176,0)=0,0,-OFFSET($AC$4,B176,0)/OFFSET($AD$4,B176,0)*AD176)</f>
        <v>0</v>
      </c>
      <c r="AF176" s="51">
        <f t="shared" ca="1" si="46"/>
        <v>4291688.3098327536</v>
      </c>
    </row>
    <row r="177" spans="1:32" ht="11.25" x14ac:dyDescent="0.2">
      <c r="A177" s="60">
        <v>10919</v>
      </c>
      <c r="B177" s="102">
        <f>INT(A177/10000)</f>
        <v>1</v>
      </c>
      <c r="C177" s="109">
        <v>4</v>
      </c>
      <c r="D177" s="60" t="s">
        <v>235</v>
      </c>
      <c r="E177" s="60">
        <v>3029</v>
      </c>
      <c r="F177" s="60">
        <v>0</v>
      </c>
      <c r="G177" s="60">
        <f t="shared" si="34"/>
        <v>4882.5671641791041</v>
      </c>
      <c r="H177" s="60"/>
      <c r="I177" s="60"/>
      <c r="J177" s="57"/>
      <c r="K177" s="23">
        <f t="shared" si="35"/>
        <v>1</v>
      </c>
      <c r="L177" s="23">
        <f t="shared" si="36"/>
        <v>0</v>
      </c>
      <c r="M177" s="23">
        <f ca="1">OFFSET('Z1'!$B$7,B177,K177)*E177</f>
        <v>0</v>
      </c>
      <c r="N177" s="23">
        <f ca="1">IF(L177&gt;0,OFFSET('Z1'!$I$7,B177,L177)*IF(L177=1,E177-9300,IF(L177=2,E177-18000,IF(L177=3,E177-45000,0))),0)</f>
        <v>0</v>
      </c>
      <c r="O177" s="23">
        <f>IF(AND(F177=1,E177&gt;20000,E177&lt;=45000),E177*'Z1'!$G$7,0)+IF(AND(F177=1,E177&gt;45000,E177&lt;=50000),'Z1'!$G$7/5000*(50000-E177)*E177,0)</f>
        <v>0</v>
      </c>
      <c r="P177" s="24">
        <f t="shared" ca="1" si="37"/>
        <v>0</v>
      </c>
      <c r="Q177" s="27">
        <v>1422</v>
      </c>
      <c r="R177" s="26">
        <f t="shared" si="38"/>
        <v>422</v>
      </c>
      <c r="S177" s="27">
        <f t="shared" si="39"/>
        <v>1</v>
      </c>
      <c r="T177" s="28">
        <f t="shared" si="40"/>
        <v>379.8</v>
      </c>
      <c r="U177" s="61">
        <f ca="1">OFFSET($U$4,B177,0)/OFFSET($G$4,B177,0)*G177</f>
        <v>2225793.1964729945</v>
      </c>
      <c r="V177" s="62">
        <f t="shared" ca="1" si="41"/>
        <v>2226172.9964729943</v>
      </c>
      <c r="W177" s="63">
        <v>794.41555257781397</v>
      </c>
      <c r="X177" s="63">
        <f t="shared" ca="1" si="42"/>
        <v>734.95311867711928</v>
      </c>
      <c r="Y177" s="64">
        <f t="shared" ca="1" si="43"/>
        <v>-7.4850541014389704E-2</v>
      </c>
      <c r="Z177" s="64"/>
      <c r="AA177" s="64">
        <f ca="1">MAX(Y177,OFFSET($AA$4,B177,0))</f>
        <v>-7.4850541014389704E-2</v>
      </c>
      <c r="AB177" s="62">
        <f t="shared" ca="1" si="44"/>
        <v>2226172.9964729943</v>
      </c>
      <c r="AC177" s="65">
        <f t="shared" ca="1" si="45"/>
        <v>0</v>
      </c>
      <c r="AD177" s="62">
        <f ca="1">MAX(0,AB177-W177*(1+OFFSET($Y$4,B177,0))*E177)</f>
        <v>0</v>
      </c>
      <c r="AE177" s="65">
        <f ca="1">IF(OFFSET($AC$4,B177,0)=0,0,-OFFSET($AC$4,B177,0)/OFFSET($AD$4,B177,0)*AD177)</f>
        <v>0</v>
      </c>
      <c r="AF177" s="51">
        <f t="shared" ca="1" si="46"/>
        <v>2226172.9964729943</v>
      </c>
    </row>
    <row r="178" spans="1:32" ht="11.25" x14ac:dyDescent="0.2">
      <c r="A178" s="60">
        <v>10920</v>
      </c>
      <c r="B178" s="102">
        <f>INT(A178/10000)</f>
        <v>1</v>
      </c>
      <c r="C178" s="109">
        <v>3</v>
      </c>
      <c r="D178" s="60" t="s">
        <v>236</v>
      </c>
      <c r="E178" s="60">
        <v>1634</v>
      </c>
      <c r="F178" s="60">
        <v>0</v>
      </c>
      <c r="G178" s="60">
        <f t="shared" si="34"/>
        <v>2633.9104477611941</v>
      </c>
      <c r="H178" s="60"/>
      <c r="I178" s="60"/>
      <c r="J178" s="57"/>
      <c r="K178" s="23">
        <f t="shared" si="35"/>
        <v>1</v>
      </c>
      <c r="L178" s="23">
        <f t="shared" si="36"/>
        <v>0</v>
      </c>
      <c r="M178" s="23">
        <f ca="1">OFFSET('Z1'!$B$7,B178,K178)*E178</f>
        <v>0</v>
      </c>
      <c r="N178" s="23">
        <f ca="1">IF(L178&gt;0,OFFSET('Z1'!$I$7,B178,L178)*IF(L178=1,E178-9300,IF(L178=2,E178-18000,IF(L178=3,E178-45000,0))),0)</f>
        <v>0</v>
      </c>
      <c r="O178" s="23">
        <f>IF(AND(F178=1,E178&gt;20000,E178&lt;=45000),E178*'Z1'!$G$7,0)+IF(AND(F178=1,E178&gt;45000,E178&lt;=50000),'Z1'!$G$7/5000*(50000-E178)*E178,0)</f>
        <v>0</v>
      </c>
      <c r="P178" s="24">
        <f t="shared" ca="1" si="37"/>
        <v>0</v>
      </c>
      <c r="Q178" s="27">
        <v>0</v>
      </c>
      <c r="R178" s="26">
        <f t="shared" si="38"/>
        <v>0</v>
      </c>
      <c r="S178" s="27">
        <f t="shared" si="39"/>
        <v>1</v>
      </c>
      <c r="T178" s="28">
        <f t="shared" si="40"/>
        <v>0</v>
      </c>
      <c r="U178" s="61">
        <f ca="1">OFFSET($U$4,B178,0)/OFFSET($G$4,B178,0)*G178</f>
        <v>1200708.5120623549</v>
      </c>
      <c r="V178" s="62">
        <f t="shared" ca="1" si="41"/>
        <v>1200708.5120623549</v>
      </c>
      <c r="W178" s="63">
        <v>793.8152324364072</v>
      </c>
      <c r="X178" s="63">
        <f t="shared" ca="1" si="42"/>
        <v>734.82773076031515</v>
      </c>
      <c r="Y178" s="64">
        <f t="shared" ca="1" si="43"/>
        <v>-7.4308855846776156E-2</v>
      </c>
      <c r="Z178" s="64"/>
      <c r="AA178" s="64">
        <f ca="1">MAX(Y178,OFFSET($AA$4,B178,0))</f>
        <v>-7.4308855846776156E-2</v>
      </c>
      <c r="AB178" s="62">
        <f t="shared" ca="1" si="44"/>
        <v>1200708.5120623549</v>
      </c>
      <c r="AC178" s="65">
        <f t="shared" ca="1" si="45"/>
        <v>0</v>
      </c>
      <c r="AD178" s="62">
        <f ca="1">MAX(0,AB178-W178*(1+OFFSET($Y$4,B178,0))*E178)</f>
        <v>0</v>
      </c>
      <c r="AE178" s="65">
        <f ca="1">IF(OFFSET($AC$4,B178,0)=0,0,-OFFSET($AC$4,B178,0)/OFFSET($AD$4,B178,0)*AD178)</f>
        <v>0</v>
      </c>
      <c r="AF178" s="51">
        <f t="shared" ca="1" si="46"/>
        <v>1200708.5120623549</v>
      </c>
    </row>
    <row r="179" spans="1:32" ht="11.25" x14ac:dyDescent="0.2">
      <c r="A179" s="60">
        <v>10921</v>
      </c>
      <c r="B179" s="102">
        <f>INT(A179/10000)</f>
        <v>1</v>
      </c>
      <c r="C179" s="109">
        <v>3</v>
      </c>
      <c r="D179" s="60" t="s">
        <v>237</v>
      </c>
      <c r="E179" s="60">
        <v>1427</v>
      </c>
      <c r="F179" s="60">
        <v>0</v>
      </c>
      <c r="G179" s="60">
        <f t="shared" si="34"/>
        <v>2300.2388059701493</v>
      </c>
      <c r="H179" s="60"/>
      <c r="I179" s="60"/>
      <c r="J179" s="57"/>
      <c r="K179" s="23">
        <f t="shared" si="35"/>
        <v>1</v>
      </c>
      <c r="L179" s="23">
        <f t="shared" si="36"/>
        <v>0</v>
      </c>
      <c r="M179" s="23">
        <f ca="1">OFFSET('Z1'!$B$7,B179,K179)*E179</f>
        <v>0</v>
      </c>
      <c r="N179" s="23">
        <f ca="1">IF(L179&gt;0,OFFSET('Z1'!$I$7,B179,L179)*IF(L179=1,E179-9300,IF(L179=2,E179-18000,IF(L179=3,E179-45000,0))),0)</f>
        <v>0</v>
      </c>
      <c r="O179" s="23">
        <f>IF(AND(F179=1,E179&gt;20000,E179&lt;=45000),E179*'Z1'!$G$7,0)+IF(AND(F179=1,E179&gt;45000,E179&lt;=50000),'Z1'!$G$7/5000*(50000-E179)*E179,0)</f>
        <v>0</v>
      </c>
      <c r="P179" s="24">
        <f t="shared" ca="1" si="37"/>
        <v>0</v>
      </c>
      <c r="Q179" s="27">
        <v>0</v>
      </c>
      <c r="R179" s="26">
        <f t="shared" si="38"/>
        <v>0</v>
      </c>
      <c r="S179" s="27">
        <f t="shared" si="39"/>
        <v>1</v>
      </c>
      <c r="T179" s="28">
        <f t="shared" si="40"/>
        <v>0</v>
      </c>
      <c r="U179" s="61">
        <f ca="1">OFFSET($U$4,B179,0)/OFFSET($G$4,B179,0)*G179</f>
        <v>1048599.1717949698</v>
      </c>
      <c r="V179" s="62">
        <f t="shared" ca="1" si="41"/>
        <v>1048599.1717949698</v>
      </c>
      <c r="W179" s="63">
        <v>793.81523243640743</v>
      </c>
      <c r="X179" s="63">
        <f t="shared" ca="1" si="42"/>
        <v>734.82773076031526</v>
      </c>
      <c r="Y179" s="64">
        <f t="shared" ca="1" si="43"/>
        <v>-7.4308855846776267E-2</v>
      </c>
      <c r="Z179" s="64"/>
      <c r="AA179" s="64">
        <f ca="1">MAX(Y179,OFFSET($AA$4,B179,0))</f>
        <v>-7.4308855846776267E-2</v>
      </c>
      <c r="AB179" s="62">
        <f t="shared" ca="1" si="44"/>
        <v>1048599.1717949698</v>
      </c>
      <c r="AC179" s="65">
        <f t="shared" ca="1" si="45"/>
        <v>0</v>
      </c>
      <c r="AD179" s="62">
        <f ca="1">MAX(0,AB179-W179*(1+OFFSET($Y$4,B179,0))*E179)</f>
        <v>0</v>
      </c>
      <c r="AE179" s="65">
        <f ca="1">IF(OFFSET($AC$4,B179,0)=0,0,-OFFSET($AC$4,B179,0)/OFFSET($AD$4,B179,0)*AD179)</f>
        <v>0</v>
      </c>
      <c r="AF179" s="51">
        <f t="shared" ca="1" si="46"/>
        <v>1048599.1717949698</v>
      </c>
    </row>
    <row r="180" spans="1:32" ht="11.25" x14ac:dyDescent="0.2">
      <c r="A180" s="60">
        <v>10922</v>
      </c>
      <c r="B180" s="102">
        <f>INT(A180/10000)</f>
        <v>1</v>
      </c>
      <c r="C180" s="109">
        <v>2</v>
      </c>
      <c r="D180" s="60" t="s">
        <v>238</v>
      </c>
      <c r="E180" s="60">
        <v>746</v>
      </c>
      <c r="F180" s="60">
        <v>0</v>
      </c>
      <c r="G180" s="60">
        <f t="shared" si="34"/>
        <v>1202.5074626865671</v>
      </c>
      <c r="H180" s="60"/>
      <c r="I180" s="60"/>
      <c r="J180" s="57"/>
      <c r="K180" s="23">
        <f t="shared" si="35"/>
        <v>1</v>
      </c>
      <c r="L180" s="23">
        <f t="shared" si="36"/>
        <v>0</v>
      </c>
      <c r="M180" s="23">
        <f ca="1">OFFSET('Z1'!$B$7,B180,K180)*E180</f>
        <v>0</v>
      </c>
      <c r="N180" s="23">
        <f ca="1">IF(L180&gt;0,OFFSET('Z1'!$I$7,B180,L180)*IF(L180=1,E180-9300,IF(L180=2,E180-18000,IF(L180=3,E180-45000,0))),0)</f>
        <v>0</v>
      </c>
      <c r="O180" s="23">
        <f>IF(AND(F180=1,E180&gt;20000,E180&lt;=45000),E180*'Z1'!$G$7,0)+IF(AND(F180=1,E180&gt;45000,E180&lt;=50000),'Z1'!$G$7/5000*(50000-E180)*E180,0)</f>
        <v>0</v>
      </c>
      <c r="P180" s="24">
        <f t="shared" ca="1" si="37"/>
        <v>0</v>
      </c>
      <c r="Q180" s="27">
        <v>0</v>
      </c>
      <c r="R180" s="26">
        <f t="shared" si="38"/>
        <v>0</v>
      </c>
      <c r="S180" s="27">
        <f t="shared" si="39"/>
        <v>1</v>
      </c>
      <c r="T180" s="28">
        <f t="shared" si="40"/>
        <v>0</v>
      </c>
      <c r="U180" s="61">
        <f ca="1">OFFSET($U$4,B180,0)/OFFSET($G$4,B180,0)*G180</f>
        <v>548181.48714719503</v>
      </c>
      <c r="V180" s="62">
        <f t="shared" ca="1" si="41"/>
        <v>548181.48714719503</v>
      </c>
      <c r="W180" s="63">
        <v>793.81523243640709</v>
      </c>
      <c r="X180" s="63">
        <f t="shared" ca="1" si="42"/>
        <v>734.82773076031503</v>
      </c>
      <c r="Y180" s="64">
        <f t="shared" ca="1" si="43"/>
        <v>-7.4308855846776156E-2</v>
      </c>
      <c r="Z180" s="64"/>
      <c r="AA180" s="64">
        <f ca="1">MAX(Y180,OFFSET($AA$4,B180,0))</f>
        <v>-7.4308855846776156E-2</v>
      </c>
      <c r="AB180" s="62">
        <f t="shared" ca="1" si="44"/>
        <v>548181.48714719503</v>
      </c>
      <c r="AC180" s="65">
        <f t="shared" ca="1" si="45"/>
        <v>0</v>
      </c>
      <c r="AD180" s="62">
        <f ca="1">MAX(0,AB180-W180*(1+OFFSET($Y$4,B180,0))*E180)</f>
        <v>0</v>
      </c>
      <c r="AE180" s="65">
        <f ca="1">IF(OFFSET($AC$4,B180,0)=0,0,-OFFSET($AC$4,B180,0)/OFFSET($AD$4,B180,0)*AD180)</f>
        <v>0</v>
      </c>
      <c r="AF180" s="51">
        <f t="shared" ca="1" si="46"/>
        <v>548181.48714719503</v>
      </c>
    </row>
    <row r="181" spans="1:32" ht="11.25" x14ac:dyDescent="0.2">
      <c r="A181" s="60">
        <v>10923</v>
      </c>
      <c r="B181" s="102">
        <f>INT(A181/10000)</f>
        <v>1</v>
      </c>
      <c r="C181" s="109">
        <v>3</v>
      </c>
      <c r="D181" s="60" t="s">
        <v>239</v>
      </c>
      <c r="E181" s="60">
        <v>1983</v>
      </c>
      <c r="F181" s="60">
        <v>0</v>
      </c>
      <c r="G181" s="60">
        <f t="shared" si="34"/>
        <v>3196.4776119402986</v>
      </c>
      <c r="H181" s="60"/>
      <c r="I181" s="60"/>
      <c r="J181" s="57"/>
      <c r="K181" s="23">
        <f t="shared" si="35"/>
        <v>1</v>
      </c>
      <c r="L181" s="23">
        <f t="shared" si="36"/>
        <v>0</v>
      </c>
      <c r="M181" s="23">
        <f ca="1">OFFSET('Z1'!$B$7,B181,K181)*E181</f>
        <v>0</v>
      </c>
      <c r="N181" s="23">
        <f ca="1">IF(L181&gt;0,OFFSET('Z1'!$I$7,B181,L181)*IF(L181=1,E181-9300,IF(L181=2,E181-18000,IF(L181=3,E181-45000,0))),0)</f>
        <v>0</v>
      </c>
      <c r="O181" s="23">
        <f>IF(AND(F181=1,E181&gt;20000,E181&lt;=45000),E181*'Z1'!$G$7,0)+IF(AND(F181=1,E181&gt;45000,E181&lt;=50000),'Z1'!$G$7/5000*(50000-E181)*E181,0)</f>
        <v>0</v>
      </c>
      <c r="P181" s="24">
        <f t="shared" ca="1" si="37"/>
        <v>0</v>
      </c>
      <c r="Q181" s="27">
        <v>12136</v>
      </c>
      <c r="R181" s="26">
        <f t="shared" si="38"/>
        <v>11136</v>
      </c>
      <c r="S181" s="27">
        <f t="shared" si="39"/>
        <v>1</v>
      </c>
      <c r="T181" s="28">
        <f t="shared" si="40"/>
        <v>10022.4</v>
      </c>
      <c r="U181" s="61">
        <f ca="1">OFFSET($U$4,B181,0)/OFFSET($G$4,B181,0)*G181</f>
        <v>1457163.3900977049</v>
      </c>
      <c r="V181" s="62">
        <f t="shared" ca="1" si="41"/>
        <v>1467185.7900977049</v>
      </c>
      <c r="W181" s="63">
        <v>797.20933513086595</v>
      </c>
      <c r="X181" s="63">
        <f t="shared" ca="1" si="42"/>
        <v>739.88189112340137</v>
      </c>
      <c r="Y181" s="64">
        <f t="shared" ca="1" si="43"/>
        <v>-7.1910151425979008E-2</v>
      </c>
      <c r="Z181" s="64"/>
      <c r="AA181" s="64">
        <f ca="1">MAX(Y181,OFFSET($AA$4,B181,0))</f>
        <v>-7.1910151425979008E-2</v>
      </c>
      <c r="AB181" s="62">
        <f t="shared" ca="1" si="44"/>
        <v>1467185.7900977049</v>
      </c>
      <c r="AC181" s="65">
        <f t="shared" ca="1" si="45"/>
        <v>0</v>
      </c>
      <c r="AD181" s="62">
        <f ca="1">MAX(0,AB181-W181*(1+OFFSET($Y$4,B181,0))*E181)</f>
        <v>1321.9466466251761</v>
      </c>
      <c r="AE181" s="65">
        <f ca="1">IF(OFFSET($AC$4,B181,0)=0,0,-OFFSET($AC$4,B181,0)/OFFSET($AD$4,B181,0)*AD181)</f>
        <v>-351.66615439381997</v>
      </c>
      <c r="AF181" s="51">
        <f t="shared" ca="1" si="46"/>
        <v>1466834.1239433109</v>
      </c>
    </row>
    <row r="182" spans="1:32" ht="11.25" x14ac:dyDescent="0.2">
      <c r="A182" s="60">
        <v>10924</v>
      </c>
      <c r="B182" s="102">
        <f>INT(A182/10000)</f>
        <v>1</v>
      </c>
      <c r="C182" s="109">
        <v>3</v>
      </c>
      <c r="D182" s="60" t="s">
        <v>240</v>
      </c>
      <c r="E182" s="60">
        <v>1010</v>
      </c>
      <c r="F182" s="60">
        <v>0</v>
      </c>
      <c r="G182" s="60">
        <f t="shared" si="34"/>
        <v>1628.0597014925372</v>
      </c>
      <c r="H182" s="60"/>
      <c r="I182" s="60"/>
      <c r="J182" s="57"/>
      <c r="K182" s="23">
        <f t="shared" si="35"/>
        <v>1</v>
      </c>
      <c r="L182" s="23">
        <f t="shared" si="36"/>
        <v>0</v>
      </c>
      <c r="M182" s="23">
        <f ca="1">OFFSET('Z1'!$B$7,B182,K182)*E182</f>
        <v>0</v>
      </c>
      <c r="N182" s="23">
        <f ca="1">IF(L182&gt;0,OFFSET('Z1'!$I$7,B182,L182)*IF(L182=1,E182-9300,IF(L182=2,E182-18000,IF(L182=3,E182-45000,0))),0)</f>
        <v>0</v>
      </c>
      <c r="O182" s="23">
        <f>IF(AND(F182=1,E182&gt;20000,E182&lt;=45000),E182*'Z1'!$G$7,0)+IF(AND(F182=1,E182&gt;45000,E182&lt;=50000),'Z1'!$G$7/5000*(50000-E182)*E182,0)</f>
        <v>0</v>
      </c>
      <c r="P182" s="24">
        <f t="shared" ca="1" si="37"/>
        <v>0</v>
      </c>
      <c r="Q182" s="27">
        <v>0</v>
      </c>
      <c r="R182" s="26">
        <f t="shared" si="38"/>
        <v>0</v>
      </c>
      <c r="S182" s="27">
        <f t="shared" si="39"/>
        <v>1</v>
      </c>
      <c r="T182" s="28">
        <f t="shared" si="40"/>
        <v>0</v>
      </c>
      <c r="U182" s="61">
        <f ca="1">OFFSET($U$4,B182,0)/OFFSET($G$4,B182,0)*G182</f>
        <v>742176.00806791824</v>
      </c>
      <c r="V182" s="62">
        <f t="shared" ca="1" si="41"/>
        <v>742176.00806791824</v>
      </c>
      <c r="W182" s="63">
        <v>793.81523243640731</v>
      </c>
      <c r="X182" s="63">
        <f t="shared" ca="1" si="42"/>
        <v>734.82773076031515</v>
      </c>
      <c r="Y182" s="64">
        <f t="shared" ca="1" si="43"/>
        <v>-7.4308855846776267E-2</v>
      </c>
      <c r="Z182" s="64"/>
      <c r="AA182" s="64">
        <f ca="1">MAX(Y182,OFFSET($AA$4,B182,0))</f>
        <v>-7.4308855846776267E-2</v>
      </c>
      <c r="AB182" s="62">
        <f t="shared" ca="1" si="44"/>
        <v>742176.00806791824</v>
      </c>
      <c r="AC182" s="65">
        <f t="shared" ca="1" si="45"/>
        <v>0</v>
      </c>
      <c r="AD182" s="62">
        <f ca="1">MAX(0,AB182-W182*(1+OFFSET($Y$4,B182,0))*E182)</f>
        <v>0</v>
      </c>
      <c r="AE182" s="65">
        <f ca="1">IF(OFFSET($AC$4,B182,0)=0,0,-OFFSET($AC$4,B182,0)/OFFSET($AD$4,B182,0)*AD182)</f>
        <v>0</v>
      </c>
      <c r="AF182" s="51">
        <f t="shared" ca="1" si="46"/>
        <v>742176.00806791824</v>
      </c>
    </row>
    <row r="183" spans="1:32" ht="11.25" x14ac:dyDescent="0.2">
      <c r="A183" s="60">
        <v>10925</v>
      </c>
      <c r="B183" s="102">
        <f>INT(A183/10000)</f>
        <v>1</v>
      </c>
      <c r="C183" s="109">
        <v>2</v>
      </c>
      <c r="D183" s="60" t="s">
        <v>241</v>
      </c>
      <c r="E183" s="60">
        <v>967</v>
      </c>
      <c r="F183" s="60">
        <v>0</v>
      </c>
      <c r="G183" s="60">
        <f t="shared" si="34"/>
        <v>1558.7462686567164</v>
      </c>
      <c r="H183" s="60"/>
      <c r="I183" s="60"/>
      <c r="J183" s="57"/>
      <c r="K183" s="23">
        <f t="shared" si="35"/>
        <v>1</v>
      </c>
      <c r="L183" s="23">
        <f t="shared" si="36"/>
        <v>0</v>
      </c>
      <c r="M183" s="23">
        <f ca="1">OFFSET('Z1'!$B$7,B183,K183)*E183</f>
        <v>0</v>
      </c>
      <c r="N183" s="23">
        <f ca="1">IF(L183&gt;0,OFFSET('Z1'!$I$7,B183,L183)*IF(L183=1,E183-9300,IF(L183=2,E183-18000,IF(L183=3,E183-45000,0))),0)</f>
        <v>0</v>
      </c>
      <c r="O183" s="23">
        <f>IF(AND(F183=1,E183&gt;20000,E183&lt;=45000),E183*'Z1'!$G$7,0)+IF(AND(F183=1,E183&gt;45000,E183&lt;=50000),'Z1'!$G$7/5000*(50000-E183)*E183,0)</f>
        <v>0</v>
      </c>
      <c r="P183" s="24">
        <f t="shared" ca="1" si="37"/>
        <v>0</v>
      </c>
      <c r="Q183" s="27">
        <v>0</v>
      </c>
      <c r="R183" s="26">
        <f t="shared" si="38"/>
        <v>0</v>
      </c>
      <c r="S183" s="27">
        <f t="shared" si="39"/>
        <v>1</v>
      </c>
      <c r="T183" s="28">
        <f t="shared" si="40"/>
        <v>0</v>
      </c>
      <c r="U183" s="61">
        <f ca="1">OFFSET($U$4,B183,0)/OFFSET($G$4,B183,0)*G183</f>
        <v>710578.41564522474</v>
      </c>
      <c r="V183" s="62">
        <f t="shared" ca="1" si="41"/>
        <v>710578.41564522474</v>
      </c>
      <c r="W183" s="63">
        <v>811.28202294195592</v>
      </c>
      <c r="X183" s="63">
        <f t="shared" ca="1" si="42"/>
        <v>734.82773076031515</v>
      </c>
      <c r="Y183" s="64">
        <f t="shared" ca="1" si="43"/>
        <v>-9.4238859015258636E-2</v>
      </c>
      <c r="Z183" s="64"/>
      <c r="AA183" s="64">
        <f ca="1">MAX(Y183,OFFSET($AA$4,B183,0))</f>
        <v>-7.7746368128300936E-2</v>
      </c>
      <c r="AB183" s="62">
        <f t="shared" ca="1" si="44"/>
        <v>723516.93499013351</v>
      </c>
      <c r="AC183" s="65">
        <f t="shared" ca="1" si="45"/>
        <v>12938.519344908767</v>
      </c>
      <c r="AD183" s="62">
        <f ca="1">MAX(0,AB183-W183*(1+OFFSET($Y$4,B183,0))*E183)</f>
        <v>0</v>
      </c>
      <c r="AE183" s="65">
        <f ca="1">IF(OFFSET($AC$4,B183,0)=0,0,-OFFSET($AC$4,B183,0)/OFFSET($AD$4,B183,0)*AD183)</f>
        <v>0</v>
      </c>
      <c r="AF183" s="51">
        <f t="shared" ca="1" si="46"/>
        <v>723516.93499013351</v>
      </c>
    </row>
    <row r="184" spans="1:32" ht="11.25" x14ac:dyDescent="0.2">
      <c r="A184" s="60">
        <v>10926</v>
      </c>
      <c r="B184" s="102">
        <f>INT(A184/10000)</f>
        <v>1</v>
      </c>
      <c r="C184" s="109">
        <v>2</v>
      </c>
      <c r="D184" s="60" t="s">
        <v>242</v>
      </c>
      <c r="E184" s="60">
        <v>827</v>
      </c>
      <c r="F184" s="60">
        <v>0</v>
      </c>
      <c r="G184" s="60">
        <f t="shared" si="34"/>
        <v>1333.0746268656717</v>
      </c>
      <c r="H184" s="60"/>
      <c r="I184" s="60"/>
      <c r="J184" s="57"/>
      <c r="K184" s="23">
        <f t="shared" si="35"/>
        <v>1</v>
      </c>
      <c r="L184" s="23">
        <f t="shared" si="36"/>
        <v>0</v>
      </c>
      <c r="M184" s="23">
        <f ca="1">OFFSET('Z1'!$B$7,B184,K184)*E184</f>
        <v>0</v>
      </c>
      <c r="N184" s="23">
        <f ca="1">IF(L184&gt;0,OFFSET('Z1'!$I$7,B184,L184)*IF(L184=1,E184-9300,IF(L184=2,E184-18000,IF(L184=3,E184-45000,0))),0)</f>
        <v>0</v>
      </c>
      <c r="O184" s="23">
        <f>IF(AND(F184=1,E184&gt;20000,E184&lt;=45000),E184*'Z1'!$G$7,0)+IF(AND(F184=1,E184&gt;45000,E184&lt;=50000),'Z1'!$G$7/5000*(50000-E184)*E184,0)</f>
        <v>0</v>
      </c>
      <c r="P184" s="24">
        <f t="shared" ca="1" si="37"/>
        <v>0</v>
      </c>
      <c r="Q184" s="27">
        <v>0</v>
      </c>
      <c r="R184" s="26">
        <f t="shared" si="38"/>
        <v>0</v>
      </c>
      <c r="S184" s="27">
        <f t="shared" si="39"/>
        <v>1</v>
      </c>
      <c r="T184" s="28">
        <f t="shared" si="40"/>
        <v>0</v>
      </c>
      <c r="U184" s="61">
        <f ca="1">OFFSET($U$4,B184,0)/OFFSET($G$4,B184,0)*G184</f>
        <v>607702.53333878063</v>
      </c>
      <c r="V184" s="62">
        <f t="shared" ca="1" si="41"/>
        <v>607702.53333878063</v>
      </c>
      <c r="W184" s="63">
        <v>793.81523243640743</v>
      </c>
      <c r="X184" s="63">
        <f t="shared" ca="1" si="42"/>
        <v>734.82773076031515</v>
      </c>
      <c r="Y184" s="64">
        <f t="shared" ca="1" si="43"/>
        <v>-7.4308855846776378E-2</v>
      </c>
      <c r="Z184" s="64"/>
      <c r="AA184" s="64">
        <f ca="1">MAX(Y184,OFFSET($AA$4,B184,0))</f>
        <v>-7.4308855846776378E-2</v>
      </c>
      <c r="AB184" s="62">
        <f t="shared" ca="1" si="44"/>
        <v>607702.53333878063</v>
      </c>
      <c r="AC184" s="65">
        <f t="shared" ca="1" si="45"/>
        <v>0</v>
      </c>
      <c r="AD184" s="62">
        <f ca="1">MAX(0,AB184-W184*(1+OFFSET($Y$4,B184,0))*E184)</f>
        <v>0</v>
      </c>
      <c r="AE184" s="65">
        <f ca="1">IF(OFFSET($AC$4,B184,0)=0,0,-OFFSET($AC$4,B184,0)/OFFSET($AD$4,B184,0)*AD184)</f>
        <v>0</v>
      </c>
      <c r="AF184" s="51">
        <f t="shared" ca="1" si="46"/>
        <v>607702.53333878063</v>
      </c>
    </row>
    <row r="185" spans="1:32" ht="11.25" x14ac:dyDescent="0.2">
      <c r="A185" s="60">
        <v>10927</v>
      </c>
      <c r="B185" s="102">
        <f>INT(A185/10000)</f>
        <v>1</v>
      </c>
      <c r="C185" s="109">
        <v>3</v>
      </c>
      <c r="D185" s="60" t="s">
        <v>243</v>
      </c>
      <c r="E185" s="60">
        <v>1150</v>
      </c>
      <c r="F185" s="60">
        <v>0</v>
      </c>
      <c r="G185" s="60">
        <f t="shared" si="34"/>
        <v>1853.7313432835822</v>
      </c>
      <c r="H185" s="60"/>
      <c r="I185" s="60"/>
      <c r="J185" s="57"/>
      <c r="K185" s="23">
        <f t="shared" si="35"/>
        <v>1</v>
      </c>
      <c r="L185" s="23">
        <f t="shared" si="36"/>
        <v>0</v>
      </c>
      <c r="M185" s="23">
        <f ca="1">OFFSET('Z1'!$B$7,B185,K185)*E185</f>
        <v>0</v>
      </c>
      <c r="N185" s="23">
        <f ca="1">IF(L185&gt;0,OFFSET('Z1'!$I$7,B185,L185)*IF(L185=1,E185-9300,IF(L185=2,E185-18000,IF(L185=3,E185-45000,0))),0)</f>
        <v>0</v>
      </c>
      <c r="O185" s="23">
        <f>IF(AND(F185=1,E185&gt;20000,E185&lt;=45000),E185*'Z1'!$G$7,0)+IF(AND(F185=1,E185&gt;45000,E185&lt;=50000),'Z1'!$G$7/5000*(50000-E185)*E185,0)</f>
        <v>0</v>
      </c>
      <c r="P185" s="24">
        <f t="shared" ca="1" si="37"/>
        <v>0</v>
      </c>
      <c r="Q185" s="27">
        <v>0</v>
      </c>
      <c r="R185" s="26">
        <f t="shared" si="38"/>
        <v>0</v>
      </c>
      <c r="S185" s="27">
        <f t="shared" si="39"/>
        <v>1</v>
      </c>
      <c r="T185" s="28">
        <f t="shared" si="40"/>
        <v>0</v>
      </c>
      <c r="U185" s="61">
        <f ca="1">OFFSET($U$4,B185,0)/OFFSET($G$4,B185,0)*G185</f>
        <v>845051.89037436247</v>
      </c>
      <c r="V185" s="62">
        <f t="shared" ca="1" si="41"/>
        <v>845051.89037436247</v>
      </c>
      <c r="W185" s="63">
        <v>793.8152324364072</v>
      </c>
      <c r="X185" s="63">
        <f t="shared" ca="1" si="42"/>
        <v>734.82773076031515</v>
      </c>
      <c r="Y185" s="64">
        <f t="shared" ca="1" si="43"/>
        <v>-7.4308855846776156E-2</v>
      </c>
      <c r="Z185" s="64"/>
      <c r="AA185" s="64">
        <f ca="1">MAX(Y185,OFFSET($AA$4,B185,0))</f>
        <v>-7.4308855846776156E-2</v>
      </c>
      <c r="AB185" s="62">
        <f t="shared" ca="1" si="44"/>
        <v>845051.89037436247</v>
      </c>
      <c r="AC185" s="65">
        <f t="shared" ca="1" si="45"/>
        <v>0</v>
      </c>
      <c r="AD185" s="62">
        <f ca="1">MAX(0,AB185-W185*(1+OFFSET($Y$4,B185,0))*E185)</f>
        <v>0</v>
      </c>
      <c r="AE185" s="65">
        <f ca="1">IF(OFFSET($AC$4,B185,0)=0,0,-OFFSET($AC$4,B185,0)/OFFSET($AD$4,B185,0)*AD185)</f>
        <v>0</v>
      </c>
      <c r="AF185" s="51">
        <f t="shared" ca="1" si="46"/>
        <v>845051.89037436247</v>
      </c>
    </row>
    <row r="186" spans="1:32" ht="11.25" x14ac:dyDescent="0.2">
      <c r="A186" s="60">
        <v>10928</v>
      </c>
      <c r="B186" s="102">
        <f>INT(A186/10000)</f>
        <v>1</v>
      </c>
      <c r="C186" s="109">
        <v>3</v>
      </c>
      <c r="D186" s="60" t="s">
        <v>244</v>
      </c>
      <c r="E186" s="60">
        <v>1434</v>
      </c>
      <c r="F186" s="60">
        <v>0</v>
      </c>
      <c r="G186" s="60">
        <f t="shared" si="34"/>
        <v>2311.5223880597014</v>
      </c>
      <c r="H186" s="60"/>
      <c r="I186" s="60"/>
      <c r="J186" s="57"/>
      <c r="K186" s="23">
        <f t="shared" si="35"/>
        <v>1</v>
      </c>
      <c r="L186" s="23">
        <f t="shared" si="36"/>
        <v>0</v>
      </c>
      <c r="M186" s="23">
        <f ca="1">OFFSET('Z1'!$B$7,B186,K186)*E186</f>
        <v>0</v>
      </c>
      <c r="N186" s="23">
        <f ca="1">IF(L186&gt;0,OFFSET('Z1'!$I$7,B186,L186)*IF(L186=1,E186-9300,IF(L186=2,E186-18000,IF(L186=3,E186-45000,0))),0)</f>
        <v>0</v>
      </c>
      <c r="O186" s="23">
        <f>IF(AND(F186=1,E186&gt;20000,E186&lt;=45000),E186*'Z1'!$G$7,0)+IF(AND(F186=1,E186&gt;45000,E186&lt;=50000),'Z1'!$G$7/5000*(50000-E186)*E186,0)</f>
        <v>0</v>
      </c>
      <c r="P186" s="24">
        <f t="shared" ca="1" si="37"/>
        <v>0</v>
      </c>
      <c r="Q186" s="27">
        <v>0</v>
      </c>
      <c r="R186" s="26">
        <f t="shared" si="38"/>
        <v>0</v>
      </c>
      <c r="S186" s="27">
        <f t="shared" si="39"/>
        <v>1</v>
      </c>
      <c r="T186" s="28">
        <f t="shared" si="40"/>
        <v>0</v>
      </c>
      <c r="U186" s="61">
        <f ca="1">OFFSET($U$4,B186,0)/OFFSET($G$4,B186,0)*G186</f>
        <v>1053742.9659102918</v>
      </c>
      <c r="V186" s="62">
        <f t="shared" ca="1" si="41"/>
        <v>1053742.9659102918</v>
      </c>
      <c r="W186" s="63">
        <v>793.81523243640731</v>
      </c>
      <c r="X186" s="63">
        <f t="shared" ca="1" si="42"/>
        <v>734.82773076031503</v>
      </c>
      <c r="Y186" s="64">
        <f t="shared" ca="1" si="43"/>
        <v>-7.4308855846776378E-2</v>
      </c>
      <c r="Z186" s="64"/>
      <c r="AA186" s="64">
        <f ca="1">MAX(Y186,OFFSET($AA$4,B186,0))</f>
        <v>-7.4308855846776378E-2</v>
      </c>
      <c r="AB186" s="62">
        <f t="shared" ca="1" si="44"/>
        <v>1053742.9659102918</v>
      </c>
      <c r="AC186" s="65">
        <f t="shared" ca="1" si="45"/>
        <v>0</v>
      </c>
      <c r="AD186" s="62">
        <f ca="1">MAX(0,AB186-W186*(1+OFFSET($Y$4,B186,0))*E186)</f>
        <v>0</v>
      </c>
      <c r="AE186" s="65">
        <f ca="1">IF(OFFSET($AC$4,B186,0)=0,0,-OFFSET($AC$4,B186,0)/OFFSET($AD$4,B186,0)*AD186)</f>
        <v>0</v>
      </c>
      <c r="AF186" s="51">
        <f t="shared" ca="1" si="46"/>
        <v>1053742.9659102918</v>
      </c>
    </row>
    <row r="187" spans="1:32" ht="11.25" x14ac:dyDescent="0.2">
      <c r="A187" s="60">
        <v>10929</v>
      </c>
      <c r="B187" s="102">
        <f>INT(A187/10000)</f>
        <v>1</v>
      </c>
      <c r="C187" s="109">
        <v>2</v>
      </c>
      <c r="D187" s="60" t="s">
        <v>245</v>
      </c>
      <c r="E187" s="60">
        <v>790</v>
      </c>
      <c r="F187" s="60">
        <v>0</v>
      </c>
      <c r="G187" s="60">
        <f t="shared" si="34"/>
        <v>1273.4328358208954</v>
      </c>
      <c r="H187" s="60"/>
      <c r="I187" s="60"/>
      <c r="J187" s="57"/>
      <c r="K187" s="23">
        <f t="shared" si="35"/>
        <v>1</v>
      </c>
      <c r="L187" s="23">
        <f t="shared" si="36"/>
        <v>0</v>
      </c>
      <c r="M187" s="23">
        <f ca="1">OFFSET('Z1'!$B$7,B187,K187)*E187</f>
        <v>0</v>
      </c>
      <c r="N187" s="23">
        <f ca="1">IF(L187&gt;0,OFFSET('Z1'!$I$7,B187,L187)*IF(L187=1,E187-9300,IF(L187=2,E187-18000,IF(L187=3,E187-45000,0))),0)</f>
        <v>0</v>
      </c>
      <c r="O187" s="23">
        <f>IF(AND(F187=1,E187&gt;20000,E187&lt;=45000),E187*'Z1'!$G$7,0)+IF(AND(F187=1,E187&gt;45000,E187&lt;=50000),'Z1'!$G$7/5000*(50000-E187)*E187,0)</f>
        <v>0</v>
      </c>
      <c r="P187" s="24">
        <f t="shared" ca="1" si="37"/>
        <v>0</v>
      </c>
      <c r="Q187" s="27">
        <v>3259</v>
      </c>
      <c r="R187" s="26">
        <f t="shared" si="38"/>
        <v>2259</v>
      </c>
      <c r="S187" s="27">
        <f t="shared" si="39"/>
        <v>1</v>
      </c>
      <c r="T187" s="28">
        <f t="shared" si="40"/>
        <v>2033.1000000000001</v>
      </c>
      <c r="U187" s="61">
        <f ca="1">OFFSET($U$4,B187,0)/OFFSET($G$4,B187,0)*G187</f>
        <v>580513.90730064898</v>
      </c>
      <c r="V187" s="62">
        <f t="shared" ca="1" si="41"/>
        <v>582547.00730064895</v>
      </c>
      <c r="W187" s="63">
        <v>796.43300465167658</v>
      </c>
      <c r="X187" s="63">
        <f t="shared" ca="1" si="42"/>
        <v>737.40127506411261</v>
      </c>
      <c r="Y187" s="64">
        <f t="shared" ca="1" si="43"/>
        <v>-7.4120144748875294E-2</v>
      </c>
      <c r="Z187" s="64"/>
      <c r="AA187" s="64">
        <f ca="1">MAX(Y187,OFFSET($AA$4,B187,0))</f>
        <v>-7.4120144748875294E-2</v>
      </c>
      <c r="AB187" s="62">
        <f t="shared" ca="1" si="44"/>
        <v>582547.00730064895</v>
      </c>
      <c r="AC187" s="65">
        <f t="shared" ca="1" si="45"/>
        <v>0</v>
      </c>
      <c r="AD187" s="62">
        <f ca="1">MAX(0,AB187-W187*(1+OFFSET($Y$4,B187,0))*E187)</f>
        <v>0</v>
      </c>
      <c r="AE187" s="65">
        <f ca="1">IF(OFFSET($AC$4,B187,0)=0,0,-OFFSET($AC$4,B187,0)/OFFSET($AD$4,B187,0)*AD187)</f>
        <v>0</v>
      </c>
      <c r="AF187" s="51">
        <f t="shared" ca="1" si="46"/>
        <v>582547.00730064895</v>
      </c>
    </row>
    <row r="188" spans="1:32" ht="11.25" x14ac:dyDescent="0.2">
      <c r="A188" s="60">
        <v>10930</v>
      </c>
      <c r="B188" s="102">
        <f>INT(A188/10000)</f>
        <v>1</v>
      </c>
      <c r="C188" s="109">
        <v>2</v>
      </c>
      <c r="D188" s="60" t="s">
        <v>246</v>
      </c>
      <c r="E188" s="60">
        <v>736</v>
      </c>
      <c r="F188" s="60">
        <v>0</v>
      </c>
      <c r="G188" s="60">
        <f t="shared" si="34"/>
        <v>1186.3880597014925</v>
      </c>
      <c r="H188" s="60"/>
      <c r="I188" s="60"/>
      <c r="J188" s="57"/>
      <c r="K188" s="23">
        <f t="shared" si="35"/>
        <v>1</v>
      </c>
      <c r="L188" s="23">
        <f t="shared" si="36"/>
        <v>0</v>
      </c>
      <c r="M188" s="23">
        <f ca="1">OFFSET('Z1'!$B$7,B188,K188)*E188</f>
        <v>0</v>
      </c>
      <c r="N188" s="23">
        <f ca="1">IF(L188&gt;0,OFFSET('Z1'!$I$7,B188,L188)*IF(L188=1,E188-9300,IF(L188=2,E188-18000,IF(L188=3,E188-45000,0))),0)</f>
        <v>0</v>
      </c>
      <c r="O188" s="23">
        <f>IF(AND(F188=1,E188&gt;20000,E188&lt;=45000),E188*'Z1'!$G$7,0)+IF(AND(F188=1,E188&gt;45000,E188&lt;=50000),'Z1'!$G$7/5000*(50000-E188)*E188,0)</f>
        <v>0</v>
      </c>
      <c r="P188" s="24">
        <f t="shared" ca="1" si="37"/>
        <v>0</v>
      </c>
      <c r="Q188" s="27">
        <v>0</v>
      </c>
      <c r="R188" s="26">
        <f t="shared" si="38"/>
        <v>0</v>
      </c>
      <c r="S188" s="27">
        <f t="shared" si="39"/>
        <v>1</v>
      </c>
      <c r="T188" s="28">
        <f t="shared" si="40"/>
        <v>0</v>
      </c>
      <c r="U188" s="61">
        <f ca="1">OFFSET($U$4,B188,0)/OFFSET($G$4,B188,0)*G188</f>
        <v>540833.20983959187</v>
      </c>
      <c r="V188" s="62">
        <f t="shared" ca="1" si="41"/>
        <v>540833.20983959187</v>
      </c>
      <c r="W188" s="63">
        <v>793.81523243640743</v>
      </c>
      <c r="X188" s="63">
        <f t="shared" ca="1" si="42"/>
        <v>734.82773076031503</v>
      </c>
      <c r="Y188" s="64">
        <f t="shared" ca="1" si="43"/>
        <v>-7.4308855846776489E-2</v>
      </c>
      <c r="Z188" s="64"/>
      <c r="AA188" s="64">
        <f ca="1">MAX(Y188,OFFSET($AA$4,B188,0))</f>
        <v>-7.4308855846776489E-2</v>
      </c>
      <c r="AB188" s="62">
        <f t="shared" ca="1" si="44"/>
        <v>540833.20983959187</v>
      </c>
      <c r="AC188" s="65">
        <f t="shared" ca="1" si="45"/>
        <v>0</v>
      </c>
      <c r="AD188" s="62">
        <f ca="1">MAX(0,AB188-W188*(1+OFFSET($Y$4,B188,0))*E188)</f>
        <v>0</v>
      </c>
      <c r="AE188" s="65">
        <f ca="1">IF(OFFSET($AC$4,B188,0)=0,0,-OFFSET($AC$4,B188,0)/OFFSET($AD$4,B188,0)*AD188)</f>
        <v>0</v>
      </c>
      <c r="AF188" s="51">
        <f t="shared" ca="1" si="46"/>
        <v>540833.20983959187</v>
      </c>
    </row>
    <row r="189" spans="1:32" ht="11.25" x14ac:dyDescent="0.2">
      <c r="A189" s="60">
        <v>10931</v>
      </c>
      <c r="B189" s="102">
        <f>INT(A189/10000)</f>
        <v>1</v>
      </c>
      <c r="C189" s="109">
        <v>1</v>
      </c>
      <c r="D189" s="60" t="s">
        <v>247</v>
      </c>
      <c r="E189" s="60">
        <v>289</v>
      </c>
      <c r="F189" s="60">
        <v>0</v>
      </c>
      <c r="G189" s="60">
        <f t="shared" si="34"/>
        <v>465.85074626865674</v>
      </c>
      <c r="H189" s="60"/>
      <c r="I189" s="60"/>
      <c r="J189" s="57"/>
      <c r="K189" s="23">
        <f t="shared" si="35"/>
        <v>1</v>
      </c>
      <c r="L189" s="23">
        <f t="shared" si="36"/>
        <v>0</v>
      </c>
      <c r="M189" s="23">
        <f ca="1">OFFSET('Z1'!$B$7,B189,K189)*E189</f>
        <v>0</v>
      </c>
      <c r="N189" s="23">
        <f ca="1">IF(L189&gt;0,OFFSET('Z1'!$I$7,B189,L189)*IF(L189=1,E189-9300,IF(L189=2,E189-18000,IF(L189=3,E189-45000,0))),0)</f>
        <v>0</v>
      </c>
      <c r="O189" s="23">
        <f>IF(AND(F189=1,E189&gt;20000,E189&lt;=45000),E189*'Z1'!$G$7,0)+IF(AND(F189=1,E189&gt;45000,E189&lt;=50000),'Z1'!$G$7/5000*(50000-E189)*E189,0)</f>
        <v>0</v>
      </c>
      <c r="P189" s="24">
        <f t="shared" ca="1" si="37"/>
        <v>0</v>
      </c>
      <c r="Q189" s="27">
        <v>0</v>
      </c>
      <c r="R189" s="26">
        <f t="shared" si="38"/>
        <v>0</v>
      </c>
      <c r="S189" s="27">
        <f t="shared" si="39"/>
        <v>1</v>
      </c>
      <c r="T189" s="28">
        <f t="shared" si="40"/>
        <v>0</v>
      </c>
      <c r="U189" s="61">
        <f ca="1">OFFSET($U$4,B189,0)/OFFSET($G$4,B189,0)*G189</f>
        <v>212365.21418973108</v>
      </c>
      <c r="V189" s="62">
        <f t="shared" ca="1" si="41"/>
        <v>212365.21418973108</v>
      </c>
      <c r="W189" s="63">
        <v>793.8152324364072</v>
      </c>
      <c r="X189" s="63">
        <f t="shared" ca="1" si="42"/>
        <v>734.82773076031515</v>
      </c>
      <c r="Y189" s="64">
        <f t="shared" ca="1" si="43"/>
        <v>-7.4308855846776156E-2</v>
      </c>
      <c r="Z189" s="64"/>
      <c r="AA189" s="64">
        <f ca="1">MAX(Y189,OFFSET($AA$4,B189,0))</f>
        <v>-7.4308855846776156E-2</v>
      </c>
      <c r="AB189" s="62">
        <f t="shared" ca="1" si="44"/>
        <v>212365.21418973108</v>
      </c>
      <c r="AC189" s="65">
        <f t="shared" ca="1" si="45"/>
        <v>0</v>
      </c>
      <c r="AD189" s="62">
        <f ca="1">MAX(0,AB189-W189*(1+OFFSET($Y$4,B189,0))*E189)</f>
        <v>0</v>
      </c>
      <c r="AE189" s="65">
        <f ca="1">IF(OFFSET($AC$4,B189,0)=0,0,-OFFSET($AC$4,B189,0)/OFFSET($AD$4,B189,0)*AD189)</f>
        <v>0</v>
      </c>
      <c r="AF189" s="51">
        <f t="shared" ca="1" si="46"/>
        <v>212365.21418973108</v>
      </c>
    </row>
    <row r="190" spans="1:32" ht="11.25" x14ac:dyDescent="0.2">
      <c r="A190" s="60">
        <v>10932</v>
      </c>
      <c r="B190" s="102">
        <f>INT(A190/10000)</f>
        <v>1</v>
      </c>
      <c r="C190" s="109">
        <v>1</v>
      </c>
      <c r="D190" s="60" t="s">
        <v>248</v>
      </c>
      <c r="E190" s="60">
        <v>273</v>
      </c>
      <c r="F190" s="60">
        <v>0</v>
      </c>
      <c r="G190" s="60">
        <f t="shared" si="34"/>
        <v>440.05970149253733</v>
      </c>
      <c r="H190" s="60"/>
      <c r="I190" s="60"/>
      <c r="J190" s="57"/>
      <c r="K190" s="23">
        <f t="shared" si="35"/>
        <v>1</v>
      </c>
      <c r="L190" s="23">
        <f t="shared" si="36"/>
        <v>0</v>
      </c>
      <c r="M190" s="23">
        <f ca="1">OFFSET('Z1'!$B$7,B190,K190)*E190</f>
        <v>0</v>
      </c>
      <c r="N190" s="23">
        <f ca="1">IF(L190&gt;0,OFFSET('Z1'!$I$7,B190,L190)*IF(L190=1,E190-9300,IF(L190=2,E190-18000,IF(L190=3,E190-45000,0))),0)</f>
        <v>0</v>
      </c>
      <c r="O190" s="23">
        <f>IF(AND(F190=1,E190&gt;20000,E190&lt;=45000),E190*'Z1'!$G$7,0)+IF(AND(F190=1,E190&gt;45000,E190&lt;=50000),'Z1'!$G$7/5000*(50000-E190)*E190,0)</f>
        <v>0</v>
      </c>
      <c r="P190" s="24">
        <f t="shared" ca="1" si="37"/>
        <v>0</v>
      </c>
      <c r="Q190" s="27">
        <v>0</v>
      </c>
      <c r="R190" s="26">
        <f t="shared" si="38"/>
        <v>0</v>
      </c>
      <c r="S190" s="27">
        <f t="shared" si="39"/>
        <v>1</v>
      </c>
      <c r="T190" s="28">
        <f t="shared" si="40"/>
        <v>0</v>
      </c>
      <c r="U190" s="61">
        <f ca="1">OFFSET($U$4,B190,0)/OFFSET($G$4,B190,0)*G190</f>
        <v>200607.97049756604</v>
      </c>
      <c r="V190" s="62">
        <f t="shared" ca="1" si="41"/>
        <v>200607.97049756604</v>
      </c>
      <c r="W190" s="63">
        <v>793.81523243640731</v>
      </c>
      <c r="X190" s="63">
        <f t="shared" ca="1" si="42"/>
        <v>734.82773076031515</v>
      </c>
      <c r="Y190" s="64">
        <f t="shared" ca="1" si="43"/>
        <v>-7.4308855846776267E-2</v>
      </c>
      <c r="Z190" s="64"/>
      <c r="AA190" s="64">
        <f ca="1">MAX(Y190,OFFSET($AA$4,B190,0))</f>
        <v>-7.4308855846776267E-2</v>
      </c>
      <c r="AB190" s="62">
        <f t="shared" ca="1" si="44"/>
        <v>200607.97049756604</v>
      </c>
      <c r="AC190" s="65">
        <f t="shared" ca="1" si="45"/>
        <v>0</v>
      </c>
      <c r="AD190" s="62">
        <f ca="1">MAX(0,AB190-W190*(1+OFFSET($Y$4,B190,0))*E190)</f>
        <v>0</v>
      </c>
      <c r="AE190" s="65">
        <f ca="1">IF(OFFSET($AC$4,B190,0)=0,0,-OFFSET($AC$4,B190,0)/OFFSET($AD$4,B190,0)*AD190)</f>
        <v>0</v>
      </c>
      <c r="AF190" s="51">
        <f t="shared" ca="1" si="46"/>
        <v>200607.97049756604</v>
      </c>
    </row>
    <row r="191" spans="1:32" ht="11.25" x14ac:dyDescent="0.2">
      <c r="A191" s="60">
        <v>20101</v>
      </c>
      <c r="B191" s="102">
        <f>INT(A191/10000)</f>
        <v>2</v>
      </c>
      <c r="C191" s="109">
        <v>8</v>
      </c>
      <c r="D191" s="60" t="s">
        <v>249</v>
      </c>
      <c r="E191" s="60">
        <v>100851</v>
      </c>
      <c r="F191" s="60">
        <v>1</v>
      </c>
      <c r="G191" s="60">
        <f t="shared" si="34"/>
        <v>235319.00000000003</v>
      </c>
      <c r="H191" s="60"/>
      <c r="I191" s="60"/>
      <c r="J191" s="57"/>
      <c r="K191" s="23">
        <f t="shared" si="35"/>
        <v>4</v>
      </c>
      <c r="L191" s="23">
        <f t="shared" si="36"/>
        <v>0</v>
      </c>
      <c r="M191" s="23">
        <f ca="1">OFFSET('Z1'!$B$7,B191,K191)*E191</f>
        <v>10996793.040000001</v>
      </c>
      <c r="N191" s="23">
        <f ca="1">IF(L191&gt;0,OFFSET('Z1'!$I$7,B191,L191)*IF(L191=1,E191-9300,IF(L191=2,E191-18000,IF(L191=3,E191-45000,0))),0)</f>
        <v>0</v>
      </c>
      <c r="O191" s="23">
        <f>IF(AND(F191=1,E191&gt;20000,E191&lt;=45000),E191*'Z1'!$G$7,0)+IF(AND(F191=1,E191&gt;45000,E191&lt;=50000),'Z1'!$G$7/5000*(50000-E191)*E191,0)</f>
        <v>0</v>
      </c>
      <c r="P191" s="24">
        <f t="shared" ca="1" si="37"/>
        <v>10996793.040000001</v>
      </c>
      <c r="Q191" s="27">
        <v>427262</v>
      </c>
      <c r="R191" s="26">
        <f t="shared" si="38"/>
        <v>426262</v>
      </c>
      <c r="S191" s="27">
        <f t="shared" si="39"/>
        <v>0</v>
      </c>
      <c r="T191" s="28">
        <f t="shared" si="40"/>
        <v>0</v>
      </c>
      <c r="U191" s="61">
        <f ca="1">OFFSET($U$4,B191,0)/OFFSET($G$4,B191,0)*G191</f>
        <v>112443420.26289384</v>
      </c>
      <c r="V191" s="62">
        <f t="shared" ca="1" si="41"/>
        <v>123440213.30289385</v>
      </c>
      <c r="W191" s="63">
        <v>1306.272343119276</v>
      </c>
      <c r="X191" s="63">
        <f t="shared" ca="1" si="42"/>
        <v>1223.9860120662547</v>
      </c>
      <c r="Y191" s="64">
        <f t="shared" ca="1" si="43"/>
        <v>-6.29932429377843E-2</v>
      </c>
      <c r="Z191" s="64"/>
      <c r="AA191" s="64">
        <f ca="1">MAX(Y191,OFFSET($AA$4,B191,0))</f>
        <v>-6.29932429377843E-2</v>
      </c>
      <c r="AB191" s="62">
        <f t="shared" ca="1" si="44"/>
        <v>123440213.30289385</v>
      </c>
      <c r="AC191" s="65">
        <f t="shared" ca="1" si="45"/>
        <v>0</v>
      </c>
      <c r="AD191" s="62">
        <f ca="1">MAX(0,AB191-W191*(1+OFFSET($Y$4,B191,0))*E191)</f>
        <v>207139.06177537143</v>
      </c>
      <c r="AE191" s="65">
        <f ca="1">IF(OFFSET($AC$4,B191,0)=0,0,-OFFSET($AC$4,B191,0)/OFFSET($AD$4,B191,0)*AD191)</f>
        <v>-66024.499418272462</v>
      </c>
      <c r="AF191" s="51">
        <f t="shared" ca="1" si="46"/>
        <v>123374188.80347557</v>
      </c>
    </row>
    <row r="192" spans="1:32" ht="11.25" x14ac:dyDescent="0.2">
      <c r="A192" s="60">
        <v>20201</v>
      </c>
      <c r="B192" s="102">
        <f>INT(A192/10000)</f>
        <v>2</v>
      </c>
      <c r="C192" s="109">
        <v>8</v>
      </c>
      <c r="D192" s="60" t="s">
        <v>250</v>
      </c>
      <c r="E192" s="60">
        <v>62148</v>
      </c>
      <c r="F192" s="60">
        <v>1</v>
      </c>
      <c r="G192" s="60">
        <f t="shared" si="34"/>
        <v>145012</v>
      </c>
      <c r="H192" s="60"/>
      <c r="I192" s="60"/>
      <c r="J192" s="57"/>
      <c r="K192" s="23">
        <f t="shared" si="35"/>
        <v>4</v>
      </c>
      <c r="L192" s="23">
        <f t="shared" si="36"/>
        <v>0</v>
      </c>
      <c r="M192" s="23">
        <f ca="1">OFFSET('Z1'!$B$7,B192,K192)*E192</f>
        <v>6776617.9199999999</v>
      </c>
      <c r="N192" s="23">
        <f ca="1">IF(L192&gt;0,OFFSET('Z1'!$I$7,B192,L192)*IF(L192=1,E192-9300,IF(L192=2,E192-18000,IF(L192=3,E192-45000,0))),0)</f>
        <v>0</v>
      </c>
      <c r="O192" s="23">
        <f>IF(AND(F192=1,E192&gt;20000,E192&lt;=45000),E192*'Z1'!$G$7,0)+IF(AND(F192=1,E192&gt;45000,E192&lt;=50000),'Z1'!$G$7/5000*(50000-E192)*E192,0)</f>
        <v>0</v>
      </c>
      <c r="P192" s="24">
        <f t="shared" ca="1" si="37"/>
        <v>6776617.9199999999</v>
      </c>
      <c r="Q192" s="27">
        <v>890146</v>
      </c>
      <c r="R192" s="26">
        <f t="shared" si="38"/>
        <v>889146</v>
      </c>
      <c r="S192" s="27">
        <f t="shared" si="39"/>
        <v>0</v>
      </c>
      <c r="T192" s="28">
        <f t="shared" si="40"/>
        <v>0</v>
      </c>
      <c r="U192" s="61">
        <f ca="1">OFFSET($U$4,B192,0)/OFFSET($G$4,B192,0)*G192</f>
        <v>69291664.757893592</v>
      </c>
      <c r="V192" s="62">
        <f t="shared" ca="1" si="41"/>
        <v>76068282.677893594</v>
      </c>
      <c r="W192" s="63">
        <v>1306.272343119276</v>
      </c>
      <c r="X192" s="63">
        <f t="shared" ca="1" si="42"/>
        <v>1223.9860120662547</v>
      </c>
      <c r="Y192" s="64">
        <f t="shared" ca="1" si="43"/>
        <v>-6.29932429377843E-2</v>
      </c>
      <c r="Z192" s="64"/>
      <c r="AA192" s="64">
        <f ca="1">MAX(Y192,OFFSET($AA$4,B192,0))</f>
        <v>-6.29932429377843E-2</v>
      </c>
      <c r="AB192" s="62">
        <f t="shared" ca="1" si="44"/>
        <v>76068282.677893594</v>
      </c>
      <c r="AC192" s="65">
        <f t="shared" ca="1" si="45"/>
        <v>0</v>
      </c>
      <c r="AD192" s="62">
        <f ca="1">MAX(0,AB192-W192*(1+OFFSET($Y$4,B192,0))*E192)</f>
        <v>127646.51229254901</v>
      </c>
      <c r="AE192" s="65">
        <f ca="1">IF(OFFSET($AC$4,B192,0)=0,0,-OFFSET($AC$4,B192,0)/OFFSET($AD$4,B192,0)*AD192)</f>
        <v>-40686.662401432033</v>
      </c>
      <c r="AF192" s="51">
        <f t="shared" ca="1" si="46"/>
        <v>76027596.015492156</v>
      </c>
    </row>
    <row r="193" spans="1:32" ht="11.25" x14ac:dyDescent="0.2">
      <c r="A193" s="60">
        <v>20302</v>
      </c>
      <c r="B193" s="102">
        <f>INT(A193/10000)</f>
        <v>2</v>
      </c>
      <c r="C193" s="109">
        <v>3</v>
      </c>
      <c r="D193" s="60" t="s">
        <v>251</v>
      </c>
      <c r="E193" s="60">
        <v>1234</v>
      </c>
      <c r="F193" s="60">
        <v>0</v>
      </c>
      <c r="G193" s="60">
        <f t="shared" si="34"/>
        <v>1989.1343283582089</v>
      </c>
      <c r="H193" s="60"/>
      <c r="I193" s="60"/>
      <c r="J193" s="57"/>
      <c r="K193" s="23">
        <f t="shared" si="35"/>
        <v>1</v>
      </c>
      <c r="L193" s="23">
        <f t="shared" si="36"/>
        <v>0</v>
      </c>
      <c r="M193" s="23">
        <f ca="1">OFFSET('Z1'!$B$7,B193,K193)*E193</f>
        <v>0</v>
      </c>
      <c r="N193" s="23">
        <f ca="1">IF(L193&gt;0,OFFSET('Z1'!$I$7,B193,L193)*IF(L193=1,E193-9300,IF(L193=2,E193-18000,IF(L193=3,E193-45000,0))),0)</f>
        <v>0</v>
      </c>
      <c r="O193" s="23">
        <f>IF(AND(F193=1,E193&gt;20000,E193&lt;=45000),E193*'Z1'!$G$7,0)+IF(AND(F193=1,E193&gt;45000,E193&lt;=50000),'Z1'!$G$7/5000*(50000-E193)*E193,0)</f>
        <v>0</v>
      </c>
      <c r="P193" s="24">
        <f t="shared" ca="1" si="37"/>
        <v>0</v>
      </c>
      <c r="Q193" s="27">
        <v>31697</v>
      </c>
      <c r="R193" s="26">
        <f t="shared" si="38"/>
        <v>30697</v>
      </c>
      <c r="S193" s="27">
        <f t="shared" si="39"/>
        <v>1</v>
      </c>
      <c r="T193" s="28">
        <f t="shared" si="40"/>
        <v>27627.3</v>
      </c>
      <c r="U193" s="61">
        <f ca="1">OFFSET($U$4,B193,0)/OFFSET($G$4,B193,0)*G193</f>
        <v>950476.02294303116</v>
      </c>
      <c r="V193" s="62">
        <f t="shared" ca="1" si="41"/>
        <v>978103.32294303121</v>
      </c>
      <c r="W193" s="63">
        <v>855.14965900448601</v>
      </c>
      <c r="X193" s="63">
        <f t="shared" ca="1" si="42"/>
        <v>792.6283006021323</v>
      </c>
      <c r="Y193" s="64">
        <f t="shared" ca="1" si="43"/>
        <v>-7.3111598354769103E-2</v>
      </c>
      <c r="Z193" s="64"/>
      <c r="AA193" s="64">
        <f ca="1">MAX(Y193,OFFSET($AA$4,B193,0))</f>
        <v>-6.9565588734520789E-2</v>
      </c>
      <c r="AB193" s="62">
        <f t="shared" ca="1" si="44"/>
        <v>981845.26618732733</v>
      </c>
      <c r="AC193" s="65">
        <f t="shared" ca="1" si="45"/>
        <v>3741.9432442961261</v>
      </c>
      <c r="AD193" s="62">
        <f ca="1">MAX(0,AB193-W193*(1+OFFSET($Y$4,B193,0))*E193)</f>
        <v>0</v>
      </c>
      <c r="AE193" s="65">
        <f ca="1">IF(OFFSET($AC$4,B193,0)=0,0,-OFFSET($AC$4,B193,0)/OFFSET($AD$4,B193,0)*AD193)</f>
        <v>0</v>
      </c>
      <c r="AF193" s="51">
        <f t="shared" ca="1" si="46"/>
        <v>981845.26618732733</v>
      </c>
    </row>
    <row r="194" spans="1:32" ht="11.25" x14ac:dyDescent="0.2">
      <c r="A194" s="60">
        <v>20305</v>
      </c>
      <c r="B194" s="102">
        <f>INT(A194/10000)</f>
        <v>2</v>
      </c>
      <c r="C194" s="109">
        <v>5</v>
      </c>
      <c r="D194" s="60" t="s">
        <v>252</v>
      </c>
      <c r="E194" s="60">
        <v>6891</v>
      </c>
      <c r="F194" s="60">
        <v>0</v>
      </c>
      <c r="G194" s="60">
        <f t="shared" si="34"/>
        <v>11107.880597014926</v>
      </c>
      <c r="H194" s="60"/>
      <c r="I194" s="60"/>
      <c r="J194" s="57"/>
      <c r="K194" s="23">
        <f t="shared" si="35"/>
        <v>1</v>
      </c>
      <c r="L194" s="23">
        <f t="shared" si="36"/>
        <v>0</v>
      </c>
      <c r="M194" s="23">
        <f ca="1">OFFSET('Z1'!$B$7,B194,K194)*E194</f>
        <v>0</v>
      </c>
      <c r="N194" s="23">
        <f ca="1">IF(L194&gt;0,OFFSET('Z1'!$I$7,B194,L194)*IF(L194=1,E194-9300,IF(L194=2,E194-18000,IF(L194=3,E194-45000,0))),0)</f>
        <v>0</v>
      </c>
      <c r="O194" s="23">
        <f>IF(AND(F194=1,E194&gt;20000,E194&lt;=45000),E194*'Z1'!$G$7,0)+IF(AND(F194=1,E194&gt;45000,E194&lt;=50000),'Z1'!$G$7/5000*(50000-E194)*E194,0)</f>
        <v>0</v>
      </c>
      <c r="P194" s="24">
        <f t="shared" ca="1" si="37"/>
        <v>0</v>
      </c>
      <c r="Q194" s="27">
        <v>1232846</v>
      </c>
      <c r="R194" s="26">
        <f t="shared" si="38"/>
        <v>1231846</v>
      </c>
      <c r="S194" s="27">
        <f t="shared" si="39"/>
        <v>1</v>
      </c>
      <c r="T194" s="28">
        <f t="shared" si="40"/>
        <v>1108661.4000000001</v>
      </c>
      <c r="U194" s="61">
        <f ca="1">OFFSET($U$4,B194,0)/OFFSET($G$4,B194,0)*G194</f>
        <v>5307723.0746356789</v>
      </c>
      <c r="V194" s="62">
        <f t="shared" ca="1" si="41"/>
        <v>6416384.4746356793</v>
      </c>
      <c r="W194" s="63">
        <v>979.65649818083284</v>
      </c>
      <c r="X194" s="63">
        <f t="shared" ca="1" si="42"/>
        <v>931.12530469245087</v>
      </c>
      <c r="Y194" s="64">
        <f t="shared" ca="1" si="43"/>
        <v>-4.9538990022014562E-2</v>
      </c>
      <c r="Z194" s="64"/>
      <c r="AA194" s="64">
        <f ca="1">MAX(Y194,OFFSET($AA$4,B194,0))</f>
        <v>-4.9538990022014562E-2</v>
      </c>
      <c r="AB194" s="62">
        <f t="shared" ca="1" si="44"/>
        <v>6416384.4746356793</v>
      </c>
      <c r="AC194" s="65">
        <f t="shared" ca="1" si="45"/>
        <v>0</v>
      </c>
      <c r="AD194" s="62">
        <f ca="1">MAX(0,AB194-W194*(1+OFFSET($Y$4,B194,0))*E194)</f>
        <v>101441.75686674379</v>
      </c>
      <c r="AE194" s="65">
        <f ca="1">IF(OFFSET($AC$4,B194,0)=0,0,-OFFSET($AC$4,B194,0)/OFFSET($AD$4,B194,0)*AD194)</f>
        <v>-32334.032798217508</v>
      </c>
      <c r="AF194" s="51">
        <f t="shared" ca="1" si="46"/>
        <v>6384050.4418374617</v>
      </c>
    </row>
    <row r="195" spans="1:32" ht="11.25" x14ac:dyDescent="0.2">
      <c r="A195" s="60">
        <v>20306</v>
      </c>
      <c r="B195" s="102">
        <f>INT(A195/10000)</f>
        <v>2</v>
      </c>
      <c r="C195" s="109">
        <v>4</v>
      </c>
      <c r="D195" s="60" t="s">
        <v>253</v>
      </c>
      <c r="E195" s="60">
        <v>2578</v>
      </c>
      <c r="F195" s="60">
        <v>0</v>
      </c>
      <c r="G195" s="60">
        <f t="shared" si="34"/>
        <v>4155.5820895522384</v>
      </c>
      <c r="H195" s="60"/>
      <c r="I195" s="60"/>
      <c r="J195" s="57"/>
      <c r="K195" s="23">
        <f t="shared" si="35"/>
        <v>1</v>
      </c>
      <c r="L195" s="23">
        <f t="shared" si="36"/>
        <v>0</v>
      </c>
      <c r="M195" s="23">
        <f ca="1">OFFSET('Z1'!$B$7,B195,K195)*E195</f>
        <v>0</v>
      </c>
      <c r="N195" s="23">
        <f ca="1">IF(L195&gt;0,OFFSET('Z1'!$I$7,B195,L195)*IF(L195=1,E195-9300,IF(L195=2,E195-18000,IF(L195=3,E195-45000,0))),0)</f>
        <v>0</v>
      </c>
      <c r="O195" s="23">
        <f>IF(AND(F195=1,E195&gt;20000,E195&lt;=45000),E195*'Z1'!$G$7,0)+IF(AND(F195=1,E195&gt;45000,E195&lt;=50000),'Z1'!$G$7/5000*(50000-E195)*E195,0)</f>
        <v>0</v>
      </c>
      <c r="P195" s="24">
        <f t="shared" ca="1" si="37"/>
        <v>0</v>
      </c>
      <c r="Q195" s="27">
        <v>64238</v>
      </c>
      <c r="R195" s="26">
        <f t="shared" si="38"/>
        <v>63238</v>
      </c>
      <c r="S195" s="27">
        <f t="shared" si="39"/>
        <v>1</v>
      </c>
      <c r="T195" s="28">
        <f t="shared" si="40"/>
        <v>56914.200000000004</v>
      </c>
      <c r="U195" s="61">
        <f ca="1">OFFSET($U$4,B195,0)/OFFSET($G$4,B195,0)*G195</f>
        <v>1985678.4336686661</v>
      </c>
      <c r="V195" s="62">
        <f t="shared" ca="1" si="41"/>
        <v>2042592.633668666</v>
      </c>
      <c r="W195" s="63">
        <v>849.80489765712616</v>
      </c>
      <c r="X195" s="63">
        <f t="shared" ca="1" si="42"/>
        <v>792.31677023610007</v>
      </c>
      <c r="Y195" s="64">
        <f t="shared" ca="1" si="43"/>
        <v>-6.7648618617659473E-2</v>
      </c>
      <c r="Z195" s="64"/>
      <c r="AA195" s="64">
        <f ca="1">MAX(Y195,OFFSET($AA$4,B195,0))</f>
        <v>-6.7648618617659473E-2</v>
      </c>
      <c r="AB195" s="62">
        <f t="shared" ca="1" si="44"/>
        <v>2042592.633668666</v>
      </c>
      <c r="AC195" s="65">
        <f t="shared" ca="1" si="45"/>
        <v>0</v>
      </c>
      <c r="AD195" s="62">
        <f ca="1">MAX(0,AB195-W195*(1+OFFSET($Y$4,B195,0))*E195)</f>
        <v>0</v>
      </c>
      <c r="AE195" s="65">
        <f ca="1">IF(OFFSET($AC$4,B195,0)=0,0,-OFFSET($AC$4,B195,0)/OFFSET($AD$4,B195,0)*AD195)</f>
        <v>0</v>
      </c>
      <c r="AF195" s="51">
        <f t="shared" ca="1" si="46"/>
        <v>2042592.633668666</v>
      </c>
    </row>
    <row r="196" spans="1:32" ht="11.25" x14ac:dyDescent="0.2">
      <c r="A196" s="60">
        <v>20307</v>
      </c>
      <c r="B196" s="102">
        <f>INT(A196/10000)</f>
        <v>2</v>
      </c>
      <c r="C196" s="109">
        <v>4</v>
      </c>
      <c r="D196" s="60" t="s">
        <v>254</v>
      </c>
      <c r="E196" s="60">
        <v>3354</v>
      </c>
      <c r="F196" s="60">
        <v>0</v>
      </c>
      <c r="G196" s="60">
        <f t="shared" si="34"/>
        <v>5406.4477611940301</v>
      </c>
      <c r="H196" s="60"/>
      <c r="I196" s="60"/>
      <c r="J196" s="57"/>
      <c r="K196" s="23">
        <f t="shared" si="35"/>
        <v>1</v>
      </c>
      <c r="L196" s="23">
        <f t="shared" si="36"/>
        <v>0</v>
      </c>
      <c r="M196" s="23">
        <f ca="1">OFFSET('Z1'!$B$7,B196,K196)*E196</f>
        <v>0</v>
      </c>
      <c r="N196" s="23">
        <f ca="1">IF(L196&gt;0,OFFSET('Z1'!$I$7,B196,L196)*IF(L196=1,E196-9300,IF(L196=2,E196-18000,IF(L196=3,E196-45000,0))),0)</f>
        <v>0</v>
      </c>
      <c r="O196" s="23">
        <f>IF(AND(F196=1,E196&gt;20000,E196&lt;=45000),E196*'Z1'!$G$7,0)+IF(AND(F196=1,E196&gt;45000,E196&lt;=50000),'Z1'!$G$7/5000*(50000-E196)*E196,0)</f>
        <v>0</v>
      </c>
      <c r="P196" s="24">
        <f t="shared" ca="1" si="37"/>
        <v>0</v>
      </c>
      <c r="Q196" s="27">
        <v>122881</v>
      </c>
      <c r="R196" s="26">
        <f t="shared" si="38"/>
        <v>121881</v>
      </c>
      <c r="S196" s="27">
        <f t="shared" si="39"/>
        <v>1</v>
      </c>
      <c r="T196" s="28">
        <f t="shared" si="40"/>
        <v>109692.90000000001</v>
      </c>
      <c r="U196" s="61">
        <f ca="1">OFFSET($U$4,B196,0)/OFFSET($G$4,B196,0)*G196</f>
        <v>2583384.5874804915</v>
      </c>
      <c r="V196" s="62">
        <f t="shared" ca="1" si="41"/>
        <v>2693077.4874804914</v>
      </c>
      <c r="W196" s="63">
        <v>862.59701357336621</v>
      </c>
      <c r="X196" s="63">
        <f t="shared" ca="1" si="42"/>
        <v>802.94498732274644</v>
      </c>
      <c r="Y196" s="64">
        <f t="shared" ca="1" si="43"/>
        <v>-6.9153991159217276E-2</v>
      </c>
      <c r="Z196" s="64"/>
      <c r="AA196" s="64">
        <f ca="1">MAX(Y196,OFFSET($AA$4,B196,0))</f>
        <v>-6.9153991159217276E-2</v>
      </c>
      <c r="AB196" s="62">
        <f t="shared" ca="1" si="44"/>
        <v>2693077.4874804914</v>
      </c>
      <c r="AC196" s="65">
        <f t="shared" ca="1" si="45"/>
        <v>0</v>
      </c>
      <c r="AD196" s="62">
        <f ca="1">MAX(0,AB196-W196*(1+OFFSET($Y$4,B196,0))*E196)</f>
        <v>0</v>
      </c>
      <c r="AE196" s="65">
        <f ca="1">IF(OFFSET($AC$4,B196,0)=0,0,-OFFSET($AC$4,B196,0)/OFFSET($AD$4,B196,0)*AD196)</f>
        <v>0</v>
      </c>
      <c r="AF196" s="51">
        <f t="shared" ca="1" si="46"/>
        <v>2693077.4874804914</v>
      </c>
    </row>
    <row r="197" spans="1:32" ht="11.25" x14ac:dyDescent="0.2">
      <c r="A197" s="60">
        <v>20316</v>
      </c>
      <c r="B197" s="102">
        <f>INT(A197/10000)</f>
        <v>2</v>
      </c>
      <c r="C197" s="109">
        <v>3</v>
      </c>
      <c r="D197" s="60" t="s">
        <v>255</v>
      </c>
      <c r="E197" s="60">
        <v>1594</v>
      </c>
      <c r="F197" s="60">
        <v>0</v>
      </c>
      <c r="G197" s="60">
        <f t="shared" si="34"/>
        <v>2569.4328358208954</v>
      </c>
      <c r="H197" s="60"/>
      <c r="I197" s="60"/>
      <c r="J197" s="57"/>
      <c r="K197" s="23">
        <f t="shared" si="35"/>
        <v>1</v>
      </c>
      <c r="L197" s="23">
        <f t="shared" si="36"/>
        <v>0</v>
      </c>
      <c r="M197" s="23">
        <f ca="1">OFFSET('Z1'!$B$7,B197,K197)*E197</f>
        <v>0</v>
      </c>
      <c r="N197" s="23">
        <f ca="1">IF(L197&gt;0,OFFSET('Z1'!$I$7,B197,L197)*IF(L197=1,E197-9300,IF(L197=2,E197-18000,IF(L197=3,E197-45000,0))),0)</f>
        <v>0</v>
      </c>
      <c r="O197" s="23">
        <f>IF(AND(F197=1,E197&gt;20000,E197&lt;=45000),E197*'Z1'!$G$7,0)+IF(AND(F197=1,E197&gt;45000,E197&lt;=50000),'Z1'!$G$7/5000*(50000-E197)*E197,0)</f>
        <v>0</v>
      </c>
      <c r="P197" s="24">
        <f t="shared" ca="1" si="37"/>
        <v>0</v>
      </c>
      <c r="Q197" s="27">
        <v>29001</v>
      </c>
      <c r="R197" s="26">
        <f t="shared" si="38"/>
        <v>28001</v>
      </c>
      <c r="S197" s="27">
        <f t="shared" si="39"/>
        <v>1</v>
      </c>
      <c r="T197" s="28">
        <f t="shared" si="40"/>
        <v>25200.9</v>
      </c>
      <c r="U197" s="61">
        <f ca="1">OFFSET($U$4,B197,0)/OFFSET($G$4,B197,0)*G197</f>
        <v>1227762.3829588264</v>
      </c>
      <c r="V197" s="62">
        <f t="shared" ca="1" si="41"/>
        <v>1252963.2829588263</v>
      </c>
      <c r="W197" s="63">
        <v>843.68188250516278</v>
      </c>
      <c r="X197" s="63">
        <f t="shared" ca="1" si="42"/>
        <v>786.04973836814702</v>
      </c>
      <c r="Y197" s="64">
        <f t="shared" ca="1" si="43"/>
        <v>-6.8310278236492827E-2</v>
      </c>
      <c r="Z197" s="64"/>
      <c r="AA197" s="64">
        <f ca="1">MAX(Y197,OFFSET($AA$4,B197,0))</f>
        <v>-6.8310278236492827E-2</v>
      </c>
      <c r="AB197" s="62">
        <f t="shared" ca="1" si="44"/>
        <v>1252963.2829588263</v>
      </c>
      <c r="AC197" s="65">
        <f t="shared" ca="1" si="45"/>
        <v>0</v>
      </c>
      <c r="AD197" s="62">
        <f ca="1">MAX(0,AB197-W197*(1+OFFSET($Y$4,B197,0))*E197)</f>
        <v>0</v>
      </c>
      <c r="AE197" s="65">
        <f ca="1">IF(OFFSET($AC$4,B197,0)=0,0,-OFFSET($AC$4,B197,0)/OFFSET($AD$4,B197,0)*AD197)</f>
        <v>0</v>
      </c>
      <c r="AF197" s="51">
        <f t="shared" ca="1" si="46"/>
        <v>1252963.2829588263</v>
      </c>
    </row>
    <row r="198" spans="1:32" ht="11.25" x14ac:dyDescent="0.2">
      <c r="A198" s="60">
        <v>20320</v>
      </c>
      <c r="B198" s="102">
        <f>INT(A198/10000)</f>
        <v>2</v>
      </c>
      <c r="C198" s="109">
        <v>3</v>
      </c>
      <c r="D198" s="60" t="s">
        <v>256</v>
      </c>
      <c r="E198" s="60">
        <v>1244</v>
      </c>
      <c r="F198" s="60">
        <v>0</v>
      </c>
      <c r="G198" s="60">
        <f t="shared" si="34"/>
        <v>2005.2537313432836</v>
      </c>
      <c r="H198" s="60"/>
      <c r="I198" s="60"/>
      <c r="J198" s="57"/>
      <c r="K198" s="23">
        <f t="shared" si="35"/>
        <v>1</v>
      </c>
      <c r="L198" s="23">
        <f t="shared" si="36"/>
        <v>0</v>
      </c>
      <c r="M198" s="23">
        <f ca="1">OFFSET('Z1'!$B$7,B198,K198)*E198</f>
        <v>0</v>
      </c>
      <c r="N198" s="23">
        <f ca="1">IF(L198&gt;0,OFFSET('Z1'!$I$7,B198,L198)*IF(L198=1,E198-9300,IF(L198=2,E198-18000,IF(L198=3,E198-45000,0))),0)</f>
        <v>0</v>
      </c>
      <c r="O198" s="23">
        <f>IF(AND(F198=1,E198&gt;20000,E198&lt;=45000),E198*'Z1'!$G$7,0)+IF(AND(F198=1,E198&gt;45000,E198&lt;=50000),'Z1'!$G$7/5000*(50000-E198)*E198,0)</f>
        <v>0</v>
      </c>
      <c r="P198" s="24">
        <f t="shared" ca="1" si="37"/>
        <v>0</v>
      </c>
      <c r="Q198" s="27">
        <v>138622</v>
      </c>
      <c r="R198" s="26">
        <f t="shared" si="38"/>
        <v>137622</v>
      </c>
      <c r="S198" s="27">
        <f t="shared" si="39"/>
        <v>1</v>
      </c>
      <c r="T198" s="28">
        <f t="shared" si="40"/>
        <v>123859.8</v>
      </c>
      <c r="U198" s="61">
        <f ca="1">OFFSET($U$4,B198,0)/OFFSET($G$4,B198,0)*G198</f>
        <v>958178.42183235881</v>
      </c>
      <c r="V198" s="62">
        <f t="shared" ca="1" si="41"/>
        <v>1082038.2218323587</v>
      </c>
      <c r="W198" s="63">
        <v>918.4075479205552</v>
      </c>
      <c r="X198" s="63">
        <f t="shared" ca="1" si="42"/>
        <v>869.8056445597739</v>
      </c>
      <c r="Y198" s="64">
        <f t="shared" ca="1" si="43"/>
        <v>-5.2919756017712372E-2</v>
      </c>
      <c r="Z198" s="64"/>
      <c r="AA198" s="64">
        <f ca="1">MAX(Y198,OFFSET($AA$4,B198,0))</f>
        <v>-5.2919756017712372E-2</v>
      </c>
      <c r="AB198" s="62">
        <f t="shared" ca="1" si="44"/>
        <v>1082038.2218323587</v>
      </c>
      <c r="AC198" s="65">
        <f t="shared" ca="1" si="45"/>
        <v>0</v>
      </c>
      <c r="AD198" s="62">
        <f ca="1">MAX(0,AB198-W198*(1+OFFSET($Y$4,B198,0))*E198)</f>
        <v>13305.352112157503</v>
      </c>
      <c r="AE198" s="65">
        <f ca="1">IF(OFFSET($AC$4,B198,0)=0,0,-OFFSET($AC$4,B198,0)/OFFSET($AD$4,B198,0)*AD198)</f>
        <v>-4241.0118364913023</v>
      </c>
      <c r="AF198" s="51">
        <f t="shared" ca="1" si="46"/>
        <v>1077797.2099958675</v>
      </c>
    </row>
    <row r="199" spans="1:32" ht="11.25" x14ac:dyDescent="0.2">
      <c r="A199" s="60">
        <v>20321</v>
      </c>
      <c r="B199" s="102">
        <f>INT(A199/10000)</f>
        <v>2</v>
      </c>
      <c r="C199" s="109">
        <v>3</v>
      </c>
      <c r="D199" s="60" t="s">
        <v>257</v>
      </c>
      <c r="E199" s="60">
        <v>1316</v>
      </c>
      <c r="F199" s="60">
        <v>0</v>
      </c>
      <c r="G199" s="60">
        <f t="shared" si="34"/>
        <v>2121.313432835821</v>
      </c>
      <c r="H199" s="60"/>
      <c r="I199" s="60"/>
      <c r="J199" s="57"/>
      <c r="K199" s="23">
        <f t="shared" si="35"/>
        <v>1</v>
      </c>
      <c r="L199" s="23">
        <f t="shared" si="36"/>
        <v>0</v>
      </c>
      <c r="M199" s="23">
        <f ca="1">OFFSET('Z1'!$B$7,B199,K199)*E199</f>
        <v>0</v>
      </c>
      <c r="N199" s="23">
        <f ca="1">IF(L199&gt;0,OFFSET('Z1'!$I$7,B199,L199)*IF(L199=1,E199-9300,IF(L199=2,E199-18000,IF(L199=3,E199-45000,0))),0)</f>
        <v>0</v>
      </c>
      <c r="O199" s="23">
        <f>IF(AND(F199=1,E199&gt;20000,E199&lt;=45000),E199*'Z1'!$G$7,0)+IF(AND(F199=1,E199&gt;45000,E199&lt;=50000),'Z1'!$G$7/5000*(50000-E199)*E199,0)</f>
        <v>0</v>
      </c>
      <c r="P199" s="24">
        <f t="shared" ca="1" si="37"/>
        <v>0</v>
      </c>
      <c r="Q199" s="27">
        <v>117987</v>
      </c>
      <c r="R199" s="26">
        <f t="shared" si="38"/>
        <v>116987</v>
      </c>
      <c r="S199" s="27">
        <f t="shared" si="39"/>
        <v>1</v>
      </c>
      <c r="T199" s="28">
        <f t="shared" si="40"/>
        <v>105288.3</v>
      </c>
      <c r="U199" s="61">
        <f ca="1">OFFSET($U$4,B199,0)/OFFSET($G$4,B199,0)*G199</f>
        <v>1013635.6938355179</v>
      </c>
      <c r="V199" s="62">
        <f t="shared" ca="1" si="41"/>
        <v>1118923.9938355179</v>
      </c>
      <c r="W199" s="63">
        <v>905.30064088821359</v>
      </c>
      <c r="X199" s="63">
        <f t="shared" ca="1" si="42"/>
        <v>850.24619592364581</v>
      </c>
      <c r="Y199" s="64">
        <f t="shared" ca="1" si="43"/>
        <v>-6.0813438628025795E-2</v>
      </c>
      <c r="Z199" s="64"/>
      <c r="AA199" s="64">
        <f ca="1">MAX(Y199,OFFSET($AA$4,B199,0))</f>
        <v>-6.0813438628025795E-2</v>
      </c>
      <c r="AB199" s="62">
        <f t="shared" ca="1" si="44"/>
        <v>1118923.9938355179</v>
      </c>
      <c r="AC199" s="65">
        <f t="shared" ca="1" si="45"/>
        <v>0</v>
      </c>
      <c r="AD199" s="62">
        <f ca="1">MAX(0,AB199-W199*(1+OFFSET($Y$4,B199,0))*E199)</f>
        <v>4470.2202472921927</v>
      </c>
      <c r="AE199" s="65">
        <f ca="1">IF(OFFSET($AC$4,B199,0)=0,0,-OFFSET($AC$4,B199,0)/OFFSET($AD$4,B199,0)*AD199)</f>
        <v>-1424.859471638224</v>
      </c>
      <c r="AF199" s="51">
        <f t="shared" ca="1" si="46"/>
        <v>1117499.1343638797</v>
      </c>
    </row>
    <row r="200" spans="1:32" ht="11.25" x14ac:dyDescent="0.2">
      <c r="A200" s="60">
        <v>20402</v>
      </c>
      <c r="B200" s="102">
        <f>INT(A200/10000)</f>
        <v>2</v>
      </c>
      <c r="C200" s="109">
        <v>5</v>
      </c>
      <c r="D200" s="60" t="s">
        <v>258</v>
      </c>
      <c r="E200" s="60">
        <v>7991</v>
      </c>
      <c r="F200" s="60">
        <v>0</v>
      </c>
      <c r="G200" s="60">
        <f t="shared" si="34"/>
        <v>12881.014925373134</v>
      </c>
      <c r="H200" s="60"/>
      <c r="I200" s="60"/>
      <c r="J200" s="57"/>
      <c r="K200" s="23">
        <f t="shared" si="35"/>
        <v>1</v>
      </c>
      <c r="L200" s="23">
        <f t="shared" si="36"/>
        <v>0</v>
      </c>
      <c r="M200" s="23">
        <f ca="1">OFFSET('Z1'!$B$7,B200,K200)*E200</f>
        <v>0</v>
      </c>
      <c r="N200" s="23">
        <f ca="1">IF(L200&gt;0,OFFSET('Z1'!$I$7,B200,L200)*IF(L200=1,E200-9300,IF(L200=2,E200-18000,IF(L200=3,E200-45000,0))),0)</f>
        <v>0</v>
      </c>
      <c r="O200" s="23">
        <f>IF(AND(F200=1,E200&gt;20000,E200&lt;=45000),E200*'Z1'!$G$7,0)+IF(AND(F200=1,E200&gt;45000,E200&lt;=50000),'Z1'!$G$7/5000*(50000-E200)*E200,0)</f>
        <v>0</v>
      </c>
      <c r="P200" s="24">
        <f t="shared" ca="1" si="37"/>
        <v>0</v>
      </c>
      <c r="Q200" s="27">
        <v>3283</v>
      </c>
      <c r="R200" s="26">
        <f t="shared" si="38"/>
        <v>2283</v>
      </c>
      <c r="S200" s="27">
        <f t="shared" si="39"/>
        <v>1</v>
      </c>
      <c r="T200" s="28">
        <f t="shared" si="40"/>
        <v>2054.7000000000003</v>
      </c>
      <c r="U200" s="61">
        <f ca="1">OFFSET($U$4,B200,0)/OFFSET($G$4,B200,0)*G200</f>
        <v>6154986.9524617195</v>
      </c>
      <c r="V200" s="62">
        <f t="shared" ca="1" si="41"/>
        <v>6157041.6524617197</v>
      </c>
      <c r="W200" s="63">
        <v>829.97809810406727</v>
      </c>
      <c r="X200" s="63">
        <f t="shared" ca="1" si="42"/>
        <v>770.49701570037791</v>
      </c>
      <c r="Y200" s="64">
        <f t="shared" ca="1" si="43"/>
        <v>-7.1665845809140039E-2</v>
      </c>
      <c r="Z200" s="64"/>
      <c r="AA200" s="64">
        <f ca="1">MAX(Y200,OFFSET($AA$4,B200,0))</f>
        <v>-6.9565588734520789E-2</v>
      </c>
      <c r="AB200" s="62">
        <f t="shared" ca="1" si="44"/>
        <v>6170971.3029339453</v>
      </c>
      <c r="AC200" s="65">
        <f t="shared" ca="1" si="45"/>
        <v>13929.650472225621</v>
      </c>
      <c r="AD200" s="62">
        <f ca="1">MAX(0,AB200-W200*(1+OFFSET($Y$4,B200,0))*E200)</f>
        <v>0</v>
      </c>
      <c r="AE200" s="65">
        <f ca="1">IF(OFFSET($AC$4,B200,0)=0,0,-OFFSET($AC$4,B200,0)/OFFSET($AD$4,B200,0)*AD200)</f>
        <v>0</v>
      </c>
      <c r="AF200" s="51">
        <f t="shared" ca="1" si="46"/>
        <v>6170971.3029339453</v>
      </c>
    </row>
    <row r="201" spans="1:32" ht="11.25" x14ac:dyDescent="0.2">
      <c r="A201" s="60">
        <v>20403</v>
      </c>
      <c r="B201" s="102">
        <f>INT(A201/10000)</f>
        <v>2</v>
      </c>
      <c r="C201" s="109">
        <v>3</v>
      </c>
      <c r="D201" s="60" t="s">
        <v>259</v>
      </c>
      <c r="E201" s="60">
        <v>2497</v>
      </c>
      <c r="F201" s="60">
        <v>0</v>
      </c>
      <c r="G201" s="60">
        <f t="shared" si="34"/>
        <v>4025.0149253731342</v>
      </c>
      <c r="H201" s="60"/>
      <c r="I201" s="60"/>
      <c r="J201" s="57"/>
      <c r="K201" s="23">
        <f t="shared" si="35"/>
        <v>1</v>
      </c>
      <c r="L201" s="23">
        <f t="shared" si="36"/>
        <v>0</v>
      </c>
      <c r="M201" s="23">
        <f ca="1">OFFSET('Z1'!$B$7,B201,K201)*E201</f>
        <v>0</v>
      </c>
      <c r="N201" s="23">
        <f ca="1">IF(L201&gt;0,OFFSET('Z1'!$I$7,B201,L201)*IF(L201=1,E201-9300,IF(L201=2,E201-18000,IF(L201=3,E201-45000,0))),0)</f>
        <v>0</v>
      </c>
      <c r="O201" s="23">
        <f>IF(AND(F201=1,E201&gt;20000,E201&lt;=45000),E201*'Z1'!$G$7,0)+IF(AND(F201=1,E201&gt;45000,E201&lt;=50000),'Z1'!$G$7/5000*(50000-E201)*E201,0)</f>
        <v>0</v>
      </c>
      <c r="P201" s="24">
        <f t="shared" ca="1" si="37"/>
        <v>0</v>
      </c>
      <c r="Q201" s="27">
        <v>42070</v>
      </c>
      <c r="R201" s="26">
        <f t="shared" si="38"/>
        <v>41070</v>
      </c>
      <c r="S201" s="27">
        <f t="shared" si="39"/>
        <v>1</v>
      </c>
      <c r="T201" s="28">
        <f t="shared" si="40"/>
        <v>36963</v>
      </c>
      <c r="U201" s="61">
        <f ca="1">OFFSET($U$4,B201,0)/OFFSET($G$4,B201,0)*G201</f>
        <v>1923289.0026651125</v>
      </c>
      <c r="V201" s="62">
        <f t="shared" ca="1" si="41"/>
        <v>1960252.0026651125</v>
      </c>
      <c r="W201" s="63">
        <v>841.2462412905719</v>
      </c>
      <c r="X201" s="63">
        <f t="shared" ca="1" si="42"/>
        <v>785.04285248903182</v>
      </c>
      <c r="Y201" s="64">
        <f t="shared" ca="1" si="43"/>
        <v>-6.6809675981811645E-2</v>
      </c>
      <c r="Z201" s="64"/>
      <c r="AA201" s="64">
        <f ca="1">MAX(Y201,OFFSET($AA$4,B201,0))</f>
        <v>-6.6809675981811645E-2</v>
      </c>
      <c r="AB201" s="62">
        <f t="shared" ca="1" si="44"/>
        <v>1960252.0026651125</v>
      </c>
      <c r="AC201" s="65">
        <f t="shared" ca="1" si="45"/>
        <v>0</v>
      </c>
      <c r="AD201" s="62">
        <f ca="1">MAX(0,AB201-W201*(1+OFFSET($Y$4,B201,0))*E201)</f>
        <v>0</v>
      </c>
      <c r="AE201" s="65">
        <f ca="1">IF(OFFSET($AC$4,B201,0)=0,0,-OFFSET($AC$4,B201,0)/OFFSET($AD$4,B201,0)*AD201)</f>
        <v>0</v>
      </c>
      <c r="AF201" s="51">
        <f t="shared" ca="1" si="46"/>
        <v>1960252.0026651125</v>
      </c>
    </row>
    <row r="202" spans="1:32" ht="11.25" x14ac:dyDescent="0.2">
      <c r="A202" s="60">
        <v>20405</v>
      </c>
      <c r="B202" s="102">
        <f>INT(A202/10000)</f>
        <v>2</v>
      </c>
      <c r="C202" s="109">
        <v>5</v>
      </c>
      <c r="D202" s="60" t="s">
        <v>260</v>
      </c>
      <c r="E202" s="60">
        <v>7086</v>
      </c>
      <c r="F202" s="60">
        <v>0</v>
      </c>
      <c r="G202" s="60">
        <f t="shared" si="34"/>
        <v>11422.208955223881</v>
      </c>
      <c r="H202" s="60"/>
      <c r="I202" s="60"/>
      <c r="J202" s="57"/>
      <c r="K202" s="23">
        <f t="shared" si="35"/>
        <v>1</v>
      </c>
      <c r="L202" s="23">
        <f t="shared" si="36"/>
        <v>0</v>
      </c>
      <c r="M202" s="23">
        <f ca="1">OFFSET('Z1'!$B$7,B202,K202)*E202</f>
        <v>0</v>
      </c>
      <c r="N202" s="23">
        <f ca="1">IF(L202&gt;0,OFFSET('Z1'!$I$7,B202,L202)*IF(L202=1,E202-9300,IF(L202=2,E202-18000,IF(L202=3,E202-45000,0))),0)</f>
        <v>0</v>
      </c>
      <c r="O202" s="23">
        <f>IF(AND(F202=1,E202&gt;20000,E202&lt;=45000),E202*'Z1'!$G$7,0)+IF(AND(F202=1,E202&gt;45000,E202&lt;=50000),'Z1'!$G$7/5000*(50000-E202)*E202,0)</f>
        <v>0</v>
      </c>
      <c r="P202" s="24">
        <f t="shared" ca="1" si="37"/>
        <v>0</v>
      </c>
      <c r="Q202" s="27">
        <v>27942</v>
      </c>
      <c r="R202" s="26">
        <f t="shared" si="38"/>
        <v>26942</v>
      </c>
      <c r="S202" s="27">
        <f t="shared" si="39"/>
        <v>1</v>
      </c>
      <c r="T202" s="28">
        <f t="shared" si="40"/>
        <v>24247.8</v>
      </c>
      <c r="U202" s="61">
        <f ca="1">OFFSET($U$4,B202,0)/OFFSET($G$4,B202,0)*G202</f>
        <v>5457919.8529775683</v>
      </c>
      <c r="V202" s="62">
        <f t="shared" ca="1" si="41"/>
        <v>5482167.6529775681</v>
      </c>
      <c r="W202" s="63">
        <v>832.79821605093207</v>
      </c>
      <c r="X202" s="63">
        <f t="shared" ca="1" si="42"/>
        <v>773.66181950008013</v>
      </c>
      <c r="Y202" s="64">
        <f t="shared" ca="1" si="43"/>
        <v>-7.1009273808573248E-2</v>
      </c>
      <c r="Z202" s="64"/>
      <c r="AA202" s="64">
        <f ca="1">MAX(Y202,OFFSET($AA$4,B202,0))</f>
        <v>-6.9565588734520789E-2</v>
      </c>
      <c r="AB202" s="62">
        <f t="shared" ca="1" si="44"/>
        <v>5490687.1391155021</v>
      </c>
      <c r="AC202" s="65">
        <f t="shared" ca="1" si="45"/>
        <v>8519.4861379340291</v>
      </c>
      <c r="AD202" s="62">
        <f ca="1">MAX(0,AB202-W202*(1+OFFSET($Y$4,B202,0))*E202)</f>
        <v>0</v>
      </c>
      <c r="AE202" s="65">
        <f ca="1">IF(OFFSET($AC$4,B202,0)=0,0,-OFFSET($AC$4,B202,0)/OFFSET($AD$4,B202,0)*AD202)</f>
        <v>0</v>
      </c>
      <c r="AF202" s="51">
        <f t="shared" ca="1" si="46"/>
        <v>5490687.1391155021</v>
      </c>
    </row>
    <row r="203" spans="1:32" ht="11.25" x14ac:dyDescent="0.2">
      <c r="A203" s="60">
        <v>20409</v>
      </c>
      <c r="B203" s="102">
        <f>INT(A203/10000)</f>
        <v>2</v>
      </c>
      <c r="C203" s="109">
        <v>4</v>
      </c>
      <c r="D203" s="60" t="s">
        <v>261</v>
      </c>
      <c r="E203" s="60">
        <v>2914</v>
      </c>
      <c r="F203" s="60">
        <v>0</v>
      </c>
      <c r="G203" s="60">
        <f t="shared" si="34"/>
        <v>4697.1940298507461</v>
      </c>
      <c r="H203" s="60"/>
      <c r="I203" s="60"/>
      <c r="J203" s="57"/>
      <c r="K203" s="23">
        <f t="shared" si="35"/>
        <v>1</v>
      </c>
      <c r="L203" s="23">
        <f t="shared" si="36"/>
        <v>0</v>
      </c>
      <c r="M203" s="23">
        <f ca="1">OFFSET('Z1'!$B$7,B203,K203)*E203</f>
        <v>0</v>
      </c>
      <c r="N203" s="23">
        <f ca="1">IF(L203&gt;0,OFFSET('Z1'!$I$7,B203,L203)*IF(L203=1,E203-9300,IF(L203=2,E203-18000,IF(L203=3,E203-45000,0))),0)</f>
        <v>0</v>
      </c>
      <c r="O203" s="23">
        <f>IF(AND(F203=1,E203&gt;20000,E203&lt;=45000),E203*'Z1'!$G$7,0)+IF(AND(F203=1,E203&gt;45000,E203&lt;=50000),'Z1'!$G$7/5000*(50000-E203)*E203,0)</f>
        <v>0</v>
      </c>
      <c r="P203" s="24">
        <f t="shared" ca="1" si="37"/>
        <v>0</v>
      </c>
      <c r="Q203" s="27">
        <v>1437</v>
      </c>
      <c r="R203" s="26">
        <f t="shared" si="38"/>
        <v>437</v>
      </c>
      <c r="S203" s="27">
        <f t="shared" si="39"/>
        <v>1</v>
      </c>
      <c r="T203" s="28">
        <f t="shared" si="40"/>
        <v>393.3</v>
      </c>
      <c r="U203" s="61">
        <f ca="1">OFFSET($U$4,B203,0)/OFFSET($G$4,B203,0)*G203</f>
        <v>2244479.0363500752</v>
      </c>
      <c r="V203" s="62">
        <f t="shared" ca="1" si="41"/>
        <v>2244872.336350075</v>
      </c>
      <c r="W203" s="63">
        <v>829.65434560072947</v>
      </c>
      <c r="X203" s="63">
        <f t="shared" ca="1" si="42"/>
        <v>770.37485804738333</v>
      </c>
      <c r="Y203" s="64">
        <f t="shared" ca="1" si="43"/>
        <v>-7.1450825114913963E-2</v>
      </c>
      <c r="Z203" s="64"/>
      <c r="AA203" s="64">
        <f ca="1">MAX(Y203,OFFSET($AA$4,B203,0))</f>
        <v>-6.9565588734520789E-2</v>
      </c>
      <c r="AB203" s="62">
        <f t="shared" ca="1" si="44"/>
        <v>2249430.1078847372</v>
      </c>
      <c r="AC203" s="65">
        <f t="shared" ca="1" si="45"/>
        <v>4557.7715346622281</v>
      </c>
      <c r="AD203" s="62">
        <f ca="1">MAX(0,AB203-W203*(1+OFFSET($Y$4,B203,0))*E203)</f>
        <v>0</v>
      </c>
      <c r="AE203" s="65">
        <f ca="1">IF(OFFSET($AC$4,B203,0)=0,0,-OFFSET($AC$4,B203,0)/OFFSET($AD$4,B203,0)*AD203)</f>
        <v>0</v>
      </c>
      <c r="AF203" s="51">
        <f t="shared" ca="1" si="46"/>
        <v>2249430.1078847372</v>
      </c>
    </row>
    <row r="204" spans="1:32" ht="11.25" x14ac:dyDescent="0.2">
      <c r="A204" s="60">
        <v>20412</v>
      </c>
      <c r="B204" s="102">
        <f>INT(A204/10000)</f>
        <v>2</v>
      </c>
      <c r="C204" s="109">
        <v>3</v>
      </c>
      <c r="D204" s="60" t="s">
        <v>262</v>
      </c>
      <c r="E204" s="60">
        <v>2445</v>
      </c>
      <c r="F204" s="60">
        <v>0</v>
      </c>
      <c r="G204" s="60">
        <f t="shared" si="34"/>
        <v>3941.1940298507461</v>
      </c>
      <c r="H204" s="60"/>
      <c r="I204" s="60"/>
      <c r="J204" s="57"/>
      <c r="K204" s="23">
        <f t="shared" si="35"/>
        <v>1</v>
      </c>
      <c r="L204" s="23">
        <f t="shared" si="36"/>
        <v>0</v>
      </c>
      <c r="M204" s="23">
        <f ca="1">OFFSET('Z1'!$B$7,B204,K204)*E204</f>
        <v>0</v>
      </c>
      <c r="N204" s="23">
        <f ca="1">IF(L204&gt;0,OFFSET('Z1'!$I$7,B204,L204)*IF(L204=1,E204-9300,IF(L204=2,E204-18000,IF(L204=3,E204-45000,0))),0)</f>
        <v>0</v>
      </c>
      <c r="O204" s="23">
        <f>IF(AND(F204=1,E204&gt;20000,E204&lt;=45000),E204*'Z1'!$G$7,0)+IF(AND(F204=1,E204&gt;45000,E204&lt;=50000),'Z1'!$G$7/5000*(50000-E204)*E204,0)</f>
        <v>0</v>
      </c>
      <c r="P204" s="24">
        <f t="shared" ca="1" si="37"/>
        <v>0</v>
      </c>
      <c r="Q204" s="27">
        <v>320527</v>
      </c>
      <c r="R204" s="26">
        <f t="shared" si="38"/>
        <v>319527</v>
      </c>
      <c r="S204" s="27">
        <f t="shared" si="39"/>
        <v>1</v>
      </c>
      <c r="T204" s="28">
        <f t="shared" si="40"/>
        <v>287574.3</v>
      </c>
      <c r="U204" s="61">
        <f ca="1">OFFSET($U$4,B204,0)/OFFSET($G$4,B204,0)*G204</f>
        <v>1883236.5284406086</v>
      </c>
      <c r="V204" s="62">
        <f t="shared" ca="1" si="41"/>
        <v>2170810.8284406085</v>
      </c>
      <c r="W204" s="63">
        <v>944.90864165279891</v>
      </c>
      <c r="X204" s="63">
        <f t="shared" ca="1" si="42"/>
        <v>887.85718954626111</v>
      </c>
      <c r="Y204" s="64">
        <f t="shared" ca="1" si="43"/>
        <v>-6.037774403962004E-2</v>
      </c>
      <c r="Z204" s="64"/>
      <c r="AA204" s="64">
        <f ca="1">MAX(Y204,OFFSET($AA$4,B204,0))</f>
        <v>-6.037774403962004E-2</v>
      </c>
      <c r="AB204" s="62">
        <f t="shared" ca="1" si="44"/>
        <v>2170810.8284406085</v>
      </c>
      <c r="AC204" s="65">
        <f t="shared" ca="1" si="45"/>
        <v>0</v>
      </c>
      <c r="AD204" s="62">
        <f ca="1">MAX(0,AB204-W204*(1+OFFSET($Y$4,B204,0))*E204)</f>
        <v>9675.1844199625775</v>
      </c>
      <c r="AE204" s="65">
        <f ca="1">IF(OFFSET($AC$4,B204,0)=0,0,-OFFSET($AC$4,B204,0)/OFFSET($AD$4,B204,0)*AD204)</f>
        <v>-3083.91475095235</v>
      </c>
      <c r="AF204" s="51">
        <f t="shared" ca="1" si="46"/>
        <v>2167726.9136896562</v>
      </c>
    </row>
    <row r="205" spans="1:32" ht="11.25" x14ac:dyDescent="0.2">
      <c r="A205" s="60">
        <v>20414</v>
      </c>
      <c r="B205" s="102">
        <f>INT(A205/10000)</f>
        <v>2</v>
      </c>
      <c r="C205" s="109">
        <v>4</v>
      </c>
      <c r="D205" s="60" t="s">
        <v>263</v>
      </c>
      <c r="E205" s="60">
        <v>3028</v>
      </c>
      <c r="F205" s="60">
        <v>0</v>
      </c>
      <c r="G205" s="60">
        <f t="shared" si="34"/>
        <v>4880.9552238805973</v>
      </c>
      <c r="H205" s="60"/>
      <c r="I205" s="60"/>
      <c r="J205" s="57"/>
      <c r="K205" s="23">
        <f t="shared" si="35"/>
        <v>1</v>
      </c>
      <c r="L205" s="23">
        <f t="shared" si="36"/>
        <v>0</v>
      </c>
      <c r="M205" s="23">
        <f ca="1">OFFSET('Z1'!$B$7,B205,K205)*E205</f>
        <v>0</v>
      </c>
      <c r="N205" s="23">
        <f ca="1">IF(L205&gt;0,OFFSET('Z1'!$I$7,B205,L205)*IF(L205=1,E205-9300,IF(L205=2,E205-18000,IF(L205=3,E205-45000,0))),0)</f>
        <v>0</v>
      </c>
      <c r="O205" s="23">
        <f>IF(AND(F205=1,E205&gt;20000,E205&lt;=45000),E205*'Z1'!$G$7,0)+IF(AND(F205=1,E205&gt;45000,E205&lt;=50000),'Z1'!$G$7/5000*(50000-E205)*E205,0)</f>
        <v>0</v>
      </c>
      <c r="P205" s="24">
        <f t="shared" ca="1" si="37"/>
        <v>0</v>
      </c>
      <c r="Q205" s="27">
        <v>5667</v>
      </c>
      <c r="R205" s="26">
        <f t="shared" si="38"/>
        <v>4667</v>
      </c>
      <c r="S205" s="27">
        <f t="shared" si="39"/>
        <v>1</v>
      </c>
      <c r="T205" s="28">
        <f t="shared" si="40"/>
        <v>4200.3</v>
      </c>
      <c r="U205" s="61">
        <f ca="1">OFFSET($U$4,B205,0)/OFFSET($G$4,B205,0)*G205</f>
        <v>2332286.3836884103</v>
      </c>
      <c r="V205" s="62">
        <f t="shared" ca="1" si="41"/>
        <v>2336486.6836884101</v>
      </c>
      <c r="W205" s="63">
        <v>831.00621084857903</v>
      </c>
      <c r="X205" s="63">
        <f t="shared" ca="1" si="42"/>
        <v>771.62704216922396</v>
      </c>
      <c r="Y205" s="64">
        <f t="shared" ca="1" si="43"/>
        <v>-7.145454258244377E-2</v>
      </c>
      <c r="Z205" s="64"/>
      <c r="AA205" s="64">
        <f ca="1">MAX(Y205,OFFSET($AA$4,B205,0))</f>
        <v>-6.9565588734520789E-2</v>
      </c>
      <c r="AB205" s="62">
        <f t="shared" ca="1" si="44"/>
        <v>2341239.8333339309</v>
      </c>
      <c r="AC205" s="65">
        <f t="shared" ca="1" si="45"/>
        <v>4753.1496455208398</v>
      </c>
      <c r="AD205" s="62">
        <f ca="1">MAX(0,AB205-W205*(1+OFFSET($Y$4,B205,0))*E205)</f>
        <v>0</v>
      </c>
      <c r="AE205" s="65">
        <f ca="1">IF(OFFSET($AC$4,B205,0)=0,0,-OFFSET($AC$4,B205,0)/OFFSET($AD$4,B205,0)*AD205)</f>
        <v>0</v>
      </c>
      <c r="AF205" s="51">
        <f t="shared" ca="1" si="46"/>
        <v>2341239.8333339309</v>
      </c>
    </row>
    <row r="206" spans="1:32" ht="11.25" x14ac:dyDescent="0.2">
      <c r="A206" s="60">
        <v>20415</v>
      </c>
      <c r="B206" s="102">
        <f>INT(A206/10000)</f>
        <v>2</v>
      </c>
      <c r="C206" s="109">
        <v>4</v>
      </c>
      <c r="D206" s="60" t="s">
        <v>264</v>
      </c>
      <c r="E206" s="60">
        <v>3410</v>
      </c>
      <c r="F206" s="60">
        <v>0</v>
      </c>
      <c r="G206" s="60">
        <f t="shared" si="34"/>
        <v>5496.7164179104475</v>
      </c>
      <c r="H206" s="60"/>
      <c r="I206" s="60"/>
      <c r="J206" s="57"/>
      <c r="K206" s="23">
        <f t="shared" si="35"/>
        <v>1</v>
      </c>
      <c r="L206" s="23">
        <f t="shared" si="36"/>
        <v>0</v>
      </c>
      <c r="M206" s="23">
        <f ca="1">OFFSET('Z1'!$B$7,B206,K206)*E206</f>
        <v>0</v>
      </c>
      <c r="N206" s="23">
        <f ca="1">IF(L206&gt;0,OFFSET('Z1'!$I$7,B206,L206)*IF(L206=1,E206-9300,IF(L206=2,E206-18000,IF(L206=3,E206-45000,0))),0)</f>
        <v>0</v>
      </c>
      <c r="O206" s="23">
        <f>IF(AND(F206=1,E206&gt;20000,E206&lt;=45000),E206*'Z1'!$G$7,0)+IF(AND(F206=1,E206&gt;45000,E206&lt;=50000),'Z1'!$G$7/5000*(50000-E206)*E206,0)</f>
        <v>0</v>
      </c>
      <c r="P206" s="24">
        <f t="shared" ca="1" si="37"/>
        <v>0</v>
      </c>
      <c r="Q206" s="27">
        <v>135309</v>
      </c>
      <c r="R206" s="26">
        <f t="shared" si="38"/>
        <v>134309</v>
      </c>
      <c r="S206" s="27">
        <f t="shared" si="39"/>
        <v>1</v>
      </c>
      <c r="T206" s="28">
        <f t="shared" si="40"/>
        <v>120878.1</v>
      </c>
      <c r="U206" s="61">
        <f ca="1">OFFSET($U$4,B206,0)/OFFSET($G$4,B206,0)*G206</f>
        <v>2626518.0212607263</v>
      </c>
      <c r="V206" s="62">
        <f t="shared" ca="1" si="41"/>
        <v>2747396.1212607264</v>
      </c>
      <c r="W206" s="63">
        <v>861.40484157319395</v>
      </c>
      <c r="X206" s="63">
        <f t="shared" ca="1" si="42"/>
        <v>805.68801209991977</v>
      </c>
      <c r="Y206" s="64">
        <f t="shared" ca="1" si="43"/>
        <v>-6.4681351652862595E-2</v>
      </c>
      <c r="Z206" s="64"/>
      <c r="AA206" s="64">
        <f ca="1">MAX(Y206,OFFSET($AA$4,B206,0))</f>
        <v>-6.4681351652862595E-2</v>
      </c>
      <c r="AB206" s="62">
        <f t="shared" ca="1" si="44"/>
        <v>2747396.1212607264</v>
      </c>
      <c r="AC206" s="65">
        <f t="shared" ca="1" si="45"/>
        <v>0</v>
      </c>
      <c r="AD206" s="62">
        <f ca="1">MAX(0,AB206-W206*(1+OFFSET($Y$4,B206,0))*E206)</f>
        <v>0</v>
      </c>
      <c r="AE206" s="65">
        <f ca="1">IF(OFFSET($AC$4,B206,0)=0,0,-OFFSET($AC$4,B206,0)/OFFSET($AD$4,B206,0)*AD206)</f>
        <v>0</v>
      </c>
      <c r="AF206" s="51">
        <f t="shared" ca="1" si="46"/>
        <v>2747396.1212607264</v>
      </c>
    </row>
    <row r="207" spans="1:32" ht="11.25" x14ac:dyDescent="0.2">
      <c r="A207" s="60">
        <v>20416</v>
      </c>
      <c r="B207" s="102">
        <f>INT(A207/10000)</f>
        <v>2</v>
      </c>
      <c r="C207" s="109">
        <v>3</v>
      </c>
      <c r="D207" s="60" t="s">
        <v>265</v>
      </c>
      <c r="E207" s="60">
        <v>1793</v>
      </c>
      <c r="F207" s="60">
        <v>0</v>
      </c>
      <c r="G207" s="60">
        <f t="shared" si="34"/>
        <v>2890.2089552238804</v>
      </c>
      <c r="H207" s="60"/>
      <c r="I207" s="60"/>
      <c r="J207" s="57"/>
      <c r="K207" s="23">
        <f t="shared" si="35"/>
        <v>1</v>
      </c>
      <c r="L207" s="23">
        <f t="shared" si="36"/>
        <v>0</v>
      </c>
      <c r="M207" s="23">
        <f ca="1">OFFSET('Z1'!$B$7,B207,K207)*E207</f>
        <v>0</v>
      </c>
      <c r="N207" s="23">
        <f ca="1">IF(L207&gt;0,OFFSET('Z1'!$I$7,B207,L207)*IF(L207=1,E207-9300,IF(L207=2,E207-18000,IF(L207=3,E207-45000,0))),0)</f>
        <v>0</v>
      </c>
      <c r="O207" s="23">
        <f>IF(AND(F207=1,E207&gt;20000,E207&lt;=45000),E207*'Z1'!$G$7,0)+IF(AND(F207=1,E207&gt;45000,E207&lt;=50000),'Z1'!$G$7/5000*(50000-E207)*E207,0)</f>
        <v>0</v>
      </c>
      <c r="P207" s="24">
        <f t="shared" ca="1" si="37"/>
        <v>0</v>
      </c>
      <c r="Q207" s="27">
        <v>5632</v>
      </c>
      <c r="R207" s="26">
        <f t="shared" si="38"/>
        <v>4632</v>
      </c>
      <c r="S207" s="27">
        <f t="shared" si="39"/>
        <v>1</v>
      </c>
      <c r="T207" s="28">
        <f t="shared" si="40"/>
        <v>4168.8</v>
      </c>
      <c r="U207" s="61">
        <f ca="1">OFFSET($U$4,B207,0)/OFFSET($G$4,B207,0)*G207</f>
        <v>1381040.1208564462</v>
      </c>
      <c r="V207" s="62">
        <f t="shared" ca="1" si="41"/>
        <v>1385208.9208564463</v>
      </c>
      <c r="W207" s="63">
        <v>832.17754325355952</v>
      </c>
      <c r="X207" s="63">
        <f t="shared" ca="1" si="42"/>
        <v>772.56493076210052</v>
      </c>
      <c r="Y207" s="64">
        <f t="shared" ca="1" si="43"/>
        <v>-7.163448830689656E-2</v>
      </c>
      <c r="Z207" s="64"/>
      <c r="AA207" s="64">
        <f ca="1">MAX(Y207,OFFSET($AA$4,B207,0))</f>
        <v>-6.9565588734520789E-2</v>
      </c>
      <c r="AB207" s="62">
        <f t="shared" ca="1" si="44"/>
        <v>1388295.9141881829</v>
      </c>
      <c r="AC207" s="65">
        <f t="shared" ca="1" si="45"/>
        <v>3086.9933317366522</v>
      </c>
      <c r="AD207" s="62">
        <f ca="1">MAX(0,AB207-W207*(1+OFFSET($Y$4,B207,0))*E207)</f>
        <v>0</v>
      </c>
      <c r="AE207" s="65">
        <f ca="1">IF(OFFSET($AC$4,B207,0)=0,0,-OFFSET($AC$4,B207,0)/OFFSET($AD$4,B207,0)*AD207)</f>
        <v>0</v>
      </c>
      <c r="AF207" s="51">
        <f t="shared" ca="1" si="46"/>
        <v>1388295.9141881829</v>
      </c>
    </row>
    <row r="208" spans="1:32" ht="11.25" x14ac:dyDescent="0.2">
      <c r="A208" s="60">
        <v>20417</v>
      </c>
      <c r="B208" s="102">
        <f>INT(A208/10000)</f>
        <v>2</v>
      </c>
      <c r="C208" s="109">
        <v>4</v>
      </c>
      <c r="D208" s="60" t="s">
        <v>266</v>
      </c>
      <c r="E208" s="60">
        <v>2591</v>
      </c>
      <c r="F208" s="60">
        <v>0</v>
      </c>
      <c r="G208" s="60">
        <f t="shared" si="34"/>
        <v>4176.5373134328356</v>
      </c>
      <c r="H208" s="60"/>
      <c r="I208" s="60"/>
      <c r="J208" s="57"/>
      <c r="K208" s="23">
        <f t="shared" si="35"/>
        <v>1</v>
      </c>
      <c r="L208" s="23">
        <f t="shared" si="36"/>
        <v>0</v>
      </c>
      <c r="M208" s="23">
        <f ca="1">OFFSET('Z1'!$B$7,B208,K208)*E208</f>
        <v>0</v>
      </c>
      <c r="N208" s="23">
        <f ca="1">IF(L208&gt;0,OFFSET('Z1'!$I$7,B208,L208)*IF(L208=1,E208-9300,IF(L208=2,E208-18000,IF(L208=3,E208-45000,0))),0)</f>
        <v>0</v>
      </c>
      <c r="O208" s="23">
        <f>IF(AND(F208=1,E208&gt;20000,E208&lt;=45000),E208*'Z1'!$G$7,0)+IF(AND(F208=1,E208&gt;45000,E208&lt;=50000),'Z1'!$G$7/5000*(50000-E208)*E208,0)</f>
        <v>0</v>
      </c>
      <c r="P208" s="24">
        <f t="shared" ca="1" si="37"/>
        <v>0</v>
      </c>
      <c r="Q208" s="27">
        <v>3236</v>
      </c>
      <c r="R208" s="26">
        <f t="shared" si="38"/>
        <v>2236</v>
      </c>
      <c r="S208" s="27">
        <f t="shared" si="39"/>
        <v>1</v>
      </c>
      <c r="T208" s="28">
        <f t="shared" si="40"/>
        <v>2012.4</v>
      </c>
      <c r="U208" s="61">
        <f ca="1">OFFSET($U$4,B208,0)/OFFSET($G$4,B208,0)*G208</f>
        <v>1995691.5522247923</v>
      </c>
      <c r="V208" s="62">
        <f t="shared" ca="1" si="41"/>
        <v>1997703.9522247922</v>
      </c>
      <c r="W208" s="63">
        <v>830.11253195855124</v>
      </c>
      <c r="X208" s="63">
        <f t="shared" ca="1" si="42"/>
        <v>771.01657747000854</v>
      </c>
      <c r="Y208" s="64">
        <f t="shared" ca="1" si="43"/>
        <v>-7.1190293139067329E-2</v>
      </c>
      <c r="Z208" s="64"/>
      <c r="AA208" s="64">
        <f ca="1">MAX(Y208,OFFSET($AA$4,B208,0))</f>
        <v>-6.9565588734520789E-2</v>
      </c>
      <c r="AB208" s="62">
        <f t="shared" ca="1" si="44"/>
        <v>2001198.4015034598</v>
      </c>
      <c r="AC208" s="65">
        <f t="shared" ca="1" si="45"/>
        <v>3494.4492786675692</v>
      </c>
      <c r="AD208" s="62">
        <f ca="1">MAX(0,AB208-W208*(1+OFFSET($Y$4,B208,0))*E208)</f>
        <v>0</v>
      </c>
      <c r="AE208" s="65">
        <f ca="1">IF(OFFSET($AC$4,B208,0)=0,0,-OFFSET($AC$4,B208,0)/OFFSET($AD$4,B208,0)*AD208)</f>
        <v>0</v>
      </c>
      <c r="AF208" s="51">
        <f t="shared" ca="1" si="46"/>
        <v>2001198.4015034598</v>
      </c>
    </row>
    <row r="209" spans="1:32" ht="11.25" x14ac:dyDescent="0.2">
      <c r="A209" s="60">
        <v>20418</v>
      </c>
      <c r="B209" s="102">
        <f>INT(A209/10000)</f>
        <v>2</v>
      </c>
      <c r="C209" s="109">
        <v>4</v>
      </c>
      <c r="D209" s="60" t="s">
        <v>267</v>
      </c>
      <c r="E209" s="60">
        <v>3843</v>
      </c>
      <c r="F209" s="60">
        <v>0</v>
      </c>
      <c r="G209" s="60">
        <f t="shared" si="34"/>
        <v>6194.686567164179</v>
      </c>
      <c r="H209" s="60"/>
      <c r="I209" s="60"/>
      <c r="J209" s="57"/>
      <c r="K209" s="23">
        <f t="shared" si="35"/>
        <v>1</v>
      </c>
      <c r="L209" s="23">
        <f t="shared" si="36"/>
        <v>0</v>
      </c>
      <c r="M209" s="23">
        <f ca="1">OFFSET('Z1'!$B$7,B209,K209)*E209</f>
        <v>0</v>
      </c>
      <c r="N209" s="23">
        <f ca="1">IF(L209&gt;0,OFFSET('Z1'!$I$7,B209,L209)*IF(L209=1,E209-9300,IF(L209=2,E209-18000,IF(L209=3,E209-45000,0))),0)</f>
        <v>0</v>
      </c>
      <c r="O209" s="23">
        <f>IF(AND(F209=1,E209&gt;20000,E209&lt;=45000),E209*'Z1'!$G$7,0)+IF(AND(F209=1,E209&gt;45000,E209&lt;=50000),'Z1'!$G$7/5000*(50000-E209)*E209,0)</f>
        <v>0</v>
      </c>
      <c r="P209" s="24">
        <f t="shared" ca="1" si="37"/>
        <v>0</v>
      </c>
      <c r="Q209" s="27">
        <v>2579</v>
      </c>
      <c r="R209" s="26">
        <f t="shared" si="38"/>
        <v>1579</v>
      </c>
      <c r="S209" s="27">
        <f t="shared" si="39"/>
        <v>1</v>
      </c>
      <c r="T209" s="28">
        <f t="shared" si="40"/>
        <v>1421.1000000000001</v>
      </c>
      <c r="U209" s="61">
        <f ca="1">OFFSET($U$4,B209,0)/OFFSET($G$4,B209,0)*G209</f>
        <v>2960031.8931686133</v>
      </c>
      <c r="V209" s="62">
        <f t="shared" ca="1" si="41"/>
        <v>2961452.9931686134</v>
      </c>
      <c r="W209" s="63">
        <v>829.9236744027686</v>
      </c>
      <c r="X209" s="63">
        <f t="shared" ca="1" si="42"/>
        <v>770.60967815993058</v>
      </c>
      <c r="Y209" s="64">
        <f t="shared" ca="1" si="43"/>
        <v>-7.146921828145425E-2</v>
      </c>
      <c r="Z209" s="64"/>
      <c r="AA209" s="64">
        <f ca="1">MAX(Y209,OFFSET($AA$4,B209,0))</f>
        <v>-6.9565588734520789E-2</v>
      </c>
      <c r="AB209" s="62">
        <f t="shared" ca="1" si="44"/>
        <v>2967524.4229269419</v>
      </c>
      <c r="AC209" s="65">
        <f t="shared" ca="1" si="45"/>
        <v>6071.4297583284788</v>
      </c>
      <c r="AD209" s="62">
        <f ca="1">MAX(0,AB209-W209*(1+OFFSET($Y$4,B209,0))*E209)</f>
        <v>0</v>
      </c>
      <c r="AE209" s="65">
        <f ca="1">IF(OFFSET($AC$4,B209,0)=0,0,-OFFSET($AC$4,B209,0)/OFFSET($AD$4,B209,0)*AD209)</f>
        <v>0</v>
      </c>
      <c r="AF209" s="51">
        <f t="shared" ca="1" si="46"/>
        <v>2967524.4229269419</v>
      </c>
    </row>
    <row r="210" spans="1:32" ht="11.25" x14ac:dyDescent="0.2">
      <c r="A210" s="60">
        <v>20419</v>
      </c>
      <c r="B210" s="102">
        <f>INT(A210/10000)</f>
        <v>2</v>
      </c>
      <c r="C210" s="109">
        <v>3</v>
      </c>
      <c r="D210" s="60" t="s">
        <v>268</v>
      </c>
      <c r="E210" s="60">
        <v>1601</v>
      </c>
      <c r="F210" s="60">
        <v>0</v>
      </c>
      <c r="G210" s="60">
        <f t="shared" si="34"/>
        <v>2580.7164179104479</v>
      </c>
      <c r="H210" s="60"/>
      <c r="I210" s="60"/>
      <c r="J210" s="57"/>
      <c r="K210" s="23">
        <f t="shared" si="35"/>
        <v>1</v>
      </c>
      <c r="L210" s="23">
        <f t="shared" si="36"/>
        <v>0</v>
      </c>
      <c r="M210" s="23">
        <f ca="1">OFFSET('Z1'!$B$7,B210,K210)*E210</f>
        <v>0</v>
      </c>
      <c r="N210" s="23">
        <f ca="1">IF(L210&gt;0,OFFSET('Z1'!$I$7,B210,L210)*IF(L210=1,E210-9300,IF(L210=2,E210-18000,IF(L210=3,E210-45000,0))),0)</f>
        <v>0</v>
      </c>
      <c r="O210" s="23">
        <f>IF(AND(F210=1,E210&gt;20000,E210&lt;=45000),E210*'Z1'!$G$7,0)+IF(AND(F210=1,E210&gt;45000,E210&lt;=50000),'Z1'!$G$7/5000*(50000-E210)*E210,0)</f>
        <v>0</v>
      </c>
      <c r="P210" s="24">
        <f t="shared" ca="1" si="37"/>
        <v>0</v>
      </c>
      <c r="Q210" s="27">
        <v>123986</v>
      </c>
      <c r="R210" s="26">
        <f t="shared" si="38"/>
        <v>122986</v>
      </c>
      <c r="S210" s="27">
        <f t="shared" si="39"/>
        <v>1</v>
      </c>
      <c r="T210" s="28">
        <f t="shared" si="40"/>
        <v>110687.40000000001</v>
      </c>
      <c r="U210" s="61">
        <f ca="1">OFFSET($U$4,B210,0)/OFFSET($G$4,B210,0)*G210</f>
        <v>1233154.0621813557</v>
      </c>
      <c r="V210" s="62">
        <f t="shared" ca="1" si="41"/>
        <v>1343841.4621813556</v>
      </c>
      <c r="W210" s="63">
        <v>896.28706916622502</v>
      </c>
      <c r="X210" s="63">
        <f t="shared" ca="1" si="42"/>
        <v>839.37630367355121</v>
      </c>
      <c r="Y210" s="64">
        <f t="shared" ca="1" si="43"/>
        <v>-6.349613583694258E-2</v>
      </c>
      <c r="Z210" s="64"/>
      <c r="AA210" s="64">
        <f ca="1">MAX(Y210,OFFSET($AA$4,B210,0))</f>
        <v>-6.349613583694258E-2</v>
      </c>
      <c r="AB210" s="62">
        <f t="shared" ca="1" si="44"/>
        <v>1343841.4621813556</v>
      </c>
      <c r="AC210" s="65">
        <f t="shared" ca="1" si="45"/>
        <v>0</v>
      </c>
      <c r="AD210" s="62">
        <f ca="1">MAX(0,AB210-W210*(1+OFFSET($Y$4,B210,0))*E210)</f>
        <v>1534.6174218938686</v>
      </c>
      <c r="AE210" s="65">
        <f ca="1">IF(OFFSET($AC$4,B210,0)=0,0,-OFFSET($AC$4,B210,0)/OFFSET($AD$4,B210,0)*AD210)</f>
        <v>-489.15132766691721</v>
      </c>
      <c r="AF210" s="51">
        <f t="shared" ca="1" si="46"/>
        <v>1343352.3108536887</v>
      </c>
    </row>
    <row r="211" spans="1:32" ht="11.25" x14ac:dyDescent="0.2">
      <c r="A211" s="60">
        <v>20421</v>
      </c>
      <c r="B211" s="102">
        <f>INT(A211/10000)</f>
        <v>2</v>
      </c>
      <c r="C211" s="109">
        <v>4</v>
      </c>
      <c r="D211" s="60" t="s">
        <v>269</v>
      </c>
      <c r="E211" s="60">
        <v>4470</v>
      </c>
      <c r="F211" s="60">
        <v>0</v>
      </c>
      <c r="G211" s="60">
        <f t="shared" si="34"/>
        <v>7205.373134328358</v>
      </c>
      <c r="H211" s="60"/>
      <c r="I211" s="60"/>
      <c r="J211" s="57"/>
      <c r="K211" s="23">
        <f t="shared" si="35"/>
        <v>1</v>
      </c>
      <c r="L211" s="23">
        <f t="shared" si="36"/>
        <v>0</v>
      </c>
      <c r="M211" s="23">
        <f ca="1">OFFSET('Z1'!$B$7,B211,K211)*E211</f>
        <v>0</v>
      </c>
      <c r="N211" s="23">
        <f ca="1">IF(L211&gt;0,OFFSET('Z1'!$I$7,B211,L211)*IF(L211=1,E211-9300,IF(L211=2,E211-18000,IF(L211=3,E211-45000,0))),0)</f>
        <v>0</v>
      </c>
      <c r="O211" s="23">
        <f>IF(AND(F211=1,E211&gt;20000,E211&lt;=45000),E211*'Z1'!$G$7,0)+IF(AND(F211=1,E211&gt;45000,E211&lt;=50000),'Z1'!$G$7/5000*(50000-E211)*E211,0)</f>
        <v>0</v>
      </c>
      <c r="P211" s="24">
        <f t="shared" ca="1" si="37"/>
        <v>0</v>
      </c>
      <c r="Q211" s="27">
        <v>34731</v>
      </c>
      <c r="R211" s="26">
        <f t="shared" si="38"/>
        <v>33731</v>
      </c>
      <c r="S211" s="27">
        <f t="shared" si="39"/>
        <v>1</v>
      </c>
      <c r="T211" s="28">
        <f t="shared" si="40"/>
        <v>30357.9</v>
      </c>
      <c r="U211" s="61">
        <f ca="1">OFFSET($U$4,B211,0)/OFFSET($G$4,B211,0)*G211</f>
        <v>3442972.3035294563</v>
      </c>
      <c r="V211" s="62">
        <f t="shared" ca="1" si="41"/>
        <v>3473330.2035294562</v>
      </c>
      <c r="W211" s="63">
        <v>834.76772800070262</v>
      </c>
      <c r="X211" s="63">
        <f t="shared" ca="1" si="42"/>
        <v>777.03136544283132</v>
      </c>
      <c r="Y211" s="64">
        <f t="shared" ca="1" si="43"/>
        <v>-6.9164583897070253E-2</v>
      </c>
      <c r="Z211" s="64"/>
      <c r="AA211" s="64">
        <f ca="1">MAX(Y211,OFFSET($AA$4,B211,0))</f>
        <v>-6.9164583897070253E-2</v>
      </c>
      <c r="AB211" s="62">
        <f t="shared" ca="1" si="44"/>
        <v>3473330.2035294562</v>
      </c>
      <c r="AC211" s="65">
        <f t="shared" ca="1" si="45"/>
        <v>0</v>
      </c>
      <c r="AD211" s="62">
        <f ca="1">MAX(0,AB211-W211*(1+OFFSET($Y$4,B211,0))*E211)</f>
        <v>0</v>
      </c>
      <c r="AE211" s="65">
        <f ca="1">IF(OFFSET($AC$4,B211,0)=0,0,-OFFSET($AC$4,B211,0)/OFFSET($AD$4,B211,0)*AD211)</f>
        <v>0</v>
      </c>
      <c r="AF211" s="51">
        <f t="shared" ca="1" si="46"/>
        <v>3473330.2035294562</v>
      </c>
    </row>
    <row r="212" spans="1:32" ht="11.25" x14ac:dyDescent="0.2">
      <c r="A212" s="60">
        <v>20424</v>
      </c>
      <c r="B212" s="102">
        <f>INT(A212/10000)</f>
        <v>2</v>
      </c>
      <c r="C212" s="109">
        <v>4</v>
      </c>
      <c r="D212" s="60" t="s">
        <v>270</v>
      </c>
      <c r="E212" s="60">
        <v>2788</v>
      </c>
      <c r="F212" s="60">
        <v>0</v>
      </c>
      <c r="G212" s="60">
        <f t="shared" ref="G212:G275" si="47">IF(AND(F212=1,E212&lt;=20000),E212*2,IF(E212&lt;=10000,E212*(1+41/67),IF(E212&lt;=20000,E212*(1+2/3),IF(E212&lt;=50000,E212*(2),E212*(2+1/3))))+IF(AND(E212&gt;9000,E212&lt;=10000),(E212-9000)*(110/201),0)+IF(AND(E212&gt;18000,E212&lt;=20000),(E212-18000)*(3+1/3),0)+IF(AND(E212&gt;45000,E212&lt;=50000),(E212-45000)*(3+1/3),0))</f>
        <v>4494.0895522388064</v>
      </c>
      <c r="H212" s="60"/>
      <c r="I212" s="60"/>
      <c r="J212" s="57"/>
      <c r="K212" s="23">
        <f t="shared" ref="K212:K275" si="48">IF(AND(F212=1,E212&lt;=20000),3,IF(E212&lt;=10000,1,IF(E212&lt;=20000,2,IF(E212&lt;=50000,3,4))))</f>
        <v>1</v>
      </c>
      <c r="L212" s="23">
        <f t="shared" ref="L212:L275" si="49">IF(AND(F212=1,E212&lt;=45000),0,IF(AND(E212&gt;9300,E212&lt;=10000),1,IF(AND(E212&gt;18000,E212&lt;=20000),2,IF(AND(E212&gt;45000,E212&lt;=50000),3,0))))</f>
        <v>0</v>
      </c>
      <c r="M212" s="23">
        <f ca="1">OFFSET('Z1'!$B$7,B212,K212)*E212</f>
        <v>0</v>
      </c>
      <c r="N212" s="23">
        <f ca="1">IF(L212&gt;0,OFFSET('Z1'!$I$7,B212,L212)*IF(L212=1,E212-9300,IF(L212=2,E212-18000,IF(L212=3,E212-45000,0))),0)</f>
        <v>0</v>
      </c>
      <c r="O212" s="23">
        <f>IF(AND(F212=1,E212&gt;20000,E212&lt;=45000),E212*'Z1'!$G$7,0)+IF(AND(F212=1,E212&gt;45000,E212&lt;=50000),'Z1'!$G$7/5000*(50000-E212)*E212,0)</f>
        <v>0</v>
      </c>
      <c r="P212" s="24">
        <f t="shared" ref="P212:P275" ca="1" si="50">SUM(M212:O212)</f>
        <v>0</v>
      </c>
      <c r="Q212" s="27">
        <v>316278</v>
      </c>
      <c r="R212" s="26">
        <f t="shared" ref="R212:R275" si="51">MAX(Q212-$R$3,0)</f>
        <v>315278</v>
      </c>
      <c r="S212" s="27">
        <f t="shared" ref="S212:S275" si="52">IF(E212&lt;=9300,1,IF(E212&gt;10000,0,2))</f>
        <v>1</v>
      </c>
      <c r="T212" s="28">
        <f t="shared" ref="T212:T275" si="53">IF(S212=0,0,IF(S212=1,R212*$T$3,R212*$T$3*(10000-E212)/700))</f>
        <v>283750.2</v>
      </c>
      <c r="U212" s="61">
        <f ca="1">OFFSET($U$4,B212,0)/OFFSET($G$4,B212,0)*G212</f>
        <v>2147428.810344547</v>
      </c>
      <c r="V212" s="62">
        <f t="shared" ref="V212:V275" ca="1" si="54">P212+T212+U212</f>
        <v>2431179.0103445472</v>
      </c>
      <c r="W212" s="63">
        <v>934.70753306235713</v>
      </c>
      <c r="X212" s="63">
        <f t="shared" ref="X212:X275" ca="1" si="55">V212/E212</f>
        <v>872.01542695285048</v>
      </c>
      <c r="Y212" s="64">
        <f t="shared" ref="Y212:Y275" ca="1" si="56">X212/W212-1</f>
        <v>-6.7071360711205785E-2</v>
      </c>
      <c r="Z212" s="64"/>
      <c r="AA212" s="64">
        <f ca="1">MAX(Y212,OFFSET($AA$4,B212,0))</f>
        <v>-6.7071360711205785E-2</v>
      </c>
      <c r="AB212" s="62">
        <f t="shared" ref="AB212:AB275" ca="1" si="57">(W212*(1+AA212))*E212</f>
        <v>2431179.0103445472</v>
      </c>
      <c r="AC212" s="65">
        <f t="shared" ref="AC212:AC275" ca="1" si="58">AB212-V212</f>
        <v>0</v>
      </c>
      <c r="AD212" s="62">
        <f ca="1">MAX(0,AB212-W212*(1+OFFSET($Y$4,B212,0))*E212)</f>
        <v>0</v>
      </c>
      <c r="AE212" s="65">
        <f ca="1">IF(OFFSET($AC$4,B212,0)=0,0,-OFFSET($AC$4,B212,0)/OFFSET($AD$4,B212,0)*AD212)</f>
        <v>0</v>
      </c>
      <c r="AF212" s="51">
        <f t="shared" ref="AF212:AF275" ca="1" si="59">AB212+AE212</f>
        <v>2431179.0103445472</v>
      </c>
    </row>
    <row r="213" spans="1:32" ht="11.25" x14ac:dyDescent="0.2">
      <c r="A213" s="60">
        <v>20425</v>
      </c>
      <c r="B213" s="102">
        <f>INT(A213/10000)</f>
        <v>2</v>
      </c>
      <c r="C213" s="109">
        <v>4</v>
      </c>
      <c r="D213" s="60" t="s">
        <v>271</v>
      </c>
      <c r="E213" s="60">
        <v>3211</v>
      </c>
      <c r="F213" s="60">
        <v>0</v>
      </c>
      <c r="G213" s="60">
        <f t="shared" si="47"/>
        <v>5175.940298507463</v>
      </c>
      <c r="H213" s="60"/>
      <c r="I213" s="60"/>
      <c r="J213" s="57"/>
      <c r="K213" s="23">
        <f t="shared" si="48"/>
        <v>1</v>
      </c>
      <c r="L213" s="23">
        <f t="shared" si="49"/>
        <v>0</v>
      </c>
      <c r="M213" s="23">
        <f ca="1">OFFSET('Z1'!$B$7,B213,K213)*E213</f>
        <v>0</v>
      </c>
      <c r="N213" s="23">
        <f ca="1">IF(L213&gt;0,OFFSET('Z1'!$I$7,B213,L213)*IF(L213=1,E213-9300,IF(L213=2,E213-18000,IF(L213=3,E213-45000,0))),0)</f>
        <v>0</v>
      </c>
      <c r="O213" s="23">
        <f>IF(AND(F213=1,E213&gt;20000,E213&lt;=45000),E213*'Z1'!$G$7,0)+IF(AND(F213=1,E213&gt;45000,E213&lt;=50000),'Z1'!$G$7/5000*(50000-E213)*E213,0)</f>
        <v>0</v>
      </c>
      <c r="P213" s="24">
        <f t="shared" ca="1" si="50"/>
        <v>0</v>
      </c>
      <c r="Q213" s="27">
        <v>0</v>
      </c>
      <c r="R213" s="26">
        <f t="shared" si="51"/>
        <v>0</v>
      </c>
      <c r="S213" s="27">
        <f t="shared" si="52"/>
        <v>1</v>
      </c>
      <c r="T213" s="28">
        <f t="shared" si="53"/>
        <v>0</v>
      </c>
      <c r="U213" s="61">
        <f ca="1">OFFSET($U$4,B213,0)/OFFSET($G$4,B213,0)*G213</f>
        <v>2473240.2833631062</v>
      </c>
      <c r="V213" s="62">
        <f t="shared" ca="1" si="54"/>
        <v>2473240.2833631062</v>
      </c>
      <c r="W213" s="63">
        <v>829.59640167549583</v>
      </c>
      <c r="X213" s="63">
        <f t="shared" ca="1" si="55"/>
        <v>770.2398889327643</v>
      </c>
      <c r="Y213" s="64">
        <f t="shared" ca="1" si="56"/>
        <v>-7.154866224449874E-2</v>
      </c>
      <c r="Z213" s="64"/>
      <c r="AA213" s="64">
        <f ca="1">MAX(Y213,OFFSET($AA$4,B213,0))</f>
        <v>-6.9565588734520789E-2</v>
      </c>
      <c r="AB213" s="62">
        <f t="shared" ca="1" si="57"/>
        <v>2478522.8620942696</v>
      </c>
      <c r="AC213" s="65">
        <f t="shared" ca="1" si="58"/>
        <v>5282.5787311634049</v>
      </c>
      <c r="AD213" s="62">
        <f ca="1">MAX(0,AB213-W213*(1+OFFSET($Y$4,B213,0))*E213)</f>
        <v>0</v>
      </c>
      <c r="AE213" s="65">
        <f ca="1">IF(OFFSET($AC$4,B213,0)=0,0,-OFFSET($AC$4,B213,0)/OFFSET($AD$4,B213,0)*AD213)</f>
        <v>0</v>
      </c>
      <c r="AF213" s="51">
        <f t="shared" ca="1" si="59"/>
        <v>2478522.8620942696</v>
      </c>
    </row>
    <row r="214" spans="1:32" ht="11.25" x14ac:dyDescent="0.2">
      <c r="A214" s="60">
        <v>20428</v>
      </c>
      <c r="B214" s="102">
        <f>INT(A214/10000)</f>
        <v>2</v>
      </c>
      <c r="C214" s="109">
        <v>3</v>
      </c>
      <c r="D214" s="60" t="s">
        <v>272</v>
      </c>
      <c r="E214" s="60">
        <v>1107</v>
      </c>
      <c r="F214" s="60">
        <v>0</v>
      </c>
      <c r="G214" s="60">
        <f t="shared" si="47"/>
        <v>1784.4179104477612</v>
      </c>
      <c r="H214" s="60"/>
      <c r="I214" s="60"/>
      <c r="J214" s="57"/>
      <c r="K214" s="23">
        <f t="shared" si="48"/>
        <v>1</v>
      </c>
      <c r="L214" s="23">
        <f t="shared" si="49"/>
        <v>0</v>
      </c>
      <c r="M214" s="23">
        <f ca="1">OFFSET('Z1'!$B$7,B214,K214)*E214</f>
        <v>0</v>
      </c>
      <c r="N214" s="23">
        <f ca="1">IF(L214&gt;0,OFFSET('Z1'!$I$7,B214,L214)*IF(L214=1,E214-9300,IF(L214=2,E214-18000,IF(L214=3,E214-45000,0))),0)</f>
        <v>0</v>
      </c>
      <c r="O214" s="23">
        <f>IF(AND(F214=1,E214&gt;20000,E214&lt;=45000),E214*'Z1'!$G$7,0)+IF(AND(F214=1,E214&gt;45000,E214&lt;=50000),'Z1'!$G$7/5000*(50000-E214)*E214,0)</f>
        <v>0</v>
      </c>
      <c r="P214" s="24">
        <f t="shared" ca="1" si="50"/>
        <v>0</v>
      </c>
      <c r="Q214" s="27">
        <v>45107</v>
      </c>
      <c r="R214" s="26">
        <f t="shared" si="51"/>
        <v>44107</v>
      </c>
      <c r="S214" s="27">
        <f t="shared" si="52"/>
        <v>1</v>
      </c>
      <c r="T214" s="28">
        <f t="shared" si="53"/>
        <v>39696.300000000003</v>
      </c>
      <c r="U214" s="61">
        <f ca="1">OFFSET($U$4,B214,0)/OFFSET($G$4,B214,0)*G214</f>
        <v>852655.55704857013</v>
      </c>
      <c r="V214" s="62">
        <f t="shared" ca="1" si="54"/>
        <v>892351.85704857018</v>
      </c>
      <c r="W214" s="63">
        <v>864.78336612399187</v>
      </c>
      <c r="X214" s="63">
        <f t="shared" ca="1" si="55"/>
        <v>806.09923852626036</v>
      </c>
      <c r="Y214" s="64">
        <f t="shared" ca="1" si="56"/>
        <v>-6.7859917172964468E-2</v>
      </c>
      <c r="Z214" s="64"/>
      <c r="AA214" s="64">
        <f ca="1">MAX(Y214,OFFSET($AA$4,B214,0))</f>
        <v>-6.7859917172964468E-2</v>
      </c>
      <c r="AB214" s="62">
        <f t="shared" ca="1" si="57"/>
        <v>892351.85704857018</v>
      </c>
      <c r="AC214" s="65">
        <f t="shared" ca="1" si="58"/>
        <v>0</v>
      </c>
      <c r="AD214" s="62">
        <f ca="1">MAX(0,AB214-W214*(1+OFFSET($Y$4,B214,0))*E214)</f>
        <v>0</v>
      </c>
      <c r="AE214" s="65">
        <f ca="1">IF(OFFSET($AC$4,B214,0)=0,0,-OFFSET($AC$4,B214,0)/OFFSET($AD$4,B214,0)*AD214)</f>
        <v>0</v>
      </c>
      <c r="AF214" s="51">
        <f t="shared" ca="1" si="59"/>
        <v>892351.85704857018</v>
      </c>
    </row>
    <row r="215" spans="1:32" ht="11.25" x14ac:dyDescent="0.2">
      <c r="A215" s="60">
        <v>20432</v>
      </c>
      <c r="B215" s="102">
        <f>INT(A215/10000)</f>
        <v>2</v>
      </c>
      <c r="C215" s="109">
        <v>4</v>
      </c>
      <c r="D215" s="60" t="s">
        <v>273</v>
      </c>
      <c r="E215" s="60">
        <v>2672</v>
      </c>
      <c r="F215" s="60">
        <v>0</v>
      </c>
      <c r="G215" s="60">
        <f t="shared" si="47"/>
        <v>4307.1044776119406</v>
      </c>
      <c r="H215" s="60"/>
      <c r="I215" s="60"/>
      <c r="J215" s="57"/>
      <c r="K215" s="23">
        <f t="shared" si="48"/>
        <v>1</v>
      </c>
      <c r="L215" s="23">
        <f t="shared" si="49"/>
        <v>0</v>
      </c>
      <c r="M215" s="23">
        <f ca="1">OFFSET('Z1'!$B$7,B215,K215)*E215</f>
        <v>0</v>
      </c>
      <c r="N215" s="23">
        <f ca="1">IF(L215&gt;0,OFFSET('Z1'!$I$7,B215,L215)*IF(L215=1,E215-9300,IF(L215=2,E215-18000,IF(L215=3,E215-45000,0))),0)</f>
        <v>0</v>
      </c>
      <c r="O215" s="23">
        <f>IF(AND(F215=1,E215&gt;20000,E215&lt;=45000),E215*'Z1'!$G$7,0)+IF(AND(F215=1,E215&gt;45000,E215&lt;=50000),'Z1'!$G$7/5000*(50000-E215)*E215,0)</f>
        <v>0</v>
      </c>
      <c r="P215" s="24">
        <f t="shared" ca="1" si="50"/>
        <v>0</v>
      </c>
      <c r="Q215" s="27">
        <v>97782</v>
      </c>
      <c r="R215" s="26">
        <f t="shared" si="51"/>
        <v>96782</v>
      </c>
      <c r="S215" s="27">
        <f t="shared" si="52"/>
        <v>1</v>
      </c>
      <c r="T215" s="28">
        <f t="shared" si="53"/>
        <v>87103.8</v>
      </c>
      <c r="U215" s="61">
        <f ca="1">OFFSET($U$4,B215,0)/OFFSET($G$4,B215,0)*G215</f>
        <v>2058080.9832283463</v>
      </c>
      <c r="V215" s="62">
        <f t="shared" ca="1" si="54"/>
        <v>2145184.7832283461</v>
      </c>
      <c r="W215" s="63">
        <v>862.22926641713707</v>
      </c>
      <c r="X215" s="63">
        <f t="shared" ca="1" si="55"/>
        <v>802.83861647767446</v>
      </c>
      <c r="Y215" s="64">
        <f t="shared" ca="1" si="56"/>
        <v>-6.8880345695352507E-2</v>
      </c>
      <c r="Z215" s="64"/>
      <c r="AA215" s="64">
        <f ca="1">MAX(Y215,OFFSET($AA$4,B215,0))</f>
        <v>-6.8880345695352507E-2</v>
      </c>
      <c r="AB215" s="62">
        <f t="shared" ca="1" si="57"/>
        <v>2145184.7832283461</v>
      </c>
      <c r="AC215" s="65">
        <f t="shared" ca="1" si="58"/>
        <v>0</v>
      </c>
      <c r="AD215" s="62">
        <f ca="1">MAX(0,AB215-W215*(1+OFFSET($Y$4,B215,0))*E215)</f>
        <v>0</v>
      </c>
      <c r="AE215" s="65">
        <f ca="1">IF(OFFSET($AC$4,B215,0)=0,0,-OFFSET($AC$4,B215,0)/OFFSET($AD$4,B215,0)*AD215)</f>
        <v>0</v>
      </c>
      <c r="AF215" s="51">
        <f t="shared" ca="1" si="59"/>
        <v>2145184.7832283461</v>
      </c>
    </row>
    <row r="216" spans="1:32" ht="11.25" x14ac:dyDescent="0.2">
      <c r="A216" s="60">
        <v>20435</v>
      </c>
      <c r="B216" s="102">
        <f>INT(A216/10000)</f>
        <v>2</v>
      </c>
      <c r="C216" s="109">
        <v>3</v>
      </c>
      <c r="D216" s="60" t="s">
        <v>274</v>
      </c>
      <c r="E216" s="60">
        <v>2188</v>
      </c>
      <c r="F216" s="60">
        <v>0</v>
      </c>
      <c r="G216" s="60">
        <f t="shared" si="47"/>
        <v>3526.9253731343283</v>
      </c>
      <c r="H216" s="60"/>
      <c r="I216" s="60"/>
      <c r="J216" s="57"/>
      <c r="K216" s="23">
        <f t="shared" si="48"/>
        <v>1</v>
      </c>
      <c r="L216" s="23">
        <f t="shared" si="49"/>
        <v>0</v>
      </c>
      <c r="M216" s="23">
        <f ca="1">OFFSET('Z1'!$B$7,B216,K216)*E216</f>
        <v>0</v>
      </c>
      <c r="N216" s="23">
        <f ca="1">IF(L216&gt;0,OFFSET('Z1'!$I$7,B216,L216)*IF(L216=1,E216-9300,IF(L216=2,E216-18000,IF(L216=3,E216-45000,0))),0)</f>
        <v>0</v>
      </c>
      <c r="O216" s="23">
        <f>IF(AND(F216=1,E216&gt;20000,E216&lt;=45000),E216*'Z1'!$G$7,0)+IF(AND(F216=1,E216&gt;45000,E216&lt;=50000),'Z1'!$G$7/5000*(50000-E216)*E216,0)</f>
        <v>0</v>
      </c>
      <c r="P216" s="24">
        <f t="shared" ca="1" si="50"/>
        <v>0</v>
      </c>
      <c r="Q216" s="27">
        <v>64302</v>
      </c>
      <c r="R216" s="26">
        <f t="shared" si="51"/>
        <v>63302</v>
      </c>
      <c r="S216" s="27">
        <f t="shared" si="52"/>
        <v>1</v>
      </c>
      <c r="T216" s="28">
        <f t="shared" si="53"/>
        <v>56971.8</v>
      </c>
      <c r="U216" s="61">
        <f ca="1">OFFSET($U$4,B216,0)/OFFSET($G$4,B216,0)*G216</f>
        <v>1685284.8769848882</v>
      </c>
      <c r="V216" s="62">
        <f t="shared" ca="1" si="54"/>
        <v>1742256.6769848883</v>
      </c>
      <c r="W216" s="63">
        <v>858.77935414350316</v>
      </c>
      <c r="X216" s="63">
        <f t="shared" ca="1" si="55"/>
        <v>796.27818874994898</v>
      </c>
      <c r="Y216" s="64">
        <f t="shared" ca="1" si="56"/>
        <v>-7.277907310183207E-2</v>
      </c>
      <c r="Z216" s="64"/>
      <c r="AA216" s="64">
        <f ca="1">MAX(Y216,OFFSET($AA$4,B216,0))</f>
        <v>-6.9565588734520789E-2</v>
      </c>
      <c r="AB216" s="62">
        <f t="shared" ca="1" si="57"/>
        <v>1748294.843761456</v>
      </c>
      <c r="AC216" s="65">
        <f t="shared" ca="1" si="58"/>
        <v>6038.1667765676975</v>
      </c>
      <c r="AD216" s="62">
        <f ca="1">MAX(0,AB216-W216*(1+OFFSET($Y$4,B216,0))*E216)</f>
        <v>0</v>
      </c>
      <c r="AE216" s="65">
        <f ca="1">IF(OFFSET($AC$4,B216,0)=0,0,-OFFSET($AC$4,B216,0)/OFFSET($AD$4,B216,0)*AD216)</f>
        <v>0</v>
      </c>
      <c r="AF216" s="51">
        <f t="shared" ca="1" si="59"/>
        <v>1748294.843761456</v>
      </c>
    </row>
    <row r="217" spans="1:32" ht="11.25" x14ac:dyDescent="0.2">
      <c r="A217" s="60">
        <v>20441</v>
      </c>
      <c r="B217" s="102">
        <f>INT(A217/10000)</f>
        <v>2</v>
      </c>
      <c r="C217" s="109">
        <v>2</v>
      </c>
      <c r="D217" s="60" t="s">
        <v>275</v>
      </c>
      <c r="E217" s="60">
        <v>607</v>
      </c>
      <c r="F217" s="60">
        <v>0</v>
      </c>
      <c r="G217" s="60">
        <f t="shared" si="47"/>
        <v>978.44776119402979</v>
      </c>
      <c r="H217" s="60"/>
      <c r="I217" s="60"/>
      <c r="J217" s="57"/>
      <c r="K217" s="23">
        <f t="shared" si="48"/>
        <v>1</v>
      </c>
      <c r="L217" s="23">
        <f t="shared" si="49"/>
        <v>0</v>
      </c>
      <c r="M217" s="23">
        <f ca="1">OFFSET('Z1'!$B$7,B217,K217)*E217</f>
        <v>0</v>
      </c>
      <c r="N217" s="23">
        <f ca="1">IF(L217&gt;0,OFFSET('Z1'!$I$7,B217,L217)*IF(L217=1,E217-9300,IF(L217=2,E217-18000,IF(L217=3,E217-45000,0))),0)</f>
        <v>0</v>
      </c>
      <c r="O217" s="23">
        <f>IF(AND(F217=1,E217&gt;20000,E217&lt;=45000),E217*'Z1'!$G$7,0)+IF(AND(F217=1,E217&gt;45000,E217&lt;=50000),'Z1'!$G$7/5000*(50000-E217)*E217,0)</f>
        <v>0</v>
      </c>
      <c r="P217" s="24">
        <f t="shared" ca="1" si="50"/>
        <v>0</v>
      </c>
      <c r="Q217" s="27">
        <v>1551</v>
      </c>
      <c r="R217" s="26">
        <f t="shared" si="51"/>
        <v>551</v>
      </c>
      <c r="S217" s="27">
        <f t="shared" si="52"/>
        <v>1</v>
      </c>
      <c r="T217" s="28">
        <f t="shared" si="53"/>
        <v>495.90000000000003</v>
      </c>
      <c r="U217" s="61">
        <f ca="1">OFFSET($U$4,B217,0)/OFFSET($G$4,B217,0)*G217</f>
        <v>467535.61258218792</v>
      </c>
      <c r="V217" s="62">
        <f t="shared" ca="1" si="54"/>
        <v>468031.51258218795</v>
      </c>
      <c r="W217" s="63">
        <v>829.59640167549583</v>
      </c>
      <c r="X217" s="63">
        <f t="shared" ca="1" si="55"/>
        <v>771.05685763128167</v>
      </c>
      <c r="Y217" s="64">
        <f t="shared" ca="1" si="56"/>
        <v>-7.0563883746343037E-2</v>
      </c>
      <c r="Z217" s="64"/>
      <c r="AA217" s="64">
        <f ca="1">MAX(Y217,OFFSET($AA$4,B217,0))</f>
        <v>-6.9565588734520789E-2</v>
      </c>
      <c r="AB217" s="62">
        <f t="shared" ca="1" si="57"/>
        <v>468534.21902560629</v>
      </c>
      <c r="AC217" s="65">
        <f t="shared" ca="1" si="58"/>
        <v>502.70644341834122</v>
      </c>
      <c r="AD217" s="62">
        <f ca="1">MAX(0,AB217-W217*(1+OFFSET($Y$4,B217,0))*E217)</f>
        <v>0</v>
      </c>
      <c r="AE217" s="65">
        <f ca="1">IF(OFFSET($AC$4,B217,0)=0,0,-OFFSET($AC$4,B217,0)/OFFSET($AD$4,B217,0)*AD217)</f>
        <v>0</v>
      </c>
      <c r="AF217" s="51">
        <f t="shared" ca="1" si="59"/>
        <v>468534.21902560629</v>
      </c>
    </row>
    <row r="218" spans="1:32" ht="11.25" x14ac:dyDescent="0.2">
      <c r="A218" s="60">
        <v>20442</v>
      </c>
      <c r="B218" s="102">
        <f>INT(A218/10000)</f>
        <v>2</v>
      </c>
      <c r="C218" s="109">
        <v>4</v>
      </c>
      <c r="D218" s="60" t="s">
        <v>276</v>
      </c>
      <c r="E218" s="60">
        <v>3481</v>
      </c>
      <c r="F218" s="60">
        <v>0</v>
      </c>
      <c r="G218" s="60">
        <f t="shared" si="47"/>
        <v>5611.1641791044776</v>
      </c>
      <c r="H218" s="60"/>
      <c r="I218" s="60"/>
      <c r="J218" s="57"/>
      <c r="K218" s="23">
        <f t="shared" si="48"/>
        <v>1</v>
      </c>
      <c r="L218" s="23">
        <f t="shared" si="49"/>
        <v>0</v>
      </c>
      <c r="M218" s="23">
        <f ca="1">OFFSET('Z1'!$B$7,B218,K218)*E218</f>
        <v>0</v>
      </c>
      <c r="N218" s="23">
        <f ca="1">IF(L218&gt;0,OFFSET('Z1'!$I$7,B218,L218)*IF(L218=1,E218-9300,IF(L218=2,E218-18000,IF(L218=3,E218-45000,0))),0)</f>
        <v>0</v>
      </c>
      <c r="O218" s="23">
        <f>IF(AND(F218=1,E218&gt;20000,E218&lt;=45000),E218*'Z1'!$G$7,0)+IF(AND(F218=1,E218&gt;45000,E218&lt;=50000),'Z1'!$G$7/5000*(50000-E218)*E218,0)</f>
        <v>0</v>
      </c>
      <c r="P218" s="24">
        <f t="shared" ca="1" si="50"/>
        <v>0</v>
      </c>
      <c r="Q218" s="27">
        <v>6956</v>
      </c>
      <c r="R218" s="26">
        <f t="shared" si="51"/>
        <v>5956</v>
      </c>
      <c r="S218" s="27">
        <f t="shared" si="52"/>
        <v>1</v>
      </c>
      <c r="T218" s="28">
        <f t="shared" si="53"/>
        <v>5360.4000000000005</v>
      </c>
      <c r="U218" s="61">
        <f ca="1">OFFSET($U$4,B218,0)/OFFSET($G$4,B218,0)*G218</f>
        <v>2681205.0533749526</v>
      </c>
      <c r="V218" s="62">
        <f t="shared" ca="1" si="54"/>
        <v>2686565.4533749525</v>
      </c>
      <c r="W218" s="63">
        <v>830.96302954864109</v>
      </c>
      <c r="X218" s="63">
        <f t="shared" ca="1" si="55"/>
        <v>771.77979125968182</v>
      </c>
      <c r="Y218" s="64">
        <f t="shared" ca="1" si="56"/>
        <v>-7.1222468611035761E-2</v>
      </c>
      <c r="Z218" s="64"/>
      <c r="AA218" s="64">
        <f ca="1">MAX(Y218,OFFSET($AA$4,B218,0))</f>
        <v>-6.9565588734520789E-2</v>
      </c>
      <c r="AB218" s="62">
        <f t="shared" ca="1" si="57"/>
        <v>2691358.1147886934</v>
      </c>
      <c r="AC218" s="65">
        <f t="shared" ca="1" si="58"/>
        <v>4792.6614137408324</v>
      </c>
      <c r="AD218" s="62">
        <f ca="1">MAX(0,AB218-W218*(1+OFFSET($Y$4,B218,0))*E218)</f>
        <v>0</v>
      </c>
      <c r="AE218" s="65">
        <f ca="1">IF(OFFSET($AC$4,B218,0)=0,0,-OFFSET($AC$4,B218,0)/OFFSET($AD$4,B218,0)*AD218)</f>
        <v>0</v>
      </c>
      <c r="AF218" s="51">
        <f t="shared" ca="1" si="59"/>
        <v>2691358.1147886934</v>
      </c>
    </row>
    <row r="219" spans="1:32" ht="11.25" x14ac:dyDescent="0.2">
      <c r="A219" s="60">
        <v>20501</v>
      </c>
      <c r="B219" s="102">
        <f>INT(A219/10000)</f>
        <v>2</v>
      </c>
      <c r="C219" s="109">
        <v>4</v>
      </c>
      <c r="D219" s="60" t="s">
        <v>277</v>
      </c>
      <c r="E219" s="60">
        <v>4694</v>
      </c>
      <c r="F219" s="60">
        <v>0</v>
      </c>
      <c r="G219" s="60">
        <f t="shared" si="47"/>
        <v>7566.4477611940301</v>
      </c>
      <c r="H219" s="60"/>
      <c r="I219" s="60"/>
      <c r="J219" s="57"/>
      <c r="K219" s="23">
        <f t="shared" si="48"/>
        <v>1</v>
      </c>
      <c r="L219" s="23">
        <f t="shared" si="49"/>
        <v>0</v>
      </c>
      <c r="M219" s="23">
        <f ca="1">OFFSET('Z1'!$B$7,B219,K219)*E219</f>
        <v>0</v>
      </c>
      <c r="N219" s="23">
        <f ca="1">IF(L219&gt;0,OFFSET('Z1'!$I$7,B219,L219)*IF(L219=1,E219-9300,IF(L219=2,E219-18000,IF(L219=3,E219-45000,0))),0)</f>
        <v>0</v>
      </c>
      <c r="O219" s="23">
        <f>IF(AND(F219=1,E219&gt;20000,E219&lt;=45000),E219*'Z1'!$G$7,0)+IF(AND(F219=1,E219&gt;45000,E219&lt;=50000),'Z1'!$G$7/5000*(50000-E219)*E219,0)</f>
        <v>0</v>
      </c>
      <c r="P219" s="24">
        <f t="shared" ca="1" si="50"/>
        <v>0</v>
      </c>
      <c r="Q219" s="27">
        <v>244946</v>
      </c>
      <c r="R219" s="26">
        <f t="shared" si="51"/>
        <v>243946</v>
      </c>
      <c r="S219" s="27">
        <f t="shared" si="52"/>
        <v>1</v>
      </c>
      <c r="T219" s="28">
        <f t="shared" si="53"/>
        <v>219551.4</v>
      </c>
      <c r="U219" s="61">
        <f ca="1">OFFSET($U$4,B219,0)/OFFSET($G$4,B219,0)*G219</f>
        <v>3615506.0386503958</v>
      </c>
      <c r="V219" s="62">
        <f t="shared" ca="1" si="54"/>
        <v>3835057.4386503957</v>
      </c>
      <c r="W219" s="63">
        <v>875.96145247989887</v>
      </c>
      <c r="X219" s="63">
        <f t="shared" ca="1" si="55"/>
        <v>817.01266268649249</v>
      </c>
      <c r="Y219" s="64">
        <f t="shared" ca="1" si="56"/>
        <v>-6.7296100332404851E-2</v>
      </c>
      <c r="Z219" s="64"/>
      <c r="AA219" s="64">
        <f ca="1">MAX(Y219,OFFSET($AA$4,B219,0))</f>
        <v>-6.7296100332404851E-2</v>
      </c>
      <c r="AB219" s="62">
        <f t="shared" ca="1" si="57"/>
        <v>3835057.4386503957</v>
      </c>
      <c r="AC219" s="65">
        <f t="shared" ca="1" si="58"/>
        <v>0</v>
      </c>
      <c r="AD219" s="62">
        <f ca="1">MAX(0,AB219-W219*(1+OFFSET($Y$4,B219,0))*E219)</f>
        <v>0</v>
      </c>
      <c r="AE219" s="65">
        <f ca="1">IF(OFFSET($AC$4,B219,0)=0,0,-OFFSET($AC$4,B219,0)/OFFSET($AD$4,B219,0)*AD219)</f>
        <v>0</v>
      </c>
      <c r="AF219" s="51">
        <f t="shared" ca="1" si="59"/>
        <v>3835057.4386503957</v>
      </c>
    </row>
    <row r="220" spans="1:32" ht="11.25" x14ac:dyDescent="0.2">
      <c r="A220" s="60">
        <v>20502</v>
      </c>
      <c r="B220" s="102">
        <f>INT(A220/10000)</f>
        <v>2</v>
      </c>
      <c r="C220" s="109">
        <v>4</v>
      </c>
      <c r="D220" s="60" t="s">
        <v>278</v>
      </c>
      <c r="E220" s="60">
        <v>2729</v>
      </c>
      <c r="F220" s="60">
        <v>0</v>
      </c>
      <c r="G220" s="60">
        <f t="shared" si="47"/>
        <v>4398.9850746268658</v>
      </c>
      <c r="H220" s="60"/>
      <c r="I220" s="60"/>
      <c r="J220" s="57"/>
      <c r="K220" s="23">
        <f t="shared" si="48"/>
        <v>1</v>
      </c>
      <c r="L220" s="23">
        <f t="shared" si="49"/>
        <v>0</v>
      </c>
      <c r="M220" s="23">
        <f ca="1">OFFSET('Z1'!$B$7,B220,K220)*E220</f>
        <v>0</v>
      </c>
      <c r="N220" s="23">
        <f ca="1">IF(L220&gt;0,OFFSET('Z1'!$I$7,B220,L220)*IF(L220=1,E220-9300,IF(L220=2,E220-18000,IF(L220=3,E220-45000,0))),0)</f>
        <v>0</v>
      </c>
      <c r="O220" s="23">
        <f>IF(AND(F220=1,E220&gt;20000,E220&lt;=45000),E220*'Z1'!$G$7,0)+IF(AND(F220=1,E220&gt;45000,E220&lt;=50000),'Z1'!$G$7/5000*(50000-E220)*E220,0)</f>
        <v>0</v>
      </c>
      <c r="P220" s="24">
        <f t="shared" ca="1" si="50"/>
        <v>0</v>
      </c>
      <c r="Q220" s="27">
        <v>1437</v>
      </c>
      <c r="R220" s="26">
        <f t="shared" si="51"/>
        <v>437</v>
      </c>
      <c r="S220" s="27">
        <f t="shared" si="52"/>
        <v>1</v>
      </c>
      <c r="T220" s="28">
        <f t="shared" si="53"/>
        <v>393.3</v>
      </c>
      <c r="U220" s="61">
        <f ca="1">OFFSET($U$4,B220,0)/OFFSET($G$4,B220,0)*G220</f>
        <v>2101984.6568975137</v>
      </c>
      <c r="V220" s="62">
        <f t="shared" ca="1" si="54"/>
        <v>2102377.9568975135</v>
      </c>
      <c r="W220" s="63">
        <v>829.88012601567198</v>
      </c>
      <c r="X220" s="63">
        <f t="shared" ca="1" si="55"/>
        <v>770.38400765757183</v>
      </c>
      <c r="Y220" s="64">
        <f t="shared" ca="1" si="56"/>
        <v>-7.1692424596003113E-2</v>
      </c>
      <c r="Z220" s="64"/>
      <c r="AA220" s="64">
        <f ca="1">MAX(Y220,OFFSET($AA$4,B220,0))</f>
        <v>-6.9565588734520789E-2</v>
      </c>
      <c r="AB220" s="62">
        <f t="shared" ca="1" si="57"/>
        <v>2107194.6932374854</v>
      </c>
      <c r="AC220" s="65">
        <f t="shared" ca="1" si="58"/>
        <v>4816.7363399718888</v>
      </c>
      <c r="AD220" s="62">
        <f ca="1">MAX(0,AB220-W220*(1+OFFSET($Y$4,B220,0))*E220)</f>
        <v>0</v>
      </c>
      <c r="AE220" s="65">
        <f ca="1">IF(OFFSET($AC$4,B220,0)=0,0,-OFFSET($AC$4,B220,0)/OFFSET($AD$4,B220,0)*AD220)</f>
        <v>0</v>
      </c>
      <c r="AF220" s="51">
        <f t="shared" ca="1" si="59"/>
        <v>2107194.6932374854</v>
      </c>
    </row>
    <row r="221" spans="1:32" ht="11.25" x14ac:dyDescent="0.2">
      <c r="A221" s="60">
        <v>20503</v>
      </c>
      <c r="B221" s="102">
        <f>INT(A221/10000)</f>
        <v>2</v>
      </c>
      <c r="C221" s="109">
        <v>2</v>
      </c>
      <c r="D221" s="60" t="s">
        <v>279</v>
      </c>
      <c r="E221" s="60">
        <v>894</v>
      </c>
      <c r="F221" s="60">
        <v>0</v>
      </c>
      <c r="G221" s="60">
        <f t="shared" si="47"/>
        <v>1441.0746268656717</v>
      </c>
      <c r="H221" s="60"/>
      <c r="I221" s="60"/>
      <c r="J221" s="57"/>
      <c r="K221" s="23">
        <f t="shared" si="48"/>
        <v>1</v>
      </c>
      <c r="L221" s="23">
        <f t="shared" si="49"/>
        <v>0</v>
      </c>
      <c r="M221" s="23">
        <f ca="1">OFFSET('Z1'!$B$7,B221,K221)*E221</f>
        <v>0</v>
      </c>
      <c r="N221" s="23">
        <f ca="1">IF(L221&gt;0,OFFSET('Z1'!$I$7,B221,L221)*IF(L221=1,E221-9300,IF(L221=2,E221-18000,IF(L221=3,E221-45000,0))),0)</f>
        <v>0</v>
      </c>
      <c r="O221" s="23">
        <f>IF(AND(F221=1,E221&gt;20000,E221&lt;=45000),E221*'Z1'!$G$7,0)+IF(AND(F221=1,E221&gt;45000,E221&lt;=50000),'Z1'!$G$7/5000*(50000-E221)*E221,0)</f>
        <v>0</v>
      </c>
      <c r="P221" s="24">
        <f t="shared" ca="1" si="50"/>
        <v>0</v>
      </c>
      <c r="Q221" s="27">
        <v>6516</v>
      </c>
      <c r="R221" s="26">
        <f t="shared" si="51"/>
        <v>5516</v>
      </c>
      <c r="S221" s="27">
        <f t="shared" si="52"/>
        <v>1</v>
      </c>
      <c r="T221" s="28">
        <f t="shared" si="53"/>
        <v>4964.4000000000005</v>
      </c>
      <c r="U221" s="61">
        <f ca="1">OFFSET($U$4,B221,0)/OFFSET($G$4,B221,0)*G221</f>
        <v>688594.46070589137</v>
      </c>
      <c r="V221" s="62">
        <f t="shared" ca="1" si="54"/>
        <v>693558.86070589139</v>
      </c>
      <c r="W221" s="63">
        <v>836.03021224818303</v>
      </c>
      <c r="X221" s="63">
        <f t="shared" ca="1" si="55"/>
        <v>775.79290906699259</v>
      </c>
      <c r="Y221" s="64">
        <f t="shared" ca="1" si="56"/>
        <v>-7.2051586532028922E-2</v>
      </c>
      <c r="Z221" s="64"/>
      <c r="AA221" s="64">
        <f ca="1">MAX(Y221,OFFSET($AA$4,B221,0))</f>
        <v>-6.9565588734520789E-2</v>
      </c>
      <c r="AB221" s="62">
        <f t="shared" ca="1" si="57"/>
        <v>695416.92282996292</v>
      </c>
      <c r="AC221" s="65">
        <f t="shared" ca="1" si="58"/>
        <v>1858.0621240715263</v>
      </c>
      <c r="AD221" s="62">
        <f ca="1">MAX(0,AB221-W221*(1+OFFSET($Y$4,B221,0))*E221)</f>
        <v>0</v>
      </c>
      <c r="AE221" s="65">
        <f ca="1">IF(OFFSET($AC$4,B221,0)=0,0,-OFFSET($AC$4,B221,0)/OFFSET($AD$4,B221,0)*AD221)</f>
        <v>0</v>
      </c>
      <c r="AF221" s="51">
        <f t="shared" ca="1" si="59"/>
        <v>695416.92282996292</v>
      </c>
    </row>
    <row r="222" spans="1:32" ht="11.25" x14ac:dyDescent="0.2">
      <c r="A222" s="60">
        <v>20504</v>
      </c>
      <c r="B222" s="102">
        <f>INT(A222/10000)</f>
        <v>2</v>
      </c>
      <c r="C222" s="109">
        <v>3</v>
      </c>
      <c r="D222" s="60" t="s">
        <v>280</v>
      </c>
      <c r="E222" s="60">
        <v>1250</v>
      </c>
      <c r="F222" s="60">
        <v>0</v>
      </c>
      <c r="G222" s="60">
        <f t="shared" si="47"/>
        <v>2014.9253731343283</v>
      </c>
      <c r="H222" s="60"/>
      <c r="I222" s="60"/>
      <c r="J222" s="57"/>
      <c r="K222" s="23">
        <f t="shared" si="48"/>
        <v>1</v>
      </c>
      <c r="L222" s="23">
        <f t="shared" si="49"/>
        <v>0</v>
      </c>
      <c r="M222" s="23">
        <f ca="1">OFFSET('Z1'!$B$7,B222,K222)*E222</f>
        <v>0</v>
      </c>
      <c r="N222" s="23">
        <f ca="1">IF(L222&gt;0,OFFSET('Z1'!$I$7,B222,L222)*IF(L222=1,E222-9300,IF(L222=2,E222-18000,IF(L222=3,E222-45000,0))),0)</f>
        <v>0</v>
      </c>
      <c r="O222" s="23">
        <f>IF(AND(F222=1,E222&gt;20000,E222&lt;=45000),E222*'Z1'!$G$7,0)+IF(AND(F222=1,E222&gt;45000,E222&lt;=50000),'Z1'!$G$7/5000*(50000-E222)*E222,0)</f>
        <v>0</v>
      </c>
      <c r="P222" s="24">
        <f t="shared" ca="1" si="50"/>
        <v>0</v>
      </c>
      <c r="Q222" s="27">
        <v>13234</v>
      </c>
      <c r="R222" s="26">
        <f t="shared" si="51"/>
        <v>12234</v>
      </c>
      <c r="S222" s="27">
        <f t="shared" si="52"/>
        <v>1</v>
      </c>
      <c r="T222" s="28">
        <f t="shared" si="53"/>
        <v>11010.6</v>
      </c>
      <c r="U222" s="61">
        <f ca="1">OFFSET($U$4,B222,0)/OFFSET($G$4,B222,0)*G222</f>
        <v>962799.86116595531</v>
      </c>
      <c r="V222" s="62">
        <f t="shared" ca="1" si="54"/>
        <v>973810.46116595529</v>
      </c>
      <c r="W222" s="63">
        <v>839.41859793717822</v>
      </c>
      <c r="X222" s="63">
        <f t="shared" ca="1" si="55"/>
        <v>779.04836893276422</v>
      </c>
      <c r="Y222" s="64">
        <f t="shared" ca="1" si="56"/>
        <v>-7.191909871042923E-2</v>
      </c>
      <c r="Z222" s="64"/>
      <c r="AA222" s="64">
        <f ca="1">MAX(Y222,OFFSET($AA$4,B222,0))</f>
        <v>-6.9565588734520789E-2</v>
      </c>
      <c r="AB222" s="62">
        <f t="shared" ca="1" si="57"/>
        <v>976279.93622121552</v>
      </c>
      <c r="AC222" s="65">
        <f t="shared" ca="1" si="58"/>
        <v>2469.4750552602345</v>
      </c>
      <c r="AD222" s="62">
        <f ca="1">MAX(0,AB222-W222*(1+OFFSET($Y$4,B222,0))*E222)</f>
        <v>0</v>
      </c>
      <c r="AE222" s="65">
        <f ca="1">IF(OFFSET($AC$4,B222,0)=0,0,-OFFSET($AC$4,B222,0)/OFFSET($AD$4,B222,0)*AD222)</f>
        <v>0</v>
      </c>
      <c r="AF222" s="51">
        <f t="shared" ca="1" si="59"/>
        <v>976279.93622121552</v>
      </c>
    </row>
    <row r="223" spans="1:32" ht="11.25" x14ac:dyDescent="0.2">
      <c r="A223" s="60">
        <v>20505</v>
      </c>
      <c r="B223" s="102">
        <f>INT(A223/10000)</f>
        <v>2</v>
      </c>
      <c r="C223" s="109">
        <v>4</v>
      </c>
      <c r="D223" s="60" t="s">
        <v>281</v>
      </c>
      <c r="E223" s="60">
        <v>4946</v>
      </c>
      <c r="F223" s="60">
        <v>0</v>
      </c>
      <c r="G223" s="60">
        <f t="shared" si="47"/>
        <v>7972.6567164179105</v>
      </c>
      <c r="H223" s="60"/>
      <c r="I223" s="60"/>
      <c r="J223" s="57"/>
      <c r="K223" s="23">
        <f t="shared" si="48"/>
        <v>1</v>
      </c>
      <c r="L223" s="23">
        <f t="shared" si="49"/>
        <v>0</v>
      </c>
      <c r="M223" s="23">
        <f ca="1">OFFSET('Z1'!$B$7,B223,K223)*E223</f>
        <v>0</v>
      </c>
      <c r="N223" s="23">
        <f ca="1">IF(L223&gt;0,OFFSET('Z1'!$I$7,B223,L223)*IF(L223=1,E223-9300,IF(L223=2,E223-18000,IF(L223=3,E223-45000,0))),0)</f>
        <v>0</v>
      </c>
      <c r="O223" s="23">
        <f>IF(AND(F223=1,E223&gt;20000,E223&lt;=45000),E223*'Z1'!$G$7,0)+IF(AND(F223=1,E223&gt;45000,E223&lt;=50000),'Z1'!$G$7/5000*(50000-E223)*E223,0)</f>
        <v>0</v>
      </c>
      <c r="P223" s="24">
        <f t="shared" ca="1" si="50"/>
        <v>0</v>
      </c>
      <c r="Q223" s="27">
        <v>16635</v>
      </c>
      <c r="R223" s="26">
        <f t="shared" si="51"/>
        <v>15635</v>
      </c>
      <c r="S223" s="27">
        <f t="shared" si="52"/>
        <v>1</v>
      </c>
      <c r="T223" s="28">
        <f t="shared" si="53"/>
        <v>14071.5</v>
      </c>
      <c r="U223" s="61">
        <f ca="1">OFFSET($U$4,B223,0)/OFFSET($G$4,B223,0)*G223</f>
        <v>3809606.4906614521</v>
      </c>
      <c r="V223" s="62">
        <f t="shared" ca="1" si="54"/>
        <v>3823677.9906614521</v>
      </c>
      <c r="W223" s="63">
        <v>832.87166875874527</v>
      </c>
      <c r="X223" s="63">
        <f t="shared" ca="1" si="55"/>
        <v>773.08491521663007</v>
      </c>
      <c r="Y223" s="64">
        <f t="shared" ca="1" si="56"/>
        <v>-7.178387233559913E-2</v>
      </c>
      <c r="Z223" s="64"/>
      <c r="AA223" s="64">
        <f ca="1">MAX(Y223,OFFSET($AA$4,B223,0))</f>
        <v>-6.9565588734520789E-2</v>
      </c>
      <c r="AB223" s="62">
        <f t="shared" ca="1" si="57"/>
        <v>3832815.951024015</v>
      </c>
      <c r="AC223" s="65">
        <f t="shared" ca="1" si="58"/>
        <v>9137.9603625629097</v>
      </c>
      <c r="AD223" s="62">
        <f ca="1">MAX(0,AB223-W223*(1+OFFSET($Y$4,B223,0))*E223)</f>
        <v>0</v>
      </c>
      <c r="AE223" s="65">
        <f ca="1">IF(OFFSET($AC$4,B223,0)=0,0,-OFFSET($AC$4,B223,0)/OFFSET($AD$4,B223,0)*AD223)</f>
        <v>0</v>
      </c>
      <c r="AF223" s="51">
        <f t="shared" ca="1" si="59"/>
        <v>3832815.951024015</v>
      </c>
    </row>
    <row r="224" spans="1:32" ht="11.25" x14ac:dyDescent="0.2">
      <c r="A224" s="60">
        <v>20506</v>
      </c>
      <c r="B224" s="102">
        <f>INT(A224/10000)</f>
        <v>2</v>
      </c>
      <c r="C224" s="109">
        <v>2</v>
      </c>
      <c r="D224" s="60" t="s">
        <v>282</v>
      </c>
      <c r="E224" s="60">
        <v>789</v>
      </c>
      <c r="F224" s="60">
        <v>0</v>
      </c>
      <c r="G224" s="60">
        <f t="shared" si="47"/>
        <v>1271.8208955223881</v>
      </c>
      <c r="H224" s="60"/>
      <c r="I224" s="60"/>
      <c r="J224" s="57"/>
      <c r="K224" s="23">
        <f t="shared" si="48"/>
        <v>1</v>
      </c>
      <c r="L224" s="23">
        <f t="shared" si="49"/>
        <v>0</v>
      </c>
      <c r="M224" s="23">
        <f ca="1">OFFSET('Z1'!$B$7,B224,K224)*E224</f>
        <v>0</v>
      </c>
      <c r="N224" s="23">
        <f ca="1">IF(L224&gt;0,OFFSET('Z1'!$I$7,B224,L224)*IF(L224=1,E224-9300,IF(L224=2,E224-18000,IF(L224=3,E224-45000,0))),0)</f>
        <v>0</v>
      </c>
      <c r="O224" s="23">
        <f>IF(AND(F224=1,E224&gt;20000,E224&lt;=45000),E224*'Z1'!$G$7,0)+IF(AND(F224=1,E224&gt;45000,E224&lt;=50000),'Z1'!$G$7/5000*(50000-E224)*E224,0)</f>
        <v>0</v>
      </c>
      <c r="P224" s="24">
        <f t="shared" ca="1" si="50"/>
        <v>0</v>
      </c>
      <c r="Q224" s="27">
        <v>15124</v>
      </c>
      <c r="R224" s="26">
        <f t="shared" si="51"/>
        <v>14124</v>
      </c>
      <c r="S224" s="27">
        <f t="shared" si="52"/>
        <v>1</v>
      </c>
      <c r="T224" s="28">
        <f t="shared" si="53"/>
        <v>12711.6</v>
      </c>
      <c r="U224" s="61">
        <f ca="1">OFFSET($U$4,B224,0)/OFFSET($G$4,B224,0)*G224</f>
        <v>607719.27236795111</v>
      </c>
      <c r="V224" s="62">
        <f t="shared" ca="1" si="54"/>
        <v>620430.87236795109</v>
      </c>
      <c r="W224" s="63">
        <v>843.12202048737709</v>
      </c>
      <c r="X224" s="63">
        <f t="shared" ca="1" si="55"/>
        <v>786.35091554873395</v>
      </c>
      <c r="Y224" s="64">
        <f t="shared" ca="1" si="56"/>
        <v>-6.733438762022359E-2</v>
      </c>
      <c r="Z224" s="64"/>
      <c r="AA224" s="64">
        <f ca="1">MAX(Y224,OFFSET($AA$4,B224,0))</f>
        <v>-6.733438762022359E-2</v>
      </c>
      <c r="AB224" s="62">
        <f t="shared" ca="1" si="57"/>
        <v>620430.87236795109</v>
      </c>
      <c r="AC224" s="65">
        <f t="shared" ca="1" si="58"/>
        <v>0</v>
      </c>
      <c r="AD224" s="62">
        <f ca="1">MAX(0,AB224-W224*(1+OFFSET($Y$4,B224,0))*E224)</f>
        <v>0</v>
      </c>
      <c r="AE224" s="65">
        <f ca="1">IF(OFFSET($AC$4,B224,0)=0,0,-OFFSET($AC$4,B224,0)/OFFSET($AD$4,B224,0)*AD224)</f>
        <v>0</v>
      </c>
      <c r="AF224" s="51">
        <f t="shared" ca="1" si="59"/>
        <v>620430.87236795109</v>
      </c>
    </row>
    <row r="225" spans="1:32" ht="11.25" x14ac:dyDescent="0.2">
      <c r="A225" s="60">
        <v>20508</v>
      </c>
      <c r="B225" s="102">
        <f>INT(A225/10000)</f>
        <v>2</v>
      </c>
      <c r="C225" s="109">
        <v>3</v>
      </c>
      <c r="D225" s="60" t="s">
        <v>283</v>
      </c>
      <c r="E225" s="60">
        <v>1210</v>
      </c>
      <c r="F225" s="60">
        <v>0</v>
      </c>
      <c r="G225" s="60">
        <f t="shared" si="47"/>
        <v>1950.4477611940299</v>
      </c>
      <c r="H225" s="60"/>
      <c r="I225" s="60"/>
      <c r="J225" s="57"/>
      <c r="K225" s="23">
        <f t="shared" si="48"/>
        <v>1</v>
      </c>
      <c r="L225" s="23">
        <f t="shared" si="49"/>
        <v>0</v>
      </c>
      <c r="M225" s="23">
        <f ca="1">OFFSET('Z1'!$B$7,B225,K225)*E225</f>
        <v>0</v>
      </c>
      <c r="N225" s="23">
        <f ca="1">IF(L225&gt;0,OFFSET('Z1'!$I$7,B225,L225)*IF(L225=1,E225-9300,IF(L225=2,E225-18000,IF(L225=3,E225-45000,0))),0)</f>
        <v>0</v>
      </c>
      <c r="O225" s="23">
        <f>IF(AND(F225=1,E225&gt;20000,E225&lt;=45000),E225*'Z1'!$G$7,0)+IF(AND(F225=1,E225&gt;45000,E225&lt;=50000),'Z1'!$G$7/5000*(50000-E225)*E225,0)</f>
        <v>0</v>
      </c>
      <c r="P225" s="24">
        <f t="shared" ca="1" si="50"/>
        <v>0</v>
      </c>
      <c r="Q225" s="27">
        <v>15037</v>
      </c>
      <c r="R225" s="26">
        <f t="shared" si="51"/>
        <v>14037</v>
      </c>
      <c r="S225" s="27">
        <f t="shared" si="52"/>
        <v>1</v>
      </c>
      <c r="T225" s="28">
        <f t="shared" si="53"/>
        <v>12633.300000000001</v>
      </c>
      <c r="U225" s="61">
        <f ca="1">OFFSET($U$4,B225,0)/OFFSET($G$4,B225,0)*G225</f>
        <v>931990.26560864481</v>
      </c>
      <c r="V225" s="62">
        <f t="shared" ca="1" si="54"/>
        <v>944623.56560864486</v>
      </c>
      <c r="W225" s="63">
        <v>834.12645053543065</v>
      </c>
      <c r="X225" s="63">
        <f t="shared" ca="1" si="55"/>
        <v>780.68063273441726</v>
      </c>
      <c r="Y225" s="64">
        <f t="shared" ca="1" si="56"/>
        <v>-6.4073999531733095E-2</v>
      </c>
      <c r="Z225" s="64"/>
      <c r="AA225" s="64">
        <f ca="1">MAX(Y225,OFFSET($AA$4,B225,0))</f>
        <v>-6.4073999531733095E-2</v>
      </c>
      <c r="AB225" s="62">
        <f t="shared" ca="1" si="57"/>
        <v>944623.56560864486</v>
      </c>
      <c r="AC225" s="65">
        <f t="shared" ca="1" si="58"/>
        <v>0</v>
      </c>
      <c r="AD225" s="62">
        <f ca="1">MAX(0,AB225-W225*(1+OFFSET($Y$4,B225,0))*E225)</f>
        <v>496.15754377981648</v>
      </c>
      <c r="AE225" s="65">
        <f ca="1">IF(OFFSET($AC$4,B225,0)=0,0,-OFFSET($AC$4,B225,0)/OFFSET($AD$4,B225,0)*AD225)</f>
        <v>-158.14763849894456</v>
      </c>
      <c r="AF225" s="51">
        <f t="shared" ca="1" si="59"/>
        <v>944465.41797014594</v>
      </c>
    </row>
    <row r="226" spans="1:32" ht="11.25" x14ac:dyDescent="0.2">
      <c r="A226" s="60">
        <v>20509</v>
      </c>
      <c r="B226" s="102">
        <f>INT(A226/10000)</f>
        <v>2</v>
      </c>
      <c r="C226" s="109">
        <v>3</v>
      </c>
      <c r="D226" s="60" t="s">
        <v>284</v>
      </c>
      <c r="E226" s="60">
        <v>1487</v>
      </c>
      <c r="F226" s="60">
        <v>0</v>
      </c>
      <c r="G226" s="60">
        <f t="shared" si="47"/>
        <v>2396.9552238805968</v>
      </c>
      <c r="H226" s="60"/>
      <c r="I226" s="60"/>
      <c r="J226" s="57"/>
      <c r="K226" s="23">
        <f t="shared" si="48"/>
        <v>1</v>
      </c>
      <c r="L226" s="23">
        <f t="shared" si="49"/>
        <v>0</v>
      </c>
      <c r="M226" s="23">
        <f ca="1">OFFSET('Z1'!$B$7,B226,K226)*E226</f>
        <v>0</v>
      </c>
      <c r="N226" s="23">
        <f ca="1">IF(L226&gt;0,OFFSET('Z1'!$I$7,B226,L226)*IF(L226=1,E226-9300,IF(L226=2,E226-18000,IF(L226=3,E226-45000,0))),0)</f>
        <v>0</v>
      </c>
      <c r="O226" s="23">
        <f>IF(AND(F226=1,E226&gt;20000,E226&lt;=45000),E226*'Z1'!$G$7,0)+IF(AND(F226=1,E226&gt;45000,E226&lt;=50000),'Z1'!$G$7/5000*(50000-E226)*E226,0)</f>
        <v>0</v>
      </c>
      <c r="P226" s="24">
        <f t="shared" ca="1" si="50"/>
        <v>0</v>
      </c>
      <c r="Q226" s="27">
        <v>6495</v>
      </c>
      <c r="R226" s="26">
        <f t="shared" si="51"/>
        <v>5495</v>
      </c>
      <c r="S226" s="27">
        <f t="shared" si="52"/>
        <v>1</v>
      </c>
      <c r="T226" s="28">
        <f t="shared" si="53"/>
        <v>4945.5</v>
      </c>
      <c r="U226" s="61">
        <f ca="1">OFFSET($U$4,B226,0)/OFFSET($G$4,B226,0)*G226</f>
        <v>1145346.7148430203</v>
      </c>
      <c r="V226" s="62">
        <f t="shared" ca="1" si="54"/>
        <v>1150292.2148430203</v>
      </c>
      <c r="W226" s="63">
        <v>832.98899175027498</v>
      </c>
      <c r="X226" s="63">
        <f t="shared" ca="1" si="55"/>
        <v>773.5657127390856</v>
      </c>
      <c r="Y226" s="64">
        <f t="shared" ca="1" si="56"/>
        <v>-7.1337412138339662E-2</v>
      </c>
      <c r="Z226" s="64"/>
      <c r="AA226" s="64">
        <f ca="1">MAX(Y226,OFFSET($AA$4,B226,0))</f>
        <v>-6.9565588734520789E-2</v>
      </c>
      <c r="AB226" s="62">
        <f t="shared" ca="1" si="57"/>
        <v>1152486.892107001</v>
      </c>
      <c r="AC226" s="65">
        <f t="shared" ca="1" si="58"/>
        <v>2194.6772639807314</v>
      </c>
      <c r="AD226" s="62">
        <f ca="1">MAX(0,AB226-W226*(1+OFFSET($Y$4,B226,0))*E226)</f>
        <v>0</v>
      </c>
      <c r="AE226" s="65">
        <f ca="1">IF(OFFSET($AC$4,B226,0)=0,0,-OFFSET($AC$4,B226,0)/OFFSET($AD$4,B226,0)*AD226)</f>
        <v>0</v>
      </c>
      <c r="AF226" s="51">
        <f t="shared" ca="1" si="59"/>
        <v>1152486.892107001</v>
      </c>
    </row>
    <row r="227" spans="1:32" ht="11.25" x14ac:dyDescent="0.2">
      <c r="A227" s="60">
        <v>20511</v>
      </c>
      <c r="B227" s="102">
        <f>INT(A227/10000)</f>
        <v>2</v>
      </c>
      <c r="C227" s="109">
        <v>3</v>
      </c>
      <c r="D227" s="60" t="s">
        <v>285</v>
      </c>
      <c r="E227" s="60">
        <v>1394</v>
      </c>
      <c r="F227" s="60">
        <v>0</v>
      </c>
      <c r="G227" s="60">
        <f t="shared" si="47"/>
        <v>2247.0447761194032</v>
      </c>
      <c r="H227" s="60"/>
      <c r="I227" s="60"/>
      <c r="J227" s="57"/>
      <c r="K227" s="23">
        <f t="shared" si="48"/>
        <v>1</v>
      </c>
      <c r="L227" s="23">
        <f t="shared" si="49"/>
        <v>0</v>
      </c>
      <c r="M227" s="23">
        <f ca="1">OFFSET('Z1'!$B$7,B227,K227)*E227</f>
        <v>0</v>
      </c>
      <c r="N227" s="23">
        <f ca="1">IF(L227&gt;0,OFFSET('Z1'!$I$7,B227,L227)*IF(L227=1,E227-9300,IF(L227=2,E227-18000,IF(L227=3,E227-45000,0))),0)</f>
        <v>0</v>
      </c>
      <c r="O227" s="23">
        <f>IF(AND(F227=1,E227&gt;20000,E227&lt;=45000),E227*'Z1'!$G$7,0)+IF(AND(F227=1,E227&gt;45000,E227&lt;=50000),'Z1'!$G$7/5000*(50000-E227)*E227,0)</f>
        <v>0</v>
      </c>
      <c r="P227" s="24">
        <f t="shared" ca="1" si="50"/>
        <v>0</v>
      </c>
      <c r="Q227" s="27">
        <v>14432</v>
      </c>
      <c r="R227" s="26">
        <f t="shared" si="51"/>
        <v>13432</v>
      </c>
      <c r="S227" s="27">
        <f t="shared" si="52"/>
        <v>1</v>
      </c>
      <c r="T227" s="28">
        <f t="shared" si="53"/>
        <v>12088.800000000001</v>
      </c>
      <c r="U227" s="61">
        <f ca="1">OFFSET($U$4,B227,0)/OFFSET($G$4,B227,0)*G227</f>
        <v>1073714.4051722735</v>
      </c>
      <c r="V227" s="62">
        <f t="shared" ca="1" si="54"/>
        <v>1085803.2051722736</v>
      </c>
      <c r="W227" s="63">
        <v>836.92551294211603</v>
      </c>
      <c r="X227" s="63">
        <f t="shared" ca="1" si="55"/>
        <v>778.91191188828805</v>
      </c>
      <c r="Y227" s="64">
        <f t="shared" ca="1" si="56"/>
        <v>-6.9317520085972473E-2</v>
      </c>
      <c r="Z227" s="64"/>
      <c r="AA227" s="64">
        <f ca="1">MAX(Y227,OFFSET($AA$4,B227,0))</f>
        <v>-6.9317520085972473E-2</v>
      </c>
      <c r="AB227" s="62">
        <f t="shared" ca="1" si="57"/>
        <v>1085803.2051722736</v>
      </c>
      <c r="AC227" s="65">
        <f t="shared" ca="1" si="58"/>
        <v>0</v>
      </c>
      <c r="AD227" s="62">
        <f ca="1">MAX(0,AB227-W227*(1+OFFSET($Y$4,B227,0))*E227)</f>
        <v>0</v>
      </c>
      <c r="AE227" s="65">
        <f ca="1">IF(OFFSET($AC$4,B227,0)=0,0,-OFFSET($AC$4,B227,0)/OFFSET($AD$4,B227,0)*AD227)</f>
        <v>0</v>
      </c>
      <c r="AF227" s="51">
        <f t="shared" ca="1" si="59"/>
        <v>1085803.2051722736</v>
      </c>
    </row>
    <row r="228" spans="1:32" ht="11.25" x14ac:dyDescent="0.2">
      <c r="A228" s="60">
        <v>20512</v>
      </c>
      <c r="B228" s="102">
        <f>INT(A228/10000)</f>
        <v>2</v>
      </c>
      <c r="C228" s="109">
        <v>3</v>
      </c>
      <c r="D228" s="60" t="s">
        <v>286</v>
      </c>
      <c r="E228" s="60">
        <v>1950</v>
      </c>
      <c r="F228" s="60">
        <v>0</v>
      </c>
      <c r="G228" s="60">
        <f t="shared" si="47"/>
        <v>3143.2835820895521</v>
      </c>
      <c r="H228" s="60"/>
      <c r="I228" s="60"/>
      <c r="J228" s="57"/>
      <c r="K228" s="23">
        <f t="shared" si="48"/>
        <v>1</v>
      </c>
      <c r="L228" s="23">
        <f t="shared" si="49"/>
        <v>0</v>
      </c>
      <c r="M228" s="23">
        <f ca="1">OFFSET('Z1'!$B$7,B228,K228)*E228</f>
        <v>0</v>
      </c>
      <c r="N228" s="23">
        <f ca="1">IF(L228&gt;0,OFFSET('Z1'!$I$7,B228,L228)*IF(L228=1,E228-9300,IF(L228=2,E228-18000,IF(L228=3,E228-45000,0))),0)</f>
        <v>0</v>
      </c>
      <c r="O228" s="23">
        <f>IF(AND(F228=1,E228&gt;20000,E228&lt;=45000),E228*'Z1'!$G$7,0)+IF(AND(F228=1,E228&gt;45000,E228&lt;=50000),'Z1'!$G$7/5000*(50000-E228)*E228,0)</f>
        <v>0</v>
      </c>
      <c r="P228" s="24">
        <f t="shared" ca="1" si="50"/>
        <v>0</v>
      </c>
      <c r="Q228" s="27">
        <v>0</v>
      </c>
      <c r="R228" s="26">
        <f t="shared" si="51"/>
        <v>0</v>
      </c>
      <c r="S228" s="27">
        <f t="shared" si="52"/>
        <v>1</v>
      </c>
      <c r="T228" s="28">
        <f t="shared" si="53"/>
        <v>0</v>
      </c>
      <c r="U228" s="61">
        <f ca="1">OFFSET($U$4,B228,0)/OFFSET($G$4,B228,0)*G228</f>
        <v>1501967.7834188903</v>
      </c>
      <c r="V228" s="62">
        <f t="shared" ca="1" si="54"/>
        <v>1501967.7834188903</v>
      </c>
      <c r="W228" s="63">
        <v>829.59640167549583</v>
      </c>
      <c r="X228" s="63">
        <f t="shared" ca="1" si="55"/>
        <v>770.2398889327643</v>
      </c>
      <c r="Y228" s="64">
        <f t="shared" ca="1" si="56"/>
        <v>-7.154866224449874E-2</v>
      </c>
      <c r="Z228" s="64"/>
      <c r="AA228" s="64">
        <f ca="1">MAX(Y228,OFFSET($AA$4,B228,0))</f>
        <v>-6.9565588734520789E-2</v>
      </c>
      <c r="AB228" s="62">
        <f t="shared" ca="1" si="57"/>
        <v>1505175.8271827549</v>
      </c>
      <c r="AC228" s="65">
        <f t="shared" ca="1" si="58"/>
        <v>3208.0437638645526</v>
      </c>
      <c r="AD228" s="62">
        <f ca="1">MAX(0,AB228-W228*(1+OFFSET($Y$4,B228,0))*E228)</f>
        <v>0</v>
      </c>
      <c r="AE228" s="65">
        <f ca="1">IF(OFFSET($AC$4,B228,0)=0,0,-OFFSET($AC$4,B228,0)/OFFSET($AD$4,B228,0)*AD228)</f>
        <v>0</v>
      </c>
      <c r="AF228" s="51">
        <f t="shared" ca="1" si="59"/>
        <v>1505175.8271827549</v>
      </c>
    </row>
    <row r="229" spans="1:32" ht="11.25" x14ac:dyDescent="0.2">
      <c r="A229" s="60">
        <v>20513</v>
      </c>
      <c r="B229" s="102">
        <f>INT(A229/10000)</f>
        <v>2</v>
      </c>
      <c r="C229" s="109">
        <v>3</v>
      </c>
      <c r="D229" s="60" t="s">
        <v>287</v>
      </c>
      <c r="E229" s="60">
        <v>1772</v>
      </c>
      <c r="F229" s="60">
        <v>0</v>
      </c>
      <c r="G229" s="60">
        <f t="shared" si="47"/>
        <v>2856.3582089552237</v>
      </c>
      <c r="H229" s="60"/>
      <c r="I229" s="60"/>
      <c r="J229" s="57"/>
      <c r="K229" s="23">
        <f t="shared" si="48"/>
        <v>1</v>
      </c>
      <c r="L229" s="23">
        <f t="shared" si="49"/>
        <v>0</v>
      </c>
      <c r="M229" s="23">
        <f ca="1">OFFSET('Z1'!$B$7,B229,K229)*E229</f>
        <v>0</v>
      </c>
      <c r="N229" s="23">
        <f ca="1">IF(L229&gt;0,OFFSET('Z1'!$I$7,B229,L229)*IF(L229=1,E229-9300,IF(L229=2,E229-18000,IF(L229=3,E229-45000,0))),0)</f>
        <v>0</v>
      </c>
      <c r="O229" s="23">
        <f>IF(AND(F229=1,E229&gt;20000,E229&lt;=45000),E229*'Z1'!$G$7,0)+IF(AND(F229=1,E229&gt;45000,E229&lt;=50000),'Z1'!$G$7/5000*(50000-E229)*E229,0)</f>
        <v>0</v>
      </c>
      <c r="P229" s="24">
        <f t="shared" ca="1" si="50"/>
        <v>0</v>
      </c>
      <c r="Q229" s="27">
        <v>4939</v>
      </c>
      <c r="R229" s="26">
        <f t="shared" si="51"/>
        <v>3939</v>
      </c>
      <c r="S229" s="27">
        <f t="shared" si="52"/>
        <v>1</v>
      </c>
      <c r="T229" s="28">
        <f t="shared" si="53"/>
        <v>3545.1</v>
      </c>
      <c r="U229" s="61">
        <f ca="1">OFFSET($U$4,B229,0)/OFFSET($G$4,B229,0)*G229</f>
        <v>1364865.0831888583</v>
      </c>
      <c r="V229" s="62">
        <f t="shared" ca="1" si="54"/>
        <v>1368410.1831888584</v>
      </c>
      <c r="W229" s="63">
        <v>832.11334246496949</v>
      </c>
      <c r="X229" s="63">
        <f t="shared" ca="1" si="55"/>
        <v>772.24050970025871</v>
      </c>
      <c r="Y229" s="64">
        <f t="shared" ca="1" si="56"/>
        <v>-7.1952737336658301E-2</v>
      </c>
      <c r="Z229" s="64"/>
      <c r="AA229" s="64">
        <f ca="1">MAX(Y229,OFFSET($AA$4,B229,0))</f>
        <v>-6.9565588734520789E-2</v>
      </c>
      <c r="AB229" s="62">
        <f t="shared" ca="1" si="57"/>
        <v>1371930.0453633079</v>
      </c>
      <c r="AC229" s="65">
        <f t="shared" ca="1" si="58"/>
        <v>3519.8621744494885</v>
      </c>
      <c r="AD229" s="62">
        <f ca="1">MAX(0,AB229-W229*(1+OFFSET($Y$4,B229,0))*E229)</f>
        <v>0</v>
      </c>
      <c r="AE229" s="65">
        <f ca="1">IF(OFFSET($AC$4,B229,0)=0,0,-OFFSET($AC$4,B229,0)/OFFSET($AD$4,B229,0)*AD229)</f>
        <v>0</v>
      </c>
      <c r="AF229" s="51">
        <f t="shared" ca="1" si="59"/>
        <v>1371930.0453633079</v>
      </c>
    </row>
    <row r="230" spans="1:32" ht="11.25" x14ac:dyDescent="0.2">
      <c r="A230" s="60">
        <v>20515</v>
      </c>
      <c r="B230" s="102">
        <f>INT(A230/10000)</f>
        <v>2</v>
      </c>
      <c r="C230" s="109">
        <v>4</v>
      </c>
      <c r="D230" s="60" t="s">
        <v>288</v>
      </c>
      <c r="E230" s="60">
        <v>3323</v>
      </c>
      <c r="F230" s="60">
        <v>0</v>
      </c>
      <c r="G230" s="60">
        <f t="shared" si="47"/>
        <v>5356.4776119402986</v>
      </c>
      <c r="H230" s="60"/>
      <c r="I230" s="60"/>
      <c r="J230" s="57"/>
      <c r="K230" s="23">
        <f t="shared" si="48"/>
        <v>1</v>
      </c>
      <c r="L230" s="23">
        <f t="shared" si="49"/>
        <v>0</v>
      </c>
      <c r="M230" s="23">
        <f ca="1">OFFSET('Z1'!$B$7,B230,K230)*E230</f>
        <v>0</v>
      </c>
      <c r="N230" s="23">
        <f ca="1">IF(L230&gt;0,OFFSET('Z1'!$I$7,B230,L230)*IF(L230=1,E230-9300,IF(L230=2,E230-18000,IF(L230=3,E230-45000,0))),0)</f>
        <v>0</v>
      </c>
      <c r="O230" s="23">
        <f>IF(AND(F230=1,E230&gt;20000,E230&lt;=45000),E230*'Z1'!$G$7,0)+IF(AND(F230=1,E230&gt;45000,E230&lt;=50000),'Z1'!$G$7/5000*(50000-E230)*E230,0)</f>
        <v>0</v>
      </c>
      <c r="P230" s="24">
        <f t="shared" ca="1" si="50"/>
        <v>0</v>
      </c>
      <c r="Q230" s="27">
        <v>14625</v>
      </c>
      <c r="R230" s="26">
        <f t="shared" si="51"/>
        <v>13625</v>
      </c>
      <c r="S230" s="27">
        <f t="shared" si="52"/>
        <v>1</v>
      </c>
      <c r="T230" s="28">
        <f t="shared" si="53"/>
        <v>12262.5</v>
      </c>
      <c r="U230" s="61">
        <f ca="1">OFFSET($U$4,B230,0)/OFFSET($G$4,B230,0)*G230</f>
        <v>2559507.1509235757</v>
      </c>
      <c r="V230" s="62">
        <f t="shared" ca="1" si="54"/>
        <v>2571769.6509235757</v>
      </c>
      <c r="W230" s="63">
        <v>833.61687127212417</v>
      </c>
      <c r="X230" s="63">
        <f t="shared" ca="1" si="55"/>
        <v>773.93007852048618</v>
      </c>
      <c r="Y230" s="64">
        <f t="shared" ca="1" si="56"/>
        <v>-7.159978979378645E-2</v>
      </c>
      <c r="Z230" s="64"/>
      <c r="AA230" s="64">
        <f ca="1">MAX(Y230,OFFSET($AA$4,B230,0))</f>
        <v>-6.9565588734520789E-2</v>
      </c>
      <c r="AB230" s="62">
        <f t="shared" ca="1" si="57"/>
        <v>2577404.609307454</v>
      </c>
      <c r="AC230" s="65">
        <f t="shared" ca="1" si="58"/>
        <v>5634.9583838782273</v>
      </c>
      <c r="AD230" s="62">
        <f ca="1">MAX(0,AB230-W230*(1+OFFSET($Y$4,B230,0))*E230)</f>
        <v>0</v>
      </c>
      <c r="AE230" s="65">
        <f ca="1">IF(OFFSET($AC$4,B230,0)=0,0,-OFFSET($AC$4,B230,0)/OFFSET($AD$4,B230,0)*AD230)</f>
        <v>0</v>
      </c>
      <c r="AF230" s="51">
        <f t="shared" ca="1" si="59"/>
        <v>2577404.609307454</v>
      </c>
    </row>
    <row r="231" spans="1:32" ht="11.25" x14ac:dyDescent="0.2">
      <c r="A231" s="60">
        <v>20518</v>
      </c>
      <c r="B231" s="102">
        <f>INT(A231/10000)</f>
        <v>2</v>
      </c>
      <c r="C231" s="109">
        <v>3</v>
      </c>
      <c r="D231" s="60" t="s">
        <v>289</v>
      </c>
      <c r="E231" s="60">
        <v>1978</v>
      </c>
      <c r="F231" s="60">
        <v>0</v>
      </c>
      <c r="G231" s="60">
        <f t="shared" si="47"/>
        <v>3188.4179104477612</v>
      </c>
      <c r="H231" s="60"/>
      <c r="I231" s="60"/>
      <c r="J231" s="57"/>
      <c r="K231" s="23">
        <f t="shared" si="48"/>
        <v>1</v>
      </c>
      <c r="L231" s="23">
        <f t="shared" si="49"/>
        <v>0</v>
      </c>
      <c r="M231" s="23">
        <f ca="1">OFFSET('Z1'!$B$7,B231,K231)*E231</f>
        <v>0</v>
      </c>
      <c r="N231" s="23">
        <f ca="1">IF(L231&gt;0,OFFSET('Z1'!$I$7,B231,L231)*IF(L231=1,E231-9300,IF(L231=2,E231-18000,IF(L231=3,E231-45000,0))),0)</f>
        <v>0</v>
      </c>
      <c r="O231" s="23">
        <f>IF(AND(F231=1,E231&gt;20000,E231&lt;=45000),E231*'Z1'!$G$7,0)+IF(AND(F231=1,E231&gt;45000,E231&lt;=50000),'Z1'!$G$7/5000*(50000-E231)*E231,0)</f>
        <v>0</v>
      </c>
      <c r="P231" s="24">
        <f t="shared" ca="1" si="50"/>
        <v>0</v>
      </c>
      <c r="Q231" s="27">
        <v>6985</v>
      </c>
      <c r="R231" s="26">
        <f t="shared" si="51"/>
        <v>5985</v>
      </c>
      <c r="S231" s="27">
        <f t="shared" si="52"/>
        <v>1</v>
      </c>
      <c r="T231" s="28">
        <f t="shared" si="53"/>
        <v>5386.5</v>
      </c>
      <c r="U231" s="61">
        <f ca="1">OFFSET($U$4,B231,0)/OFFSET($G$4,B231,0)*G231</f>
        <v>1523534.5003090077</v>
      </c>
      <c r="V231" s="62">
        <f t="shared" ca="1" si="54"/>
        <v>1528921.0003090077</v>
      </c>
      <c r="W231" s="63">
        <v>832.45804346654052</v>
      </c>
      <c r="X231" s="63">
        <f t="shared" ca="1" si="55"/>
        <v>772.96309419060049</v>
      </c>
      <c r="Y231" s="64">
        <f t="shared" ca="1" si="56"/>
        <v>-7.1469006447688166E-2</v>
      </c>
      <c r="Z231" s="64"/>
      <c r="AA231" s="64">
        <f ca="1">MAX(Y231,OFFSET($AA$4,B231,0))</f>
        <v>-6.9565588734520789E-2</v>
      </c>
      <c r="AB231" s="62">
        <f t="shared" ca="1" si="57"/>
        <v>1532055.1717413345</v>
      </c>
      <c r="AC231" s="65">
        <f t="shared" ca="1" si="58"/>
        <v>3134.1714323267806</v>
      </c>
      <c r="AD231" s="62">
        <f ca="1">MAX(0,AB231-W231*(1+OFFSET($Y$4,B231,0))*E231)</f>
        <v>0</v>
      </c>
      <c r="AE231" s="65">
        <f ca="1">IF(OFFSET($AC$4,B231,0)=0,0,-OFFSET($AC$4,B231,0)/OFFSET($AD$4,B231,0)*AD231)</f>
        <v>0</v>
      </c>
      <c r="AF231" s="51">
        <f t="shared" ca="1" si="59"/>
        <v>1532055.1717413345</v>
      </c>
    </row>
    <row r="232" spans="1:32" ht="11.25" x14ac:dyDescent="0.2">
      <c r="A232" s="60">
        <v>20519</v>
      </c>
      <c r="B232" s="102">
        <f>INT(A232/10000)</f>
        <v>2</v>
      </c>
      <c r="C232" s="109">
        <v>3</v>
      </c>
      <c r="D232" s="60" t="s">
        <v>290</v>
      </c>
      <c r="E232" s="60">
        <v>1006</v>
      </c>
      <c r="F232" s="60">
        <v>0</v>
      </c>
      <c r="G232" s="60">
        <f t="shared" si="47"/>
        <v>1621.6119402985075</v>
      </c>
      <c r="H232" s="60"/>
      <c r="I232" s="60"/>
      <c r="J232" s="57"/>
      <c r="K232" s="23">
        <f t="shared" si="48"/>
        <v>1</v>
      </c>
      <c r="L232" s="23">
        <f t="shared" si="49"/>
        <v>0</v>
      </c>
      <c r="M232" s="23">
        <f ca="1">OFFSET('Z1'!$B$7,B232,K232)*E232</f>
        <v>0</v>
      </c>
      <c r="N232" s="23">
        <f ca="1">IF(L232&gt;0,OFFSET('Z1'!$I$7,B232,L232)*IF(L232=1,E232-9300,IF(L232=2,E232-18000,IF(L232=3,E232-45000,0))),0)</f>
        <v>0</v>
      </c>
      <c r="O232" s="23">
        <f>IF(AND(F232=1,E232&gt;20000,E232&lt;=45000),E232*'Z1'!$G$7,0)+IF(AND(F232=1,E232&gt;45000,E232&lt;=50000),'Z1'!$G$7/5000*(50000-E232)*E232,0)</f>
        <v>0</v>
      </c>
      <c r="P232" s="24">
        <f t="shared" ca="1" si="50"/>
        <v>0</v>
      </c>
      <c r="Q232" s="27">
        <v>24620</v>
      </c>
      <c r="R232" s="26">
        <f t="shared" si="51"/>
        <v>23620</v>
      </c>
      <c r="S232" s="27">
        <f t="shared" si="52"/>
        <v>1</v>
      </c>
      <c r="T232" s="28">
        <f t="shared" si="53"/>
        <v>21258</v>
      </c>
      <c r="U232" s="61">
        <f ca="1">OFFSET($U$4,B232,0)/OFFSET($G$4,B232,0)*G232</f>
        <v>774861.32826636091</v>
      </c>
      <c r="V232" s="62">
        <f t="shared" ca="1" si="54"/>
        <v>796119.32826636091</v>
      </c>
      <c r="W232" s="63">
        <v>851.38620365569375</v>
      </c>
      <c r="X232" s="63">
        <f t="shared" ca="1" si="55"/>
        <v>791.37110165642241</v>
      </c>
      <c r="Y232" s="64">
        <f t="shared" ca="1" si="56"/>
        <v>-7.0491043596405123E-2</v>
      </c>
      <c r="Z232" s="64"/>
      <c r="AA232" s="64">
        <f ca="1">MAX(Y232,OFFSET($AA$4,B232,0))</f>
        <v>-6.9565588734520789E-2</v>
      </c>
      <c r="AB232" s="62">
        <f t="shared" ca="1" si="57"/>
        <v>796911.97528488433</v>
      </c>
      <c r="AC232" s="65">
        <f t="shared" ca="1" si="58"/>
        <v>792.64701852342114</v>
      </c>
      <c r="AD232" s="62">
        <f ca="1">MAX(0,AB232-W232*(1+OFFSET($Y$4,B232,0))*E232)</f>
        <v>0</v>
      </c>
      <c r="AE232" s="65">
        <f ca="1">IF(OFFSET($AC$4,B232,0)=0,0,-OFFSET($AC$4,B232,0)/OFFSET($AD$4,B232,0)*AD232)</f>
        <v>0</v>
      </c>
      <c r="AF232" s="51">
        <f t="shared" ca="1" si="59"/>
        <v>796911.97528488433</v>
      </c>
    </row>
    <row r="233" spans="1:32" ht="11.25" x14ac:dyDescent="0.2">
      <c r="A233" s="60">
        <v>20520</v>
      </c>
      <c r="B233" s="102">
        <f>INT(A233/10000)</f>
        <v>2</v>
      </c>
      <c r="C233" s="109">
        <v>3</v>
      </c>
      <c r="D233" s="60" t="s">
        <v>291</v>
      </c>
      <c r="E233" s="60">
        <v>1318</v>
      </c>
      <c r="F233" s="60">
        <v>0</v>
      </c>
      <c r="G233" s="60">
        <f t="shared" si="47"/>
        <v>2124.5373134328356</v>
      </c>
      <c r="H233" s="60"/>
      <c r="I233" s="60"/>
      <c r="J233" s="57"/>
      <c r="K233" s="23">
        <f t="shared" si="48"/>
        <v>1</v>
      </c>
      <c r="L233" s="23">
        <f t="shared" si="49"/>
        <v>0</v>
      </c>
      <c r="M233" s="23">
        <f ca="1">OFFSET('Z1'!$B$7,B233,K233)*E233</f>
        <v>0</v>
      </c>
      <c r="N233" s="23">
        <f ca="1">IF(L233&gt;0,OFFSET('Z1'!$I$7,B233,L233)*IF(L233=1,E233-9300,IF(L233=2,E233-18000,IF(L233=3,E233-45000,0))),0)</f>
        <v>0</v>
      </c>
      <c r="O233" s="23">
        <f>IF(AND(F233=1,E233&gt;20000,E233&lt;=45000),E233*'Z1'!$G$7,0)+IF(AND(F233=1,E233&gt;45000,E233&lt;=50000),'Z1'!$G$7/5000*(50000-E233)*E233,0)</f>
        <v>0</v>
      </c>
      <c r="P233" s="24">
        <f t="shared" ca="1" si="50"/>
        <v>0</v>
      </c>
      <c r="Q233" s="27">
        <v>3169</v>
      </c>
      <c r="R233" s="26">
        <f t="shared" si="51"/>
        <v>2169</v>
      </c>
      <c r="S233" s="27">
        <f t="shared" si="52"/>
        <v>1</v>
      </c>
      <c r="T233" s="28">
        <f t="shared" si="53"/>
        <v>1952.1000000000001</v>
      </c>
      <c r="U233" s="61">
        <f ca="1">OFFSET($U$4,B233,0)/OFFSET($G$4,B233,0)*G233</f>
        <v>1015176.1736133832</v>
      </c>
      <c r="V233" s="62">
        <f t="shared" ca="1" si="54"/>
        <v>1017128.2736133832</v>
      </c>
      <c r="W233" s="63">
        <v>830.6157686687136</v>
      </c>
      <c r="X233" s="63">
        <f t="shared" ca="1" si="55"/>
        <v>771.72099667176269</v>
      </c>
      <c r="Y233" s="64">
        <f t="shared" ca="1" si="56"/>
        <v>-7.0904952949961131E-2</v>
      </c>
      <c r="Z233" s="64"/>
      <c r="AA233" s="64">
        <f ca="1">MAX(Y233,OFFSET($AA$4,B233,0))</f>
        <v>-6.9565588734520789E-2</v>
      </c>
      <c r="AB233" s="62">
        <f t="shared" ca="1" si="57"/>
        <v>1018594.5447085912</v>
      </c>
      <c r="AC233" s="65">
        <f t="shared" ca="1" si="58"/>
        <v>1466.2710952080088</v>
      </c>
      <c r="AD233" s="62">
        <f ca="1">MAX(0,AB233-W233*(1+OFFSET($Y$4,B233,0))*E233)</f>
        <v>0</v>
      </c>
      <c r="AE233" s="65">
        <f ca="1">IF(OFFSET($AC$4,B233,0)=0,0,-OFFSET($AC$4,B233,0)/OFFSET($AD$4,B233,0)*AD233)</f>
        <v>0</v>
      </c>
      <c r="AF233" s="51">
        <f t="shared" ca="1" si="59"/>
        <v>1018594.5447085912</v>
      </c>
    </row>
    <row r="234" spans="1:32" ht="11.25" x14ac:dyDescent="0.2">
      <c r="A234" s="60">
        <v>20523</v>
      </c>
      <c r="B234" s="102">
        <f>INT(A234/10000)</f>
        <v>2</v>
      </c>
      <c r="C234" s="109">
        <v>4</v>
      </c>
      <c r="D234" s="60" t="s">
        <v>292</v>
      </c>
      <c r="E234" s="60">
        <v>3621</v>
      </c>
      <c r="F234" s="60">
        <v>0</v>
      </c>
      <c r="G234" s="60">
        <f t="shared" si="47"/>
        <v>5836.8358208955224</v>
      </c>
      <c r="H234" s="60"/>
      <c r="I234" s="60"/>
      <c r="J234" s="57"/>
      <c r="K234" s="23">
        <f t="shared" si="48"/>
        <v>1</v>
      </c>
      <c r="L234" s="23">
        <f t="shared" si="49"/>
        <v>0</v>
      </c>
      <c r="M234" s="23">
        <f ca="1">OFFSET('Z1'!$B$7,B234,K234)*E234</f>
        <v>0</v>
      </c>
      <c r="N234" s="23">
        <f ca="1">IF(L234&gt;0,OFFSET('Z1'!$I$7,B234,L234)*IF(L234=1,E234-9300,IF(L234=2,E234-18000,IF(L234=3,E234-45000,0))),0)</f>
        <v>0</v>
      </c>
      <c r="O234" s="23">
        <f>IF(AND(F234=1,E234&gt;20000,E234&lt;=45000),E234*'Z1'!$G$7,0)+IF(AND(F234=1,E234&gt;45000,E234&lt;=50000),'Z1'!$G$7/5000*(50000-E234)*E234,0)</f>
        <v>0</v>
      </c>
      <c r="P234" s="24">
        <f t="shared" ca="1" si="50"/>
        <v>0</v>
      </c>
      <c r="Q234" s="27">
        <v>49297</v>
      </c>
      <c r="R234" s="26">
        <f t="shared" si="51"/>
        <v>48297</v>
      </c>
      <c r="S234" s="27">
        <f t="shared" si="52"/>
        <v>1</v>
      </c>
      <c r="T234" s="28">
        <f t="shared" si="53"/>
        <v>43467.3</v>
      </c>
      <c r="U234" s="61">
        <f ca="1">OFFSET($U$4,B234,0)/OFFSET($G$4,B234,0)*G234</f>
        <v>2789038.6378255393</v>
      </c>
      <c r="V234" s="62">
        <f t="shared" ca="1" si="54"/>
        <v>2832505.9378255391</v>
      </c>
      <c r="W234" s="63">
        <v>841.53513732457247</v>
      </c>
      <c r="X234" s="63">
        <f t="shared" ca="1" si="55"/>
        <v>782.2441142848769</v>
      </c>
      <c r="Y234" s="64">
        <f t="shared" ca="1" si="56"/>
        <v>-7.0455790150598996E-2</v>
      </c>
      <c r="Z234" s="64"/>
      <c r="AA234" s="64">
        <f ca="1">MAX(Y234,OFFSET($AA$4,B234,0))</f>
        <v>-6.9565588734520789E-2</v>
      </c>
      <c r="AB234" s="62">
        <f t="shared" ca="1" si="57"/>
        <v>2835218.5584520618</v>
      </c>
      <c r="AC234" s="65">
        <f t="shared" ca="1" si="58"/>
        <v>2712.6206265226938</v>
      </c>
      <c r="AD234" s="62">
        <f ca="1">MAX(0,AB234-W234*(1+OFFSET($Y$4,B234,0))*E234)</f>
        <v>0</v>
      </c>
      <c r="AE234" s="65">
        <f ca="1">IF(OFFSET($AC$4,B234,0)=0,0,-OFFSET($AC$4,B234,0)/OFFSET($AD$4,B234,0)*AD234)</f>
        <v>0</v>
      </c>
      <c r="AF234" s="51">
        <f t="shared" ca="1" si="59"/>
        <v>2835218.5584520618</v>
      </c>
    </row>
    <row r="235" spans="1:32" ht="11.25" x14ac:dyDescent="0.2">
      <c r="A235" s="60">
        <v>20527</v>
      </c>
      <c r="B235" s="102">
        <f>INT(A235/10000)</f>
        <v>2</v>
      </c>
      <c r="C235" s="109">
        <v>6</v>
      </c>
      <c r="D235" s="60" t="s">
        <v>293</v>
      </c>
      <c r="E235" s="60">
        <v>12570</v>
      </c>
      <c r="F235" s="60">
        <v>0</v>
      </c>
      <c r="G235" s="60">
        <f t="shared" si="47"/>
        <v>20949.999999999996</v>
      </c>
      <c r="H235" s="60"/>
      <c r="I235" s="60"/>
      <c r="J235" s="57"/>
      <c r="K235" s="23">
        <f t="shared" si="48"/>
        <v>2</v>
      </c>
      <c r="L235" s="23">
        <f t="shared" si="49"/>
        <v>0</v>
      </c>
      <c r="M235" s="23">
        <f ca="1">OFFSET('Z1'!$B$7,B235,K235)*E235</f>
        <v>1151789.0999999999</v>
      </c>
      <c r="N235" s="23">
        <f ca="1">IF(L235&gt;0,OFFSET('Z1'!$I$7,B235,L235)*IF(L235=1,E235-9300,IF(L235=2,E235-18000,IF(L235=3,E235-45000,0))),0)</f>
        <v>0</v>
      </c>
      <c r="O235" s="23">
        <f>IF(AND(F235=1,E235&gt;20000,E235&lt;=45000),E235*'Z1'!$G$7,0)+IF(AND(F235=1,E235&gt;45000,E235&lt;=50000),'Z1'!$G$7/5000*(50000-E235)*E235,0)</f>
        <v>0</v>
      </c>
      <c r="P235" s="24">
        <f t="shared" ca="1" si="50"/>
        <v>1151789.0999999999</v>
      </c>
      <c r="Q235" s="27">
        <v>45891</v>
      </c>
      <c r="R235" s="26">
        <f t="shared" si="51"/>
        <v>44891</v>
      </c>
      <c r="S235" s="27">
        <f t="shared" si="52"/>
        <v>0</v>
      </c>
      <c r="T235" s="28">
        <f t="shared" si="53"/>
        <v>0</v>
      </c>
      <c r="U235" s="61">
        <f ca="1">OFFSET($U$4,B235,0)/OFFSET($G$4,B235,0)*G235</f>
        <v>10010622.408337725</v>
      </c>
      <c r="V235" s="62">
        <f t="shared" ca="1" si="54"/>
        <v>11162411.508337725</v>
      </c>
      <c r="W235" s="63">
        <v>946.26058946205478</v>
      </c>
      <c r="X235" s="63">
        <f t="shared" ca="1" si="55"/>
        <v>888.02000861875297</v>
      </c>
      <c r="Y235" s="64">
        <f t="shared" ca="1" si="56"/>
        <v>-6.1548141697850167E-2</v>
      </c>
      <c r="Z235" s="64"/>
      <c r="AA235" s="64">
        <f ca="1">MAX(Y235,OFFSET($AA$4,B235,0))</f>
        <v>-6.1548141697850167E-2</v>
      </c>
      <c r="AB235" s="62">
        <f t="shared" ca="1" si="57"/>
        <v>11162411.508337725</v>
      </c>
      <c r="AC235" s="65">
        <f t="shared" ca="1" si="58"/>
        <v>0</v>
      </c>
      <c r="AD235" s="62">
        <f ca="1">MAX(0,AB235-W235*(1+OFFSET($Y$4,B235,0))*E235)</f>
        <v>35891.010529691353</v>
      </c>
      <c r="AE235" s="65">
        <f ca="1">IF(OFFSET($AC$4,B235,0)=0,0,-OFFSET($AC$4,B235,0)/OFFSET($AD$4,B235,0)*AD235)</f>
        <v>-11440.073077132043</v>
      </c>
      <c r="AF235" s="51">
        <f t="shared" ca="1" si="59"/>
        <v>11150971.435260592</v>
      </c>
    </row>
    <row r="236" spans="1:32" ht="11.25" x14ac:dyDescent="0.2">
      <c r="A236" s="60">
        <v>20530</v>
      </c>
      <c r="B236" s="102">
        <f>INT(A236/10000)</f>
        <v>2</v>
      </c>
      <c r="C236" s="109">
        <v>3</v>
      </c>
      <c r="D236" s="60" t="s">
        <v>294</v>
      </c>
      <c r="E236" s="60">
        <v>2054</v>
      </c>
      <c r="F236" s="60">
        <v>0</v>
      </c>
      <c r="G236" s="60">
        <f t="shared" si="47"/>
        <v>3310.9253731343283</v>
      </c>
      <c r="H236" s="60"/>
      <c r="I236" s="60"/>
      <c r="J236" s="57"/>
      <c r="K236" s="23">
        <f t="shared" si="48"/>
        <v>1</v>
      </c>
      <c r="L236" s="23">
        <f t="shared" si="49"/>
        <v>0</v>
      </c>
      <c r="M236" s="23">
        <f ca="1">OFFSET('Z1'!$B$7,B236,K236)*E236</f>
        <v>0</v>
      </c>
      <c r="N236" s="23">
        <f ca="1">IF(L236&gt;0,OFFSET('Z1'!$I$7,B236,L236)*IF(L236=1,E236-9300,IF(L236=2,E236-18000,IF(L236=3,E236-45000,0))),0)</f>
        <v>0</v>
      </c>
      <c r="O236" s="23">
        <f>IF(AND(F236=1,E236&gt;20000,E236&lt;=45000),E236*'Z1'!$G$7,0)+IF(AND(F236=1,E236&gt;45000,E236&lt;=50000),'Z1'!$G$7/5000*(50000-E236)*E236,0)</f>
        <v>0</v>
      </c>
      <c r="P236" s="24">
        <f t="shared" ca="1" si="50"/>
        <v>0</v>
      </c>
      <c r="Q236" s="27">
        <v>4989</v>
      </c>
      <c r="R236" s="26">
        <f t="shared" si="51"/>
        <v>3989</v>
      </c>
      <c r="S236" s="27">
        <f t="shared" si="52"/>
        <v>1</v>
      </c>
      <c r="T236" s="28">
        <f t="shared" si="53"/>
        <v>3590.1</v>
      </c>
      <c r="U236" s="61">
        <f ca="1">OFFSET($U$4,B236,0)/OFFSET($G$4,B236,0)*G236</f>
        <v>1582072.7318678978</v>
      </c>
      <c r="V236" s="62">
        <f t="shared" ca="1" si="54"/>
        <v>1585662.8318678979</v>
      </c>
      <c r="W236" s="63">
        <v>831.05568738978172</v>
      </c>
      <c r="X236" s="63">
        <f t="shared" ca="1" si="55"/>
        <v>771.98774677112851</v>
      </c>
      <c r="Y236" s="64">
        <f t="shared" ca="1" si="56"/>
        <v>-7.1075791327746662E-2</v>
      </c>
      <c r="Z236" s="64"/>
      <c r="AA236" s="64">
        <f ca="1">MAX(Y236,OFFSET($AA$4,B236,0))</f>
        <v>-6.9565588734520789E-2</v>
      </c>
      <c r="AB236" s="62">
        <f t="shared" ca="1" si="57"/>
        <v>1588240.7301488477</v>
      </c>
      <c r="AC236" s="65">
        <f t="shared" ca="1" si="58"/>
        <v>2577.8982809497975</v>
      </c>
      <c r="AD236" s="62">
        <f ca="1">MAX(0,AB236-W236*(1+OFFSET($Y$4,B236,0))*E236)</f>
        <v>0</v>
      </c>
      <c r="AE236" s="65">
        <f ca="1">IF(OFFSET($AC$4,B236,0)=0,0,-OFFSET($AC$4,B236,0)/OFFSET($AD$4,B236,0)*AD236)</f>
        <v>0</v>
      </c>
      <c r="AF236" s="51">
        <f t="shared" ca="1" si="59"/>
        <v>1588240.7301488477</v>
      </c>
    </row>
    <row r="237" spans="1:32" ht="11.25" x14ac:dyDescent="0.2">
      <c r="A237" s="60">
        <v>20531</v>
      </c>
      <c r="B237" s="102">
        <f>INT(A237/10000)</f>
        <v>2</v>
      </c>
      <c r="C237" s="109">
        <v>3</v>
      </c>
      <c r="D237" s="60" t="s">
        <v>295</v>
      </c>
      <c r="E237" s="60">
        <v>2067</v>
      </c>
      <c r="F237" s="60">
        <v>0</v>
      </c>
      <c r="G237" s="60">
        <f t="shared" si="47"/>
        <v>3331.8805970149256</v>
      </c>
      <c r="H237" s="60"/>
      <c r="I237" s="60"/>
      <c r="J237" s="57"/>
      <c r="K237" s="23">
        <f t="shared" si="48"/>
        <v>1</v>
      </c>
      <c r="L237" s="23">
        <f t="shared" si="49"/>
        <v>0</v>
      </c>
      <c r="M237" s="23">
        <f ca="1">OFFSET('Z1'!$B$7,B237,K237)*E237</f>
        <v>0</v>
      </c>
      <c r="N237" s="23">
        <f ca="1">IF(L237&gt;0,OFFSET('Z1'!$I$7,B237,L237)*IF(L237=1,E237-9300,IF(L237=2,E237-18000,IF(L237=3,E237-45000,0))),0)</f>
        <v>0</v>
      </c>
      <c r="O237" s="23">
        <f>IF(AND(F237=1,E237&gt;20000,E237&lt;=45000),E237*'Z1'!$G$7,0)+IF(AND(F237=1,E237&gt;45000,E237&lt;=50000),'Z1'!$G$7/5000*(50000-E237)*E237,0)</f>
        <v>0</v>
      </c>
      <c r="P237" s="24">
        <f t="shared" ca="1" si="50"/>
        <v>0</v>
      </c>
      <c r="Q237" s="27">
        <v>1067</v>
      </c>
      <c r="R237" s="26">
        <f t="shared" si="51"/>
        <v>67</v>
      </c>
      <c r="S237" s="27">
        <f t="shared" si="52"/>
        <v>1</v>
      </c>
      <c r="T237" s="28">
        <f t="shared" si="53"/>
        <v>60.300000000000004</v>
      </c>
      <c r="U237" s="61">
        <f ca="1">OFFSET($U$4,B237,0)/OFFSET($G$4,B237,0)*G237</f>
        <v>1592085.8504240238</v>
      </c>
      <c r="V237" s="62">
        <f t="shared" ca="1" si="54"/>
        <v>1592146.1504240239</v>
      </c>
      <c r="W237" s="63">
        <v>829.94589952341551</v>
      </c>
      <c r="X237" s="63">
        <f t="shared" ca="1" si="55"/>
        <v>770.26906164684272</v>
      </c>
      <c r="Y237" s="64">
        <f t="shared" ca="1" si="56"/>
        <v>-7.1904491498592127E-2</v>
      </c>
      <c r="Z237" s="64"/>
      <c r="AA237" s="64">
        <f ca="1">MAX(Y237,OFFSET($AA$4,B237,0))</f>
        <v>-6.9565588734520789E-2</v>
      </c>
      <c r="AB237" s="62">
        <f t="shared" ca="1" si="57"/>
        <v>1596158.5338456882</v>
      </c>
      <c r="AC237" s="65">
        <f t="shared" ca="1" si="58"/>
        <v>4012.383421664359</v>
      </c>
      <c r="AD237" s="62">
        <f ca="1">MAX(0,AB237-W237*(1+OFFSET($Y$4,B237,0))*E237)</f>
        <v>0</v>
      </c>
      <c r="AE237" s="65">
        <f ca="1">IF(OFFSET($AC$4,B237,0)=0,0,-OFFSET($AC$4,B237,0)/OFFSET($AD$4,B237,0)*AD237)</f>
        <v>0</v>
      </c>
      <c r="AF237" s="51">
        <f t="shared" ca="1" si="59"/>
        <v>1596158.5338456882</v>
      </c>
    </row>
    <row r="238" spans="1:32" ht="11.25" x14ac:dyDescent="0.2">
      <c r="A238" s="60">
        <v>20534</v>
      </c>
      <c r="B238" s="102">
        <f>INT(A238/10000)</f>
        <v>2</v>
      </c>
      <c r="C238" s="109">
        <v>4</v>
      </c>
      <c r="D238" s="60" t="s">
        <v>296</v>
      </c>
      <c r="E238" s="60">
        <v>3565</v>
      </c>
      <c r="F238" s="60">
        <v>0</v>
      </c>
      <c r="G238" s="60">
        <f t="shared" si="47"/>
        <v>5746.5671641791041</v>
      </c>
      <c r="H238" s="60"/>
      <c r="I238" s="60"/>
      <c r="J238" s="57"/>
      <c r="K238" s="23">
        <f t="shared" si="48"/>
        <v>1</v>
      </c>
      <c r="L238" s="23">
        <f t="shared" si="49"/>
        <v>0</v>
      </c>
      <c r="M238" s="23">
        <f ca="1">OFFSET('Z1'!$B$7,B238,K238)*E238</f>
        <v>0</v>
      </c>
      <c r="N238" s="23">
        <f ca="1">IF(L238&gt;0,OFFSET('Z1'!$I$7,B238,L238)*IF(L238=1,E238-9300,IF(L238=2,E238-18000,IF(L238=3,E238-45000,0))),0)</f>
        <v>0</v>
      </c>
      <c r="O238" s="23">
        <f>IF(AND(F238=1,E238&gt;20000,E238&lt;=45000),E238*'Z1'!$G$7,0)+IF(AND(F238=1,E238&gt;45000,E238&lt;=50000),'Z1'!$G$7/5000*(50000-E238)*E238,0)</f>
        <v>0</v>
      </c>
      <c r="P238" s="24">
        <f t="shared" ca="1" si="50"/>
        <v>0</v>
      </c>
      <c r="Q238" s="27">
        <v>7425</v>
      </c>
      <c r="R238" s="26">
        <f t="shared" si="51"/>
        <v>6425</v>
      </c>
      <c r="S238" s="27">
        <f t="shared" si="52"/>
        <v>1</v>
      </c>
      <c r="T238" s="28">
        <f t="shared" si="53"/>
        <v>5782.5</v>
      </c>
      <c r="U238" s="61">
        <f ca="1">OFFSET($U$4,B238,0)/OFFSET($G$4,B238,0)*G238</f>
        <v>2745905.2040453046</v>
      </c>
      <c r="V238" s="62">
        <f t="shared" ca="1" si="54"/>
        <v>2751687.7040453046</v>
      </c>
      <c r="W238" s="63">
        <v>831.5473581490196</v>
      </c>
      <c r="X238" s="63">
        <f t="shared" ca="1" si="55"/>
        <v>771.86190856810788</v>
      </c>
      <c r="Y238" s="64">
        <f t="shared" ca="1" si="56"/>
        <v>-7.1776368472588725E-2</v>
      </c>
      <c r="Z238" s="64"/>
      <c r="AA238" s="64">
        <f ca="1">MAX(Y238,OFFSET($AA$4,B238,0))</f>
        <v>-6.9565588734520789E-2</v>
      </c>
      <c r="AB238" s="62">
        <f t="shared" ca="1" si="57"/>
        <v>2758241.4861458354</v>
      </c>
      <c r="AC238" s="65">
        <f t="shared" ca="1" si="58"/>
        <v>6553.7821005308069</v>
      </c>
      <c r="AD238" s="62">
        <f ca="1">MAX(0,AB238-W238*(1+OFFSET($Y$4,B238,0))*E238)</f>
        <v>0</v>
      </c>
      <c r="AE238" s="65">
        <f ca="1">IF(OFFSET($AC$4,B238,0)=0,0,-OFFSET($AC$4,B238,0)/OFFSET($AD$4,B238,0)*AD238)</f>
        <v>0</v>
      </c>
      <c r="AF238" s="51">
        <f t="shared" ca="1" si="59"/>
        <v>2758241.4861458354</v>
      </c>
    </row>
    <row r="239" spans="1:32" ht="11.25" x14ac:dyDescent="0.2">
      <c r="A239" s="60">
        <v>20601</v>
      </c>
      <c r="B239" s="102">
        <f>INT(A239/10000)</f>
        <v>2</v>
      </c>
      <c r="C239" s="109">
        <v>3</v>
      </c>
      <c r="D239" s="60" t="s">
        <v>297</v>
      </c>
      <c r="E239" s="60">
        <v>1719</v>
      </c>
      <c r="F239" s="60">
        <v>0</v>
      </c>
      <c r="G239" s="60">
        <f t="shared" si="47"/>
        <v>2770.9253731343283</v>
      </c>
      <c r="H239" s="60"/>
      <c r="I239" s="60"/>
      <c r="J239" s="57"/>
      <c r="K239" s="23">
        <f t="shared" si="48"/>
        <v>1</v>
      </c>
      <c r="L239" s="23">
        <f t="shared" si="49"/>
        <v>0</v>
      </c>
      <c r="M239" s="23">
        <f ca="1">OFFSET('Z1'!$B$7,B239,K239)*E239</f>
        <v>0</v>
      </c>
      <c r="N239" s="23">
        <f ca="1">IF(L239&gt;0,OFFSET('Z1'!$I$7,B239,L239)*IF(L239=1,E239-9300,IF(L239=2,E239-18000,IF(L239=3,E239-45000,0))),0)</f>
        <v>0</v>
      </c>
      <c r="O239" s="23">
        <f>IF(AND(F239=1,E239&gt;20000,E239&lt;=45000),E239*'Z1'!$G$7,0)+IF(AND(F239=1,E239&gt;45000,E239&lt;=50000),'Z1'!$G$7/5000*(50000-E239)*E239,0)</f>
        <v>0</v>
      </c>
      <c r="P239" s="24">
        <f t="shared" ca="1" si="50"/>
        <v>0</v>
      </c>
      <c r="Q239" s="27">
        <v>757860</v>
      </c>
      <c r="R239" s="26">
        <f t="shared" si="51"/>
        <v>756860</v>
      </c>
      <c r="S239" s="27">
        <f t="shared" si="52"/>
        <v>1</v>
      </c>
      <c r="T239" s="28">
        <f t="shared" si="53"/>
        <v>681174</v>
      </c>
      <c r="U239" s="61">
        <f ca="1">OFFSET($U$4,B239,0)/OFFSET($G$4,B239,0)*G239</f>
        <v>1324042.3690754217</v>
      </c>
      <c r="V239" s="62">
        <f t="shared" ca="1" si="54"/>
        <v>2005216.3690754217</v>
      </c>
      <c r="W239" s="63">
        <v>1208.6026724479964</v>
      </c>
      <c r="X239" s="63">
        <f t="shared" ca="1" si="55"/>
        <v>1166.5016690374762</v>
      </c>
      <c r="Y239" s="64">
        <f t="shared" ca="1" si="56"/>
        <v>-3.4834445074695686E-2</v>
      </c>
      <c r="Z239" s="64"/>
      <c r="AA239" s="64">
        <f ca="1">MAX(Y239,OFFSET($AA$4,B239,0))</f>
        <v>-3.4834445074695686E-2</v>
      </c>
      <c r="AB239" s="62">
        <f t="shared" ca="1" si="57"/>
        <v>2005216.3690754215</v>
      </c>
      <c r="AC239" s="65">
        <f t="shared" ca="1" si="58"/>
        <v>0</v>
      </c>
      <c r="AD239" s="62">
        <f ca="1">MAX(0,AB239-W239*(1+OFFSET($Y$4,B239,0))*E239)</f>
        <v>61769.067113701487</v>
      </c>
      <c r="AE239" s="65">
        <f ca="1">IF(OFFSET($AC$4,B239,0)=0,0,-OFFSET($AC$4,B239,0)/OFFSET($AD$4,B239,0)*AD239)</f>
        <v>-19688.56912241126</v>
      </c>
      <c r="AF239" s="51">
        <f t="shared" ca="1" si="59"/>
        <v>1985527.7999530102</v>
      </c>
    </row>
    <row r="240" spans="1:32" ht="11.25" x14ac:dyDescent="0.2">
      <c r="A240" s="60">
        <v>20602</v>
      </c>
      <c r="B240" s="102">
        <f>INT(A240/10000)</f>
        <v>2</v>
      </c>
      <c r="C240" s="109">
        <v>3</v>
      </c>
      <c r="D240" s="60" t="s">
        <v>298</v>
      </c>
      <c r="E240" s="60">
        <v>1888</v>
      </c>
      <c r="F240" s="60">
        <v>0</v>
      </c>
      <c r="G240" s="60">
        <f t="shared" si="47"/>
        <v>3043.3432835820895</v>
      </c>
      <c r="H240" s="60"/>
      <c r="I240" s="60"/>
      <c r="J240" s="57"/>
      <c r="K240" s="23">
        <f t="shared" si="48"/>
        <v>1</v>
      </c>
      <c r="L240" s="23">
        <f t="shared" si="49"/>
        <v>0</v>
      </c>
      <c r="M240" s="23">
        <f ca="1">OFFSET('Z1'!$B$7,B240,K240)*E240</f>
        <v>0</v>
      </c>
      <c r="N240" s="23">
        <f ca="1">IF(L240&gt;0,OFFSET('Z1'!$I$7,B240,L240)*IF(L240=1,E240-9300,IF(L240=2,E240-18000,IF(L240=3,E240-45000,0))),0)</f>
        <v>0</v>
      </c>
      <c r="O240" s="23">
        <f>IF(AND(F240=1,E240&gt;20000,E240&lt;=45000),E240*'Z1'!$G$7,0)+IF(AND(F240=1,E240&gt;45000,E240&lt;=50000),'Z1'!$G$7/5000*(50000-E240)*E240,0)</f>
        <v>0</v>
      </c>
      <c r="P240" s="24">
        <f t="shared" ca="1" si="50"/>
        <v>0</v>
      </c>
      <c r="Q240" s="27">
        <v>7394</v>
      </c>
      <c r="R240" s="26">
        <f t="shared" si="51"/>
        <v>6394</v>
      </c>
      <c r="S240" s="27">
        <f t="shared" si="52"/>
        <v>1</v>
      </c>
      <c r="T240" s="28">
        <f t="shared" si="53"/>
        <v>5754.6</v>
      </c>
      <c r="U240" s="61">
        <f ca="1">OFFSET($U$4,B240,0)/OFFSET($G$4,B240,0)*G240</f>
        <v>1454212.910305059</v>
      </c>
      <c r="V240" s="62">
        <f t="shared" ca="1" si="54"/>
        <v>1459967.5103050591</v>
      </c>
      <c r="W240" s="63">
        <v>832.45916251016683</v>
      </c>
      <c r="X240" s="63">
        <f t="shared" ca="1" si="55"/>
        <v>773.28787622089999</v>
      </c>
      <c r="Y240" s="64">
        <f t="shared" ca="1" si="56"/>
        <v>-7.1080106933827158E-2</v>
      </c>
      <c r="Z240" s="64"/>
      <c r="AA240" s="64">
        <f ca="1">MAX(Y240,OFFSET($AA$4,B240,0))</f>
        <v>-6.9565588734520789E-2</v>
      </c>
      <c r="AB240" s="62">
        <f t="shared" ca="1" si="57"/>
        <v>1462347.8526588595</v>
      </c>
      <c r="AC240" s="65">
        <f t="shared" ca="1" si="58"/>
        <v>2380.3423538003117</v>
      </c>
      <c r="AD240" s="62">
        <f ca="1">MAX(0,AB240-W240*(1+OFFSET($Y$4,B240,0))*E240)</f>
        <v>0</v>
      </c>
      <c r="AE240" s="65">
        <f ca="1">IF(OFFSET($AC$4,B240,0)=0,0,-OFFSET($AC$4,B240,0)/OFFSET($AD$4,B240,0)*AD240)</f>
        <v>0</v>
      </c>
      <c r="AF240" s="51">
        <f t="shared" ca="1" si="59"/>
        <v>1462347.8526588595</v>
      </c>
    </row>
    <row r="241" spans="1:32" ht="11.25" x14ac:dyDescent="0.2">
      <c r="A241" s="60">
        <v>20603</v>
      </c>
      <c r="B241" s="102">
        <f>INT(A241/10000)</f>
        <v>2</v>
      </c>
      <c r="C241" s="109">
        <v>3</v>
      </c>
      <c r="D241" s="60" t="s">
        <v>299</v>
      </c>
      <c r="E241" s="60">
        <v>1278</v>
      </c>
      <c r="F241" s="60">
        <v>0</v>
      </c>
      <c r="G241" s="60">
        <f t="shared" si="47"/>
        <v>2060.0597014925374</v>
      </c>
      <c r="H241" s="60"/>
      <c r="I241" s="60"/>
      <c r="J241" s="57"/>
      <c r="K241" s="23">
        <f t="shared" si="48"/>
        <v>1</v>
      </c>
      <c r="L241" s="23">
        <f t="shared" si="49"/>
        <v>0</v>
      </c>
      <c r="M241" s="23">
        <f ca="1">OFFSET('Z1'!$B$7,B241,K241)*E241</f>
        <v>0</v>
      </c>
      <c r="N241" s="23">
        <f ca="1">IF(L241&gt;0,OFFSET('Z1'!$I$7,B241,L241)*IF(L241=1,E241-9300,IF(L241=2,E241-18000,IF(L241=3,E241-45000,0))),0)</f>
        <v>0</v>
      </c>
      <c r="O241" s="23">
        <f>IF(AND(F241=1,E241&gt;20000,E241&lt;=45000),E241*'Z1'!$G$7,0)+IF(AND(F241=1,E241&gt;45000,E241&lt;=50000),'Z1'!$G$7/5000*(50000-E241)*E241,0)</f>
        <v>0</v>
      </c>
      <c r="P241" s="24">
        <f t="shared" ca="1" si="50"/>
        <v>0</v>
      </c>
      <c r="Q241" s="27">
        <v>79284</v>
      </c>
      <c r="R241" s="26">
        <f t="shared" si="51"/>
        <v>78284</v>
      </c>
      <c r="S241" s="27">
        <f t="shared" si="52"/>
        <v>1</v>
      </c>
      <c r="T241" s="28">
        <f t="shared" si="53"/>
        <v>70455.600000000006</v>
      </c>
      <c r="U241" s="61">
        <f ca="1">OFFSET($U$4,B241,0)/OFFSET($G$4,B241,0)*G241</f>
        <v>984366.57805607282</v>
      </c>
      <c r="V241" s="62">
        <f t="shared" ca="1" si="54"/>
        <v>1054822.1780560729</v>
      </c>
      <c r="W241" s="63">
        <v>884.15644840446794</v>
      </c>
      <c r="X241" s="63">
        <f t="shared" ca="1" si="55"/>
        <v>825.36946639755308</v>
      </c>
      <c r="Y241" s="64">
        <f t="shared" ca="1" si="56"/>
        <v>-6.648934372757298E-2</v>
      </c>
      <c r="Z241" s="64"/>
      <c r="AA241" s="64">
        <f ca="1">MAX(Y241,OFFSET($AA$4,B241,0))</f>
        <v>-6.648934372757298E-2</v>
      </c>
      <c r="AB241" s="62">
        <f t="shared" ca="1" si="57"/>
        <v>1054822.1780560729</v>
      </c>
      <c r="AC241" s="65">
        <f t="shared" ca="1" si="58"/>
        <v>0</v>
      </c>
      <c r="AD241" s="62">
        <f ca="1">MAX(0,AB241-W241*(1+OFFSET($Y$4,B241,0))*E241)</f>
        <v>0</v>
      </c>
      <c r="AE241" s="65">
        <f ca="1">IF(OFFSET($AC$4,B241,0)=0,0,-OFFSET($AC$4,B241,0)/OFFSET($AD$4,B241,0)*AD241)</f>
        <v>0</v>
      </c>
      <c r="AF241" s="51">
        <f t="shared" ca="1" si="59"/>
        <v>1054822.1780560729</v>
      </c>
    </row>
    <row r="242" spans="1:32" ht="11.25" x14ac:dyDescent="0.2">
      <c r="A242" s="60">
        <v>20604</v>
      </c>
      <c r="B242" s="102">
        <f>INT(A242/10000)</f>
        <v>2</v>
      </c>
      <c r="C242" s="109">
        <v>3</v>
      </c>
      <c r="D242" s="60" t="s">
        <v>300</v>
      </c>
      <c r="E242" s="60">
        <v>1604</v>
      </c>
      <c r="F242" s="60">
        <v>0</v>
      </c>
      <c r="G242" s="60">
        <f t="shared" si="47"/>
        <v>2585.5522388059703</v>
      </c>
      <c r="H242" s="60"/>
      <c r="I242" s="60"/>
      <c r="J242" s="57"/>
      <c r="K242" s="23">
        <f t="shared" si="48"/>
        <v>1</v>
      </c>
      <c r="L242" s="23">
        <f t="shared" si="49"/>
        <v>0</v>
      </c>
      <c r="M242" s="23">
        <f ca="1">OFFSET('Z1'!$B$7,B242,K242)*E242</f>
        <v>0</v>
      </c>
      <c r="N242" s="23">
        <f ca="1">IF(L242&gt;0,OFFSET('Z1'!$I$7,B242,L242)*IF(L242=1,E242-9300,IF(L242=2,E242-18000,IF(L242=3,E242-45000,0))),0)</f>
        <v>0</v>
      </c>
      <c r="O242" s="23">
        <f>IF(AND(F242=1,E242&gt;20000,E242&lt;=45000),E242*'Z1'!$G$7,0)+IF(AND(F242=1,E242&gt;45000,E242&lt;=50000),'Z1'!$G$7/5000*(50000-E242)*E242,0)</f>
        <v>0</v>
      </c>
      <c r="P242" s="24">
        <f t="shared" ca="1" si="50"/>
        <v>0</v>
      </c>
      <c r="Q242" s="27">
        <v>55264</v>
      </c>
      <c r="R242" s="26">
        <f t="shared" si="51"/>
        <v>54264</v>
      </c>
      <c r="S242" s="27">
        <f t="shared" si="52"/>
        <v>1</v>
      </c>
      <c r="T242" s="28">
        <f t="shared" si="53"/>
        <v>48837.599999999999</v>
      </c>
      <c r="U242" s="61">
        <f ca="1">OFFSET($U$4,B242,0)/OFFSET($G$4,B242,0)*G242</f>
        <v>1235464.781848154</v>
      </c>
      <c r="V242" s="62">
        <f t="shared" ca="1" si="54"/>
        <v>1284302.3818481541</v>
      </c>
      <c r="W242" s="63">
        <v>859.76131724772847</v>
      </c>
      <c r="X242" s="63">
        <f t="shared" ca="1" si="55"/>
        <v>800.68727047889911</v>
      </c>
      <c r="Y242" s="64">
        <f t="shared" ca="1" si="56"/>
        <v>-6.8709821649033276E-2</v>
      </c>
      <c r="Z242" s="64"/>
      <c r="AA242" s="64">
        <f ca="1">MAX(Y242,OFFSET($AA$4,B242,0))</f>
        <v>-6.8709821649033276E-2</v>
      </c>
      <c r="AB242" s="62">
        <f t="shared" ca="1" si="57"/>
        <v>1284302.3818481541</v>
      </c>
      <c r="AC242" s="65">
        <f t="shared" ca="1" si="58"/>
        <v>0</v>
      </c>
      <c r="AD242" s="62">
        <f ca="1">MAX(0,AB242-W242*(1+OFFSET($Y$4,B242,0))*E242)</f>
        <v>0</v>
      </c>
      <c r="AE242" s="65">
        <f ca="1">IF(OFFSET($AC$4,B242,0)=0,0,-OFFSET($AC$4,B242,0)/OFFSET($AD$4,B242,0)*AD242)</f>
        <v>0</v>
      </c>
      <c r="AF242" s="51">
        <f t="shared" ca="1" si="59"/>
        <v>1284302.3818481541</v>
      </c>
    </row>
    <row r="243" spans="1:32" ht="11.25" x14ac:dyDescent="0.2">
      <c r="A243" s="60">
        <v>20605</v>
      </c>
      <c r="B243" s="102">
        <f>INT(A243/10000)</f>
        <v>2</v>
      </c>
      <c r="C243" s="109">
        <v>3</v>
      </c>
      <c r="D243" s="60" t="s">
        <v>301</v>
      </c>
      <c r="E243" s="60">
        <v>1337</v>
      </c>
      <c r="F243" s="60">
        <v>0</v>
      </c>
      <c r="G243" s="60">
        <f t="shared" si="47"/>
        <v>2155.1641791044776</v>
      </c>
      <c r="H243" s="60"/>
      <c r="I243" s="60"/>
      <c r="J243" s="57"/>
      <c r="K243" s="23">
        <f t="shared" si="48"/>
        <v>1</v>
      </c>
      <c r="L243" s="23">
        <f t="shared" si="49"/>
        <v>0</v>
      </c>
      <c r="M243" s="23">
        <f ca="1">OFFSET('Z1'!$B$7,B243,K243)*E243</f>
        <v>0</v>
      </c>
      <c r="N243" s="23">
        <f ca="1">IF(L243&gt;0,OFFSET('Z1'!$I$7,B243,L243)*IF(L243=1,E243-9300,IF(L243=2,E243-18000,IF(L243=3,E243-45000,0))),0)</f>
        <v>0</v>
      </c>
      <c r="O243" s="23">
        <f>IF(AND(F243=1,E243&gt;20000,E243&lt;=45000),E243*'Z1'!$G$7,0)+IF(AND(F243=1,E243&gt;45000,E243&lt;=50000),'Z1'!$G$7/5000*(50000-E243)*E243,0)</f>
        <v>0</v>
      </c>
      <c r="P243" s="24">
        <f t="shared" ca="1" si="50"/>
        <v>0</v>
      </c>
      <c r="Q243" s="27">
        <v>41263</v>
      </c>
      <c r="R243" s="26">
        <f t="shared" si="51"/>
        <v>40263</v>
      </c>
      <c r="S243" s="27">
        <f t="shared" si="52"/>
        <v>1</v>
      </c>
      <c r="T243" s="28">
        <f t="shared" si="53"/>
        <v>36236.700000000004</v>
      </c>
      <c r="U243" s="61">
        <f ca="1">OFFSET($U$4,B243,0)/OFFSET($G$4,B243,0)*G243</f>
        <v>1029810.7315031058</v>
      </c>
      <c r="V243" s="62">
        <f t="shared" ca="1" si="54"/>
        <v>1066047.4315031059</v>
      </c>
      <c r="W243" s="63">
        <v>853.26126453687459</v>
      </c>
      <c r="X243" s="63">
        <f t="shared" ca="1" si="55"/>
        <v>797.34288070538958</v>
      </c>
      <c r="Y243" s="64">
        <f t="shared" ca="1" si="56"/>
        <v>-6.5534890842414928E-2</v>
      </c>
      <c r="Z243" s="64"/>
      <c r="AA243" s="64">
        <f ca="1">MAX(Y243,OFFSET($AA$4,B243,0))</f>
        <v>-6.5534890842414928E-2</v>
      </c>
      <c r="AB243" s="62">
        <f t="shared" ca="1" si="57"/>
        <v>1066047.4315031059</v>
      </c>
      <c r="AC243" s="65">
        <f t="shared" ca="1" si="58"/>
        <v>0</v>
      </c>
      <c r="AD243" s="62">
        <f ca="1">MAX(0,AB243-W243*(1+OFFSET($Y$4,B243,0))*E243)</f>
        <v>0</v>
      </c>
      <c r="AE243" s="65">
        <f ca="1">IF(OFFSET($AC$4,B243,0)=0,0,-OFFSET($AC$4,B243,0)/OFFSET($AD$4,B243,0)*AD243)</f>
        <v>0</v>
      </c>
      <c r="AF243" s="51">
        <f t="shared" ca="1" si="59"/>
        <v>1066047.4315031059</v>
      </c>
    </row>
    <row r="244" spans="1:32" ht="11.25" x14ac:dyDescent="0.2">
      <c r="A244" s="60">
        <v>20607</v>
      </c>
      <c r="B244" s="102">
        <f>INT(A244/10000)</f>
        <v>2</v>
      </c>
      <c r="C244" s="109">
        <v>3</v>
      </c>
      <c r="D244" s="60" t="s">
        <v>302</v>
      </c>
      <c r="E244" s="60">
        <v>1216</v>
      </c>
      <c r="F244" s="60">
        <v>0</v>
      </c>
      <c r="G244" s="60">
        <f t="shared" si="47"/>
        <v>1960.1194029850747</v>
      </c>
      <c r="H244" s="60"/>
      <c r="I244" s="60"/>
      <c r="J244" s="57"/>
      <c r="K244" s="23">
        <f t="shared" si="48"/>
        <v>1</v>
      </c>
      <c r="L244" s="23">
        <f t="shared" si="49"/>
        <v>0</v>
      </c>
      <c r="M244" s="23">
        <f ca="1">OFFSET('Z1'!$B$7,B244,K244)*E244</f>
        <v>0</v>
      </c>
      <c r="N244" s="23">
        <f ca="1">IF(L244&gt;0,OFFSET('Z1'!$I$7,B244,L244)*IF(L244=1,E244-9300,IF(L244=2,E244-18000,IF(L244=3,E244-45000,0))),0)</f>
        <v>0</v>
      </c>
      <c r="O244" s="23">
        <f>IF(AND(F244=1,E244&gt;20000,E244&lt;=45000),E244*'Z1'!$G$7,0)+IF(AND(F244=1,E244&gt;45000,E244&lt;=50000),'Z1'!$G$7/5000*(50000-E244)*E244,0)</f>
        <v>0</v>
      </c>
      <c r="P244" s="24">
        <f t="shared" ca="1" si="50"/>
        <v>0</v>
      </c>
      <c r="Q244" s="27">
        <v>151880</v>
      </c>
      <c r="R244" s="26">
        <f t="shared" si="51"/>
        <v>150880</v>
      </c>
      <c r="S244" s="27">
        <f t="shared" si="52"/>
        <v>1</v>
      </c>
      <c r="T244" s="28">
        <f t="shared" si="53"/>
        <v>135792</v>
      </c>
      <c r="U244" s="61">
        <f ca="1">OFFSET($U$4,B244,0)/OFFSET($G$4,B244,0)*G244</f>
        <v>936611.70494224143</v>
      </c>
      <c r="V244" s="62">
        <f t="shared" ca="1" si="54"/>
        <v>1072403.7049422413</v>
      </c>
      <c r="W244" s="63">
        <v>939.19032340738602</v>
      </c>
      <c r="X244" s="63">
        <f t="shared" ca="1" si="55"/>
        <v>881.91094156434315</v>
      </c>
      <c r="Y244" s="64">
        <f t="shared" ca="1" si="56"/>
        <v>-6.0988045144282466E-2</v>
      </c>
      <c r="Z244" s="64"/>
      <c r="AA244" s="64">
        <f ca="1">MAX(Y244,OFFSET($AA$4,B244,0))</f>
        <v>-6.0988045144282466E-2</v>
      </c>
      <c r="AB244" s="62">
        <f t="shared" ca="1" si="57"/>
        <v>1072403.7049422413</v>
      </c>
      <c r="AC244" s="65">
        <f t="shared" ca="1" si="58"/>
        <v>0</v>
      </c>
      <c r="AD244" s="62">
        <f ca="1">MAX(0,AB244-W244*(1+OFFSET($Y$4,B244,0))*E244)</f>
        <v>4085.753094968386</v>
      </c>
      <c r="AE244" s="65">
        <f ca="1">IF(OFFSET($AC$4,B244,0)=0,0,-OFFSET($AC$4,B244,0)/OFFSET($AD$4,B244,0)*AD244)</f>
        <v>-1302.3125649496362</v>
      </c>
      <c r="AF244" s="51">
        <f t="shared" ca="1" si="59"/>
        <v>1071101.3923772916</v>
      </c>
    </row>
    <row r="245" spans="1:32" ht="11.25" x14ac:dyDescent="0.2">
      <c r="A245" s="60">
        <v>20608</v>
      </c>
      <c r="B245" s="102">
        <f>INT(A245/10000)</f>
        <v>2</v>
      </c>
      <c r="C245" s="109">
        <v>4</v>
      </c>
      <c r="D245" s="60" t="s">
        <v>303</v>
      </c>
      <c r="E245" s="60">
        <v>2541</v>
      </c>
      <c r="F245" s="60">
        <v>0</v>
      </c>
      <c r="G245" s="60">
        <f t="shared" si="47"/>
        <v>4095.9402985074626</v>
      </c>
      <c r="H245" s="60"/>
      <c r="I245" s="60"/>
      <c r="J245" s="57"/>
      <c r="K245" s="23">
        <f t="shared" si="48"/>
        <v>1</v>
      </c>
      <c r="L245" s="23">
        <f t="shared" si="49"/>
        <v>0</v>
      </c>
      <c r="M245" s="23">
        <f ca="1">OFFSET('Z1'!$B$7,B245,K245)*E245</f>
        <v>0</v>
      </c>
      <c r="N245" s="23">
        <f ca="1">IF(L245&gt;0,OFFSET('Z1'!$I$7,B245,L245)*IF(L245=1,E245-9300,IF(L245=2,E245-18000,IF(L245=3,E245-45000,0))),0)</f>
        <v>0</v>
      </c>
      <c r="O245" s="23">
        <f>IF(AND(F245=1,E245&gt;20000,E245&lt;=45000),E245*'Z1'!$G$7,0)+IF(AND(F245=1,E245&gt;45000,E245&lt;=50000),'Z1'!$G$7/5000*(50000-E245)*E245,0)</f>
        <v>0</v>
      </c>
      <c r="P245" s="24">
        <f t="shared" ca="1" si="50"/>
        <v>0</v>
      </c>
      <c r="Q245" s="27">
        <v>46027</v>
      </c>
      <c r="R245" s="26">
        <f t="shared" si="51"/>
        <v>45027</v>
      </c>
      <c r="S245" s="27">
        <f t="shared" si="52"/>
        <v>1</v>
      </c>
      <c r="T245" s="28">
        <f t="shared" si="53"/>
        <v>40524.300000000003</v>
      </c>
      <c r="U245" s="61">
        <f ca="1">OFFSET($U$4,B245,0)/OFFSET($G$4,B245,0)*G245</f>
        <v>1957179.557778154</v>
      </c>
      <c r="V245" s="62">
        <f t="shared" ca="1" si="54"/>
        <v>1997703.8577781541</v>
      </c>
      <c r="W245" s="63">
        <v>845.11358246425027</v>
      </c>
      <c r="X245" s="63">
        <f t="shared" ca="1" si="55"/>
        <v>786.18805894457068</v>
      </c>
      <c r="Y245" s="64">
        <f t="shared" ca="1" si="56"/>
        <v>-6.9724975130395883E-2</v>
      </c>
      <c r="Z245" s="64"/>
      <c r="AA245" s="64">
        <f ca="1">MAX(Y245,OFFSET($AA$4,B245,0))</f>
        <v>-6.9565588734520789E-2</v>
      </c>
      <c r="AB245" s="62">
        <f t="shared" ca="1" si="57"/>
        <v>1998046.1294821177</v>
      </c>
      <c r="AC245" s="65">
        <f t="shared" ca="1" si="58"/>
        <v>342.27170396363363</v>
      </c>
      <c r="AD245" s="62">
        <f ca="1">MAX(0,AB245-W245*(1+OFFSET($Y$4,B245,0))*E245)</f>
        <v>0</v>
      </c>
      <c r="AE245" s="65">
        <f ca="1">IF(OFFSET($AC$4,B245,0)=0,0,-OFFSET($AC$4,B245,0)/OFFSET($AD$4,B245,0)*AD245)</f>
        <v>0</v>
      </c>
      <c r="AF245" s="51">
        <f t="shared" ca="1" si="59"/>
        <v>1998046.1294821177</v>
      </c>
    </row>
    <row r="246" spans="1:32" ht="11.25" x14ac:dyDescent="0.2">
      <c r="A246" s="60">
        <v>20609</v>
      </c>
      <c r="B246" s="102">
        <f>INT(A246/10000)</f>
        <v>2</v>
      </c>
      <c r="C246" s="109">
        <v>3</v>
      </c>
      <c r="D246" s="60" t="s">
        <v>304</v>
      </c>
      <c r="E246" s="60">
        <v>1731</v>
      </c>
      <c r="F246" s="60">
        <v>0</v>
      </c>
      <c r="G246" s="60">
        <f t="shared" si="47"/>
        <v>2790.2686567164178</v>
      </c>
      <c r="H246" s="60"/>
      <c r="I246" s="60"/>
      <c r="J246" s="57"/>
      <c r="K246" s="23">
        <f t="shared" si="48"/>
        <v>1</v>
      </c>
      <c r="L246" s="23">
        <f t="shared" si="49"/>
        <v>0</v>
      </c>
      <c r="M246" s="23">
        <f ca="1">OFFSET('Z1'!$B$7,B246,K246)*E246</f>
        <v>0</v>
      </c>
      <c r="N246" s="23">
        <f ca="1">IF(L246&gt;0,OFFSET('Z1'!$I$7,B246,L246)*IF(L246=1,E246-9300,IF(L246=2,E246-18000,IF(L246=3,E246-45000,0))),0)</f>
        <v>0</v>
      </c>
      <c r="O246" s="23">
        <f>IF(AND(F246=1,E246&gt;20000,E246&lt;=45000),E246*'Z1'!$G$7,0)+IF(AND(F246=1,E246&gt;45000,E246&lt;=50000),'Z1'!$G$7/5000*(50000-E246)*E246,0)</f>
        <v>0</v>
      </c>
      <c r="P246" s="24">
        <f t="shared" ca="1" si="50"/>
        <v>0</v>
      </c>
      <c r="Q246" s="27">
        <v>26709</v>
      </c>
      <c r="R246" s="26">
        <f t="shared" si="51"/>
        <v>25709</v>
      </c>
      <c r="S246" s="27">
        <f t="shared" si="52"/>
        <v>1</v>
      </c>
      <c r="T246" s="28">
        <f t="shared" si="53"/>
        <v>23138.100000000002</v>
      </c>
      <c r="U246" s="61">
        <f ca="1">OFFSET($U$4,B246,0)/OFFSET($G$4,B246,0)*G246</f>
        <v>1333285.2477426149</v>
      </c>
      <c r="V246" s="62">
        <f t="shared" ca="1" si="54"/>
        <v>1356423.347742615</v>
      </c>
      <c r="W246" s="63">
        <v>849.69536361321207</v>
      </c>
      <c r="X246" s="63">
        <f t="shared" ca="1" si="55"/>
        <v>783.60678667973139</v>
      </c>
      <c r="Y246" s="64">
        <f t="shared" ca="1" si="56"/>
        <v>-7.7779142694680781E-2</v>
      </c>
      <c r="Z246" s="64"/>
      <c r="AA246" s="64">
        <f ca="1">MAX(Y246,OFFSET($AA$4,B246,0))</f>
        <v>-6.9565588734520789E-2</v>
      </c>
      <c r="AB246" s="62">
        <f t="shared" ca="1" si="57"/>
        <v>1368504.0291447451</v>
      </c>
      <c r="AC246" s="65">
        <f t="shared" ca="1" si="58"/>
        <v>12080.681402130052</v>
      </c>
      <c r="AD246" s="62">
        <f ca="1">MAX(0,AB246-W246*(1+OFFSET($Y$4,B246,0))*E246)</f>
        <v>0</v>
      </c>
      <c r="AE246" s="65">
        <f ca="1">IF(OFFSET($AC$4,B246,0)=0,0,-OFFSET($AC$4,B246,0)/OFFSET($AD$4,B246,0)*AD246)</f>
        <v>0</v>
      </c>
      <c r="AF246" s="51">
        <f t="shared" ca="1" si="59"/>
        <v>1368504.0291447451</v>
      </c>
    </row>
    <row r="247" spans="1:32" ht="11.25" x14ac:dyDescent="0.2">
      <c r="A247" s="60">
        <v>20610</v>
      </c>
      <c r="B247" s="102">
        <f>INT(A247/10000)</f>
        <v>2</v>
      </c>
      <c r="C247" s="109">
        <v>3</v>
      </c>
      <c r="D247" s="60" t="s">
        <v>305</v>
      </c>
      <c r="E247" s="60">
        <v>1011</v>
      </c>
      <c r="F247" s="60">
        <v>0</v>
      </c>
      <c r="G247" s="60">
        <f t="shared" si="47"/>
        <v>1629.6716417910447</v>
      </c>
      <c r="H247" s="60"/>
      <c r="I247" s="60"/>
      <c r="J247" s="57"/>
      <c r="K247" s="23">
        <f t="shared" si="48"/>
        <v>1</v>
      </c>
      <c r="L247" s="23">
        <f t="shared" si="49"/>
        <v>0</v>
      </c>
      <c r="M247" s="23">
        <f ca="1">OFFSET('Z1'!$B$7,B247,K247)*E247</f>
        <v>0</v>
      </c>
      <c r="N247" s="23">
        <f ca="1">IF(L247&gt;0,OFFSET('Z1'!$I$7,B247,L247)*IF(L247=1,E247-9300,IF(L247=2,E247-18000,IF(L247=3,E247-45000,0))),0)</f>
        <v>0</v>
      </c>
      <c r="O247" s="23">
        <f>IF(AND(F247=1,E247&gt;20000,E247&lt;=45000),E247*'Z1'!$G$7,0)+IF(AND(F247=1,E247&gt;45000,E247&lt;=50000),'Z1'!$G$7/5000*(50000-E247)*E247,0)</f>
        <v>0</v>
      </c>
      <c r="P247" s="24">
        <f t="shared" ca="1" si="50"/>
        <v>0</v>
      </c>
      <c r="Q247" s="27">
        <v>241125</v>
      </c>
      <c r="R247" s="26">
        <f t="shared" si="51"/>
        <v>240125</v>
      </c>
      <c r="S247" s="27">
        <f t="shared" si="52"/>
        <v>1</v>
      </c>
      <c r="T247" s="28">
        <f t="shared" si="53"/>
        <v>216112.5</v>
      </c>
      <c r="U247" s="61">
        <f ca="1">OFFSET($U$4,B247,0)/OFFSET($G$4,B247,0)*G247</f>
        <v>778712.52771102474</v>
      </c>
      <c r="V247" s="62">
        <f t="shared" ca="1" si="54"/>
        <v>994825.02771102474</v>
      </c>
      <c r="W247" s="63">
        <v>1052.0020432848544</v>
      </c>
      <c r="X247" s="63">
        <f t="shared" ca="1" si="55"/>
        <v>984.00101652920353</v>
      </c>
      <c r="Y247" s="64">
        <f t="shared" ca="1" si="56"/>
        <v>-6.4639633724777878E-2</v>
      </c>
      <c r="Z247" s="64"/>
      <c r="AA247" s="64">
        <f ca="1">MAX(Y247,OFFSET($AA$4,B247,0))</f>
        <v>-6.4639633724777878E-2</v>
      </c>
      <c r="AB247" s="62">
        <f t="shared" ca="1" si="57"/>
        <v>994825.02771102474</v>
      </c>
      <c r="AC247" s="65">
        <f t="shared" ca="1" si="58"/>
        <v>0</v>
      </c>
      <c r="AD247" s="62">
        <f ca="1">MAX(0,AB247-W247*(1+OFFSET($Y$4,B247,0))*E247)</f>
        <v>0</v>
      </c>
      <c r="AE247" s="65">
        <f ca="1">IF(OFFSET($AC$4,B247,0)=0,0,-OFFSET($AC$4,B247,0)/OFFSET($AD$4,B247,0)*AD247)</f>
        <v>0</v>
      </c>
      <c r="AF247" s="51">
        <f t="shared" ca="1" si="59"/>
        <v>994825.02771102474</v>
      </c>
    </row>
    <row r="248" spans="1:32" ht="11.25" x14ac:dyDescent="0.2">
      <c r="A248" s="60">
        <v>20611</v>
      </c>
      <c r="B248" s="102">
        <f>INT(A248/10000)</f>
        <v>2</v>
      </c>
      <c r="C248" s="109">
        <v>3</v>
      </c>
      <c r="D248" s="60" t="s">
        <v>306</v>
      </c>
      <c r="E248" s="60">
        <v>1979</v>
      </c>
      <c r="F248" s="60">
        <v>0</v>
      </c>
      <c r="G248" s="60">
        <f t="shared" si="47"/>
        <v>3190.0298507462685</v>
      </c>
      <c r="H248" s="60"/>
      <c r="I248" s="60"/>
      <c r="J248" s="57"/>
      <c r="K248" s="23">
        <f t="shared" si="48"/>
        <v>1</v>
      </c>
      <c r="L248" s="23">
        <f t="shared" si="49"/>
        <v>0</v>
      </c>
      <c r="M248" s="23">
        <f ca="1">OFFSET('Z1'!$B$7,B248,K248)*E248</f>
        <v>0</v>
      </c>
      <c r="N248" s="23">
        <f ca="1">IF(L248&gt;0,OFFSET('Z1'!$I$7,B248,L248)*IF(L248=1,E248-9300,IF(L248=2,E248-18000,IF(L248=3,E248-45000,0))),0)</f>
        <v>0</v>
      </c>
      <c r="O248" s="23">
        <f>IF(AND(F248=1,E248&gt;20000,E248&lt;=45000),E248*'Z1'!$G$7,0)+IF(AND(F248=1,E248&gt;45000,E248&lt;=50000),'Z1'!$G$7/5000*(50000-E248)*E248,0)</f>
        <v>0</v>
      </c>
      <c r="P248" s="24">
        <f t="shared" ca="1" si="50"/>
        <v>0</v>
      </c>
      <c r="Q248" s="27">
        <v>14632</v>
      </c>
      <c r="R248" s="26">
        <f t="shared" si="51"/>
        <v>13632</v>
      </c>
      <c r="S248" s="27">
        <f t="shared" si="52"/>
        <v>1</v>
      </c>
      <c r="T248" s="28">
        <f t="shared" si="53"/>
        <v>12268.800000000001</v>
      </c>
      <c r="U248" s="61">
        <f ca="1">OFFSET($U$4,B248,0)/OFFSET($G$4,B248,0)*G248</f>
        <v>1524304.7401979405</v>
      </c>
      <c r="V248" s="62">
        <f t="shared" ca="1" si="54"/>
        <v>1536573.5401979405</v>
      </c>
      <c r="W248" s="63">
        <v>836.3783054930467</v>
      </c>
      <c r="X248" s="63">
        <f t="shared" ca="1" si="55"/>
        <v>776.43938362705433</v>
      </c>
      <c r="Y248" s="64">
        <f t="shared" ca="1" si="56"/>
        <v>-7.1664845288709755E-2</v>
      </c>
      <c r="Z248" s="64"/>
      <c r="AA248" s="64">
        <f ca="1">MAX(Y248,OFFSET($AA$4,B248,0))</f>
        <v>-6.9565588734520789E-2</v>
      </c>
      <c r="AB248" s="62">
        <f t="shared" ca="1" si="57"/>
        <v>1540048.2142516845</v>
      </c>
      <c r="AC248" s="65">
        <f t="shared" ca="1" si="58"/>
        <v>3474.6740537439473</v>
      </c>
      <c r="AD248" s="62">
        <f ca="1">MAX(0,AB248-W248*(1+OFFSET($Y$4,B248,0))*E248)</f>
        <v>0</v>
      </c>
      <c r="AE248" s="65">
        <f ca="1">IF(OFFSET($AC$4,B248,0)=0,0,-OFFSET($AC$4,B248,0)/OFFSET($AD$4,B248,0)*AD248)</f>
        <v>0</v>
      </c>
      <c r="AF248" s="51">
        <f t="shared" ca="1" si="59"/>
        <v>1540048.2142516845</v>
      </c>
    </row>
    <row r="249" spans="1:32" ht="11.25" x14ac:dyDescent="0.2">
      <c r="A249" s="60">
        <v>20613</v>
      </c>
      <c r="B249" s="102">
        <f>INT(A249/10000)</f>
        <v>2</v>
      </c>
      <c r="C249" s="109">
        <v>3</v>
      </c>
      <c r="D249" s="60" t="s">
        <v>307</v>
      </c>
      <c r="E249" s="60">
        <v>1171</v>
      </c>
      <c r="F249" s="60">
        <v>0</v>
      </c>
      <c r="G249" s="60">
        <f t="shared" si="47"/>
        <v>1887.5820895522388</v>
      </c>
      <c r="H249" s="60"/>
      <c r="I249" s="60"/>
      <c r="J249" s="57"/>
      <c r="K249" s="23">
        <f t="shared" si="48"/>
        <v>1</v>
      </c>
      <c r="L249" s="23">
        <f t="shared" si="49"/>
        <v>0</v>
      </c>
      <c r="M249" s="23">
        <f ca="1">OFFSET('Z1'!$B$7,B249,K249)*E249</f>
        <v>0</v>
      </c>
      <c r="N249" s="23">
        <f ca="1">IF(L249&gt;0,OFFSET('Z1'!$I$7,B249,L249)*IF(L249=1,E249-9300,IF(L249=2,E249-18000,IF(L249=3,E249-45000,0))),0)</f>
        <v>0</v>
      </c>
      <c r="O249" s="23">
        <f>IF(AND(F249=1,E249&gt;20000,E249&lt;=45000),E249*'Z1'!$G$7,0)+IF(AND(F249=1,E249&gt;45000,E249&lt;=50000),'Z1'!$G$7/5000*(50000-E249)*E249,0)</f>
        <v>0</v>
      </c>
      <c r="P249" s="24">
        <f t="shared" ca="1" si="50"/>
        <v>0</v>
      </c>
      <c r="Q249" s="27">
        <v>1507</v>
      </c>
      <c r="R249" s="26">
        <f t="shared" si="51"/>
        <v>507</v>
      </c>
      <c r="S249" s="27">
        <f t="shared" si="52"/>
        <v>1</v>
      </c>
      <c r="T249" s="28">
        <f t="shared" si="53"/>
        <v>456.3</v>
      </c>
      <c r="U249" s="61">
        <f ca="1">OFFSET($U$4,B249,0)/OFFSET($G$4,B249,0)*G249</f>
        <v>901950.90994026698</v>
      </c>
      <c r="V249" s="62">
        <f t="shared" ca="1" si="54"/>
        <v>902407.20994026703</v>
      </c>
      <c r="W249" s="63">
        <v>829.77854453263853</v>
      </c>
      <c r="X249" s="63">
        <f t="shared" ca="1" si="55"/>
        <v>770.62955588408795</v>
      </c>
      <c r="Y249" s="64">
        <f t="shared" ca="1" si="56"/>
        <v>-7.1282860997406772E-2</v>
      </c>
      <c r="Z249" s="64"/>
      <c r="AA249" s="64">
        <f ca="1">MAX(Y249,OFFSET($AA$4,B249,0))</f>
        <v>-6.9565588734520789E-2</v>
      </c>
      <c r="AB249" s="62">
        <f t="shared" ca="1" si="57"/>
        <v>904075.83304021659</v>
      </c>
      <c r="AC249" s="65">
        <f t="shared" ca="1" si="58"/>
        <v>1668.6230999495601</v>
      </c>
      <c r="AD249" s="62">
        <f ca="1">MAX(0,AB249-W249*(1+OFFSET($Y$4,B249,0))*E249)</f>
        <v>0</v>
      </c>
      <c r="AE249" s="65">
        <f ca="1">IF(OFFSET($AC$4,B249,0)=0,0,-OFFSET($AC$4,B249,0)/OFFSET($AD$4,B249,0)*AD249)</f>
        <v>0</v>
      </c>
      <c r="AF249" s="51">
        <f t="shared" ca="1" si="59"/>
        <v>904075.83304021659</v>
      </c>
    </row>
    <row r="250" spans="1:32" ht="11.25" x14ac:dyDescent="0.2">
      <c r="A250" s="60">
        <v>20616</v>
      </c>
      <c r="B250" s="102">
        <f>INT(A250/10000)</f>
        <v>2</v>
      </c>
      <c r="C250" s="109">
        <v>3</v>
      </c>
      <c r="D250" s="60" t="s">
        <v>308</v>
      </c>
      <c r="E250" s="60">
        <v>1699</v>
      </c>
      <c r="F250" s="60">
        <v>0</v>
      </c>
      <c r="G250" s="60">
        <f t="shared" si="47"/>
        <v>2738.686567164179</v>
      </c>
      <c r="H250" s="60"/>
      <c r="I250" s="60"/>
      <c r="J250" s="57"/>
      <c r="K250" s="23">
        <f t="shared" si="48"/>
        <v>1</v>
      </c>
      <c r="L250" s="23">
        <f t="shared" si="49"/>
        <v>0</v>
      </c>
      <c r="M250" s="23">
        <f ca="1">OFFSET('Z1'!$B$7,B250,K250)*E250</f>
        <v>0</v>
      </c>
      <c r="N250" s="23">
        <f ca="1">IF(L250&gt;0,OFFSET('Z1'!$I$7,B250,L250)*IF(L250=1,E250-9300,IF(L250=2,E250-18000,IF(L250=3,E250-45000,0))),0)</f>
        <v>0</v>
      </c>
      <c r="O250" s="23">
        <f>IF(AND(F250=1,E250&gt;20000,E250&lt;=45000),E250*'Z1'!$G$7,0)+IF(AND(F250=1,E250&gt;45000,E250&lt;=50000),'Z1'!$G$7/5000*(50000-E250)*E250,0)</f>
        <v>0</v>
      </c>
      <c r="P250" s="24">
        <f t="shared" ca="1" si="50"/>
        <v>0</v>
      </c>
      <c r="Q250" s="27">
        <v>27469</v>
      </c>
      <c r="R250" s="26">
        <f t="shared" si="51"/>
        <v>26469</v>
      </c>
      <c r="S250" s="27">
        <f t="shared" si="52"/>
        <v>1</v>
      </c>
      <c r="T250" s="28">
        <f t="shared" si="53"/>
        <v>23822.100000000002</v>
      </c>
      <c r="U250" s="61">
        <f ca="1">OFFSET($U$4,B250,0)/OFFSET($G$4,B250,0)*G250</f>
        <v>1308637.5712967664</v>
      </c>
      <c r="V250" s="62">
        <f t="shared" ca="1" si="54"/>
        <v>1332459.6712967665</v>
      </c>
      <c r="W250" s="63">
        <v>844.75223452517662</v>
      </c>
      <c r="X250" s="63">
        <f t="shared" ca="1" si="55"/>
        <v>784.26113672558358</v>
      </c>
      <c r="Y250" s="64">
        <f t="shared" ca="1" si="56"/>
        <v>-7.1608094453392335E-2</v>
      </c>
      <c r="Z250" s="64"/>
      <c r="AA250" s="64">
        <f ca="1">MAX(Y250,OFFSET($AA$4,B250,0))</f>
        <v>-6.9565588734520789E-2</v>
      </c>
      <c r="AB250" s="62">
        <f t="shared" ca="1" si="57"/>
        <v>1335391.1450445766</v>
      </c>
      <c r="AC250" s="65">
        <f t="shared" ca="1" si="58"/>
        <v>2931.473747810116</v>
      </c>
      <c r="AD250" s="62">
        <f ca="1">MAX(0,AB250-W250*(1+OFFSET($Y$4,B250,0))*E250)</f>
        <v>0</v>
      </c>
      <c r="AE250" s="65">
        <f ca="1">IF(OFFSET($AC$4,B250,0)=0,0,-OFFSET($AC$4,B250,0)/OFFSET($AD$4,B250,0)*AD250)</f>
        <v>0</v>
      </c>
      <c r="AF250" s="51">
        <f t="shared" ca="1" si="59"/>
        <v>1335391.1450445766</v>
      </c>
    </row>
    <row r="251" spans="1:32" ht="11.25" x14ac:dyDescent="0.2">
      <c r="A251" s="60">
        <v>20618</v>
      </c>
      <c r="B251" s="102">
        <f>INT(A251/10000)</f>
        <v>2</v>
      </c>
      <c r="C251" s="109">
        <v>2</v>
      </c>
      <c r="D251" s="60" t="s">
        <v>309</v>
      </c>
      <c r="E251" s="60">
        <v>761</v>
      </c>
      <c r="F251" s="60">
        <v>0</v>
      </c>
      <c r="G251" s="60">
        <f t="shared" si="47"/>
        <v>1226.686567164179</v>
      </c>
      <c r="H251" s="60"/>
      <c r="I251" s="60"/>
      <c r="J251" s="57"/>
      <c r="K251" s="23">
        <f t="shared" si="48"/>
        <v>1</v>
      </c>
      <c r="L251" s="23">
        <f t="shared" si="49"/>
        <v>0</v>
      </c>
      <c r="M251" s="23">
        <f ca="1">OFFSET('Z1'!$B$7,B251,K251)*E251</f>
        <v>0</v>
      </c>
      <c r="N251" s="23">
        <f ca="1">IF(L251&gt;0,OFFSET('Z1'!$I$7,B251,L251)*IF(L251=1,E251-9300,IF(L251=2,E251-18000,IF(L251=3,E251-45000,0))),0)</f>
        <v>0</v>
      </c>
      <c r="O251" s="23">
        <f>IF(AND(F251=1,E251&gt;20000,E251&lt;=45000),E251*'Z1'!$G$7,0)+IF(AND(F251=1,E251&gt;45000,E251&lt;=50000),'Z1'!$G$7/5000*(50000-E251)*E251,0)</f>
        <v>0</v>
      </c>
      <c r="P251" s="24">
        <f t="shared" ca="1" si="50"/>
        <v>0</v>
      </c>
      <c r="Q251" s="27">
        <v>128442</v>
      </c>
      <c r="R251" s="26">
        <f t="shared" si="51"/>
        <v>127442</v>
      </c>
      <c r="S251" s="27">
        <f t="shared" si="52"/>
        <v>1</v>
      </c>
      <c r="T251" s="28">
        <f t="shared" si="53"/>
        <v>114697.8</v>
      </c>
      <c r="U251" s="61">
        <f ca="1">OFFSET($U$4,B251,0)/OFFSET($G$4,B251,0)*G251</f>
        <v>586152.55547783361</v>
      </c>
      <c r="V251" s="62">
        <f t="shared" ca="1" si="54"/>
        <v>700850.35547783365</v>
      </c>
      <c r="W251" s="63">
        <v>984.34550991386686</v>
      </c>
      <c r="X251" s="63">
        <f t="shared" ca="1" si="55"/>
        <v>920.95973124551074</v>
      </c>
      <c r="Y251" s="64">
        <f t="shared" ca="1" si="56"/>
        <v>-6.4393831261446599E-2</v>
      </c>
      <c r="Z251" s="64"/>
      <c r="AA251" s="64">
        <f ca="1">MAX(Y251,OFFSET($AA$4,B251,0))</f>
        <v>-6.4393831261446599E-2</v>
      </c>
      <c r="AB251" s="62">
        <f t="shared" ca="1" si="57"/>
        <v>700850.35547783365</v>
      </c>
      <c r="AC251" s="65">
        <f t="shared" ca="1" si="58"/>
        <v>0</v>
      </c>
      <c r="AD251" s="62">
        <f ca="1">MAX(0,AB251-W251*(1+OFFSET($Y$4,B251,0))*E251)</f>
        <v>128.66127873258665</v>
      </c>
      <c r="AE251" s="65">
        <f ca="1">IF(OFFSET($AC$4,B251,0)=0,0,-OFFSET($AC$4,B251,0)/OFFSET($AD$4,B251,0)*AD251)</f>
        <v>-41.010113930350336</v>
      </c>
      <c r="AF251" s="51">
        <f t="shared" ca="1" si="59"/>
        <v>700809.34536390333</v>
      </c>
    </row>
    <row r="252" spans="1:32" ht="11.25" x14ac:dyDescent="0.2">
      <c r="A252" s="60">
        <v>20619</v>
      </c>
      <c r="B252" s="102">
        <f>INT(A252/10000)</f>
        <v>2</v>
      </c>
      <c r="C252" s="109">
        <v>3</v>
      </c>
      <c r="D252" s="60" t="s">
        <v>310</v>
      </c>
      <c r="E252" s="60">
        <v>1966</v>
      </c>
      <c r="F252" s="60">
        <v>0</v>
      </c>
      <c r="G252" s="60">
        <f t="shared" si="47"/>
        <v>3169.0746268656717</v>
      </c>
      <c r="H252" s="60"/>
      <c r="I252" s="60"/>
      <c r="J252" s="57"/>
      <c r="K252" s="23">
        <f t="shared" si="48"/>
        <v>1</v>
      </c>
      <c r="L252" s="23">
        <f t="shared" si="49"/>
        <v>0</v>
      </c>
      <c r="M252" s="23">
        <f ca="1">OFFSET('Z1'!$B$7,B252,K252)*E252</f>
        <v>0</v>
      </c>
      <c r="N252" s="23">
        <f ca="1">IF(L252&gt;0,OFFSET('Z1'!$I$7,B252,L252)*IF(L252=1,E252-9300,IF(L252=2,E252-18000,IF(L252=3,E252-45000,0))),0)</f>
        <v>0</v>
      </c>
      <c r="O252" s="23">
        <f>IF(AND(F252=1,E252&gt;20000,E252&lt;=45000),E252*'Z1'!$G$7,0)+IF(AND(F252=1,E252&gt;45000,E252&lt;=50000),'Z1'!$G$7/5000*(50000-E252)*E252,0)</f>
        <v>0</v>
      </c>
      <c r="P252" s="24">
        <f t="shared" ca="1" si="50"/>
        <v>0</v>
      </c>
      <c r="Q252" s="27">
        <v>80712</v>
      </c>
      <c r="R252" s="26">
        <f t="shared" si="51"/>
        <v>79712</v>
      </c>
      <c r="S252" s="27">
        <f t="shared" si="52"/>
        <v>1</v>
      </c>
      <c r="T252" s="28">
        <f t="shared" si="53"/>
        <v>71740.800000000003</v>
      </c>
      <c r="U252" s="61">
        <f ca="1">OFFSET($U$4,B252,0)/OFFSET($G$4,B252,0)*G252</f>
        <v>1514291.6216418147</v>
      </c>
      <c r="V252" s="62">
        <f t="shared" ca="1" si="54"/>
        <v>1586032.4216418148</v>
      </c>
      <c r="W252" s="63">
        <v>865.2432485223427</v>
      </c>
      <c r="X252" s="63">
        <f t="shared" ca="1" si="55"/>
        <v>806.73063155738294</v>
      </c>
      <c r="Y252" s="64">
        <f t="shared" ca="1" si="56"/>
        <v>-6.7625626741251388E-2</v>
      </c>
      <c r="Z252" s="64"/>
      <c r="AA252" s="64">
        <f ca="1">MAX(Y252,OFFSET($AA$4,B252,0))</f>
        <v>-6.7625626741251388E-2</v>
      </c>
      <c r="AB252" s="62">
        <f t="shared" ca="1" si="57"/>
        <v>1586032.4216418148</v>
      </c>
      <c r="AC252" s="65">
        <f t="shared" ca="1" si="58"/>
        <v>0</v>
      </c>
      <c r="AD252" s="62">
        <f ca="1">MAX(0,AB252-W252*(1+OFFSET($Y$4,B252,0))*E252)</f>
        <v>0</v>
      </c>
      <c r="AE252" s="65">
        <f ca="1">IF(OFFSET($AC$4,B252,0)=0,0,-OFFSET($AC$4,B252,0)/OFFSET($AD$4,B252,0)*AD252)</f>
        <v>0</v>
      </c>
      <c r="AF252" s="51">
        <f t="shared" ca="1" si="59"/>
        <v>1586032.4216418148</v>
      </c>
    </row>
    <row r="253" spans="1:32" ht="11.25" x14ac:dyDescent="0.2">
      <c r="A253" s="60">
        <v>20620</v>
      </c>
      <c r="B253" s="102">
        <f>INT(A253/10000)</f>
        <v>2</v>
      </c>
      <c r="C253" s="109">
        <v>4</v>
      </c>
      <c r="D253" s="60" t="s">
        <v>311</v>
      </c>
      <c r="E253" s="60">
        <v>3459</v>
      </c>
      <c r="F253" s="60">
        <v>0</v>
      </c>
      <c r="G253" s="60">
        <f t="shared" si="47"/>
        <v>5575.7014925373132</v>
      </c>
      <c r="H253" s="60"/>
      <c r="I253" s="60"/>
      <c r="J253" s="57"/>
      <c r="K253" s="23">
        <f t="shared" si="48"/>
        <v>1</v>
      </c>
      <c r="L253" s="23">
        <f t="shared" si="49"/>
        <v>0</v>
      </c>
      <c r="M253" s="23">
        <f ca="1">OFFSET('Z1'!$B$7,B253,K253)*E253</f>
        <v>0</v>
      </c>
      <c r="N253" s="23">
        <f ca="1">IF(L253&gt;0,OFFSET('Z1'!$I$7,B253,L253)*IF(L253=1,E253-9300,IF(L253=2,E253-18000,IF(L253=3,E253-45000,0))),0)</f>
        <v>0</v>
      </c>
      <c r="O253" s="23">
        <f>IF(AND(F253=1,E253&gt;20000,E253&lt;=45000),E253*'Z1'!$G$7,0)+IF(AND(F253=1,E253&gt;45000,E253&lt;=50000),'Z1'!$G$7/5000*(50000-E253)*E253,0)</f>
        <v>0</v>
      </c>
      <c r="P253" s="24">
        <f t="shared" ca="1" si="50"/>
        <v>0</v>
      </c>
      <c r="Q253" s="27">
        <v>309029</v>
      </c>
      <c r="R253" s="26">
        <f t="shared" si="51"/>
        <v>308029</v>
      </c>
      <c r="S253" s="27">
        <f t="shared" si="52"/>
        <v>1</v>
      </c>
      <c r="T253" s="28">
        <f t="shared" si="53"/>
        <v>277226.10000000003</v>
      </c>
      <c r="U253" s="61">
        <f ca="1">OFFSET($U$4,B253,0)/OFFSET($G$4,B253,0)*G253</f>
        <v>2664259.7758184317</v>
      </c>
      <c r="V253" s="62">
        <f t="shared" ca="1" si="54"/>
        <v>2941485.8758184318</v>
      </c>
      <c r="W253" s="63">
        <v>910.26442593892739</v>
      </c>
      <c r="X253" s="63">
        <f t="shared" ca="1" si="55"/>
        <v>850.38620289633764</v>
      </c>
      <c r="Y253" s="64">
        <f t="shared" ca="1" si="56"/>
        <v>-6.57811305553615E-2</v>
      </c>
      <c r="Z253" s="64"/>
      <c r="AA253" s="64">
        <f ca="1">MAX(Y253,OFFSET($AA$4,B253,0))</f>
        <v>-6.57811305553615E-2</v>
      </c>
      <c r="AB253" s="62">
        <f t="shared" ca="1" si="57"/>
        <v>2941485.8758184318</v>
      </c>
      <c r="AC253" s="65">
        <f t="shared" ca="1" si="58"/>
        <v>0</v>
      </c>
      <c r="AD253" s="62">
        <f ca="1">MAX(0,AB253-W253*(1+OFFSET($Y$4,B253,0))*E253)</f>
        <v>0</v>
      </c>
      <c r="AE253" s="65">
        <f ca="1">IF(OFFSET($AC$4,B253,0)=0,0,-OFFSET($AC$4,B253,0)/OFFSET($AD$4,B253,0)*AD253)</f>
        <v>0</v>
      </c>
      <c r="AF253" s="51">
        <f t="shared" ca="1" si="59"/>
        <v>2941485.8758184318</v>
      </c>
    </row>
    <row r="254" spans="1:32" ht="11.25" x14ac:dyDescent="0.2">
      <c r="A254" s="60">
        <v>20622</v>
      </c>
      <c r="B254" s="102">
        <f>INT(A254/10000)</f>
        <v>2</v>
      </c>
      <c r="C254" s="109">
        <v>2</v>
      </c>
      <c r="D254" s="60" t="s">
        <v>312</v>
      </c>
      <c r="E254" s="60">
        <v>814</v>
      </c>
      <c r="F254" s="60">
        <v>0</v>
      </c>
      <c r="G254" s="60">
        <f t="shared" si="47"/>
        <v>1312.1194029850747</v>
      </c>
      <c r="H254" s="60"/>
      <c r="I254" s="60"/>
      <c r="J254" s="57"/>
      <c r="K254" s="23">
        <f t="shared" si="48"/>
        <v>1</v>
      </c>
      <c r="L254" s="23">
        <f t="shared" si="49"/>
        <v>0</v>
      </c>
      <c r="M254" s="23">
        <f ca="1">OFFSET('Z1'!$B$7,B254,K254)*E254</f>
        <v>0</v>
      </c>
      <c r="N254" s="23">
        <f ca="1">IF(L254&gt;0,OFFSET('Z1'!$I$7,B254,L254)*IF(L254=1,E254-9300,IF(L254=2,E254-18000,IF(L254=3,E254-45000,0))),0)</f>
        <v>0</v>
      </c>
      <c r="O254" s="23">
        <f>IF(AND(F254=1,E254&gt;20000,E254&lt;=45000),E254*'Z1'!$G$7,0)+IF(AND(F254=1,E254&gt;45000,E254&lt;=50000),'Z1'!$G$7/5000*(50000-E254)*E254,0)</f>
        <v>0</v>
      </c>
      <c r="P254" s="24">
        <f t="shared" ca="1" si="50"/>
        <v>0</v>
      </c>
      <c r="Q254" s="27">
        <v>32933</v>
      </c>
      <c r="R254" s="26">
        <f t="shared" si="51"/>
        <v>31933</v>
      </c>
      <c r="S254" s="27">
        <f t="shared" si="52"/>
        <v>1</v>
      </c>
      <c r="T254" s="28">
        <f t="shared" si="53"/>
        <v>28739.7</v>
      </c>
      <c r="U254" s="61">
        <f ca="1">OFFSET($U$4,B254,0)/OFFSET($G$4,B254,0)*G254</f>
        <v>626975.26959127013</v>
      </c>
      <c r="V254" s="62">
        <f t="shared" ca="1" si="54"/>
        <v>655714.96959127008</v>
      </c>
      <c r="W254" s="63">
        <v>860.64090045300202</v>
      </c>
      <c r="X254" s="63">
        <f t="shared" ca="1" si="55"/>
        <v>805.54664568952103</v>
      </c>
      <c r="Y254" s="64">
        <f t="shared" ca="1" si="56"/>
        <v>-6.4015380554749202E-2</v>
      </c>
      <c r="Z254" s="64"/>
      <c r="AA254" s="64">
        <f ca="1">MAX(Y254,OFFSET($AA$4,B254,0))</f>
        <v>-6.4015380554749202E-2</v>
      </c>
      <c r="AB254" s="62">
        <f t="shared" ca="1" si="57"/>
        <v>655714.96959127008</v>
      </c>
      <c r="AC254" s="65">
        <f t="shared" ca="1" si="58"/>
        <v>0</v>
      </c>
      <c r="AD254" s="62">
        <f ca="1">MAX(0,AB254-W254*(1+OFFSET($Y$4,B254,0))*E254)</f>
        <v>385.45477390591986</v>
      </c>
      <c r="AE254" s="65">
        <f ca="1">IF(OFFSET($AC$4,B254,0)=0,0,-OFFSET($AC$4,B254,0)/OFFSET($AD$4,B254,0)*AD254)</f>
        <v>-122.86170593511716</v>
      </c>
      <c r="AF254" s="51">
        <f t="shared" ca="1" si="59"/>
        <v>655592.10788533499</v>
      </c>
    </row>
    <row r="255" spans="1:32" ht="11.25" x14ac:dyDescent="0.2">
      <c r="A255" s="60">
        <v>20624</v>
      </c>
      <c r="B255" s="102">
        <f>INT(A255/10000)</f>
        <v>2</v>
      </c>
      <c r="C255" s="109">
        <v>3</v>
      </c>
      <c r="D255" s="60" t="s">
        <v>313</v>
      </c>
      <c r="E255" s="60">
        <v>1018</v>
      </c>
      <c r="F255" s="60">
        <v>0</v>
      </c>
      <c r="G255" s="60">
        <f t="shared" si="47"/>
        <v>1640.955223880597</v>
      </c>
      <c r="H255" s="60"/>
      <c r="I255" s="60"/>
      <c r="J255" s="57"/>
      <c r="K255" s="23">
        <f t="shared" si="48"/>
        <v>1</v>
      </c>
      <c r="L255" s="23">
        <f t="shared" si="49"/>
        <v>0</v>
      </c>
      <c r="M255" s="23">
        <f ca="1">OFFSET('Z1'!$B$7,B255,K255)*E255</f>
        <v>0</v>
      </c>
      <c r="N255" s="23">
        <f ca="1">IF(L255&gt;0,OFFSET('Z1'!$I$7,B255,L255)*IF(L255=1,E255-9300,IF(L255=2,E255-18000,IF(L255=3,E255-45000,0))),0)</f>
        <v>0</v>
      </c>
      <c r="O255" s="23">
        <f>IF(AND(F255=1,E255&gt;20000,E255&lt;=45000),E255*'Z1'!$G$7,0)+IF(AND(F255=1,E255&gt;45000,E255&lt;=50000),'Z1'!$G$7/5000*(50000-E255)*E255,0)</f>
        <v>0</v>
      </c>
      <c r="P255" s="24">
        <f t="shared" ca="1" si="50"/>
        <v>0</v>
      </c>
      <c r="Q255" s="27">
        <v>7155</v>
      </c>
      <c r="R255" s="26">
        <f t="shared" si="51"/>
        <v>6155</v>
      </c>
      <c r="S255" s="27">
        <f t="shared" si="52"/>
        <v>1</v>
      </c>
      <c r="T255" s="28">
        <f t="shared" si="53"/>
        <v>5539.5</v>
      </c>
      <c r="U255" s="61">
        <f ca="1">OFFSET($U$4,B255,0)/OFFSET($G$4,B255,0)*G255</f>
        <v>784104.20693355403</v>
      </c>
      <c r="V255" s="62">
        <f t="shared" ca="1" si="54"/>
        <v>789643.70693355403</v>
      </c>
      <c r="W255" s="63">
        <v>833.79490616203623</v>
      </c>
      <c r="X255" s="63">
        <f t="shared" ca="1" si="55"/>
        <v>775.68144099563267</v>
      </c>
      <c r="Y255" s="64">
        <f t="shared" ca="1" si="56"/>
        <v>-6.9697553603319862E-2</v>
      </c>
      <c r="Z255" s="64"/>
      <c r="AA255" s="64">
        <f ca="1">MAX(Y255,OFFSET($AA$4,B255,0))</f>
        <v>-6.9565588734520789E-2</v>
      </c>
      <c r="AB255" s="62">
        <f t="shared" ca="1" si="57"/>
        <v>789755.71913838829</v>
      </c>
      <c r="AC255" s="65">
        <f t="shared" ca="1" si="58"/>
        <v>112.01220483426005</v>
      </c>
      <c r="AD255" s="62">
        <f ca="1">MAX(0,AB255-W255*(1+OFFSET($Y$4,B255,0))*E255)</f>
        <v>0</v>
      </c>
      <c r="AE255" s="65">
        <f ca="1">IF(OFFSET($AC$4,B255,0)=0,0,-OFFSET($AC$4,B255,0)/OFFSET($AD$4,B255,0)*AD255)</f>
        <v>0</v>
      </c>
      <c r="AF255" s="51">
        <f t="shared" ca="1" si="59"/>
        <v>789755.71913838829</v>
      </c>
    </row>
    <row r="256" spans="1:32" ht="11.25" x14ac:dyDescent="0.2">
      <c r="A256" s="60">
        <v>20625</v>
      </c>
      <c r="B256" s="102">
        <f>INT(A256/10000)</f>
        <v>2</v>
      </c>
      <c r="C256" s="109">
        <v>3</v>
      </c>
      <c r="D256" s="60" t="s">
        <v>314</v>
      </c>
      <c r="E256" s="60">
        <v>1189</v>
      </c>
      <c r="F256" s="60">
        <v>0</v>
      </c>
      <c r="G256" s="60">
        <f t="shared" si="47"/>
        <v>1916.5970149253731</v>
      </c>
      <c r="H256" s="60"/>
      <c r="I256" s="60"/>
      <c r="J256" s="57"/>
      <c r="K256" s="23">
        <f t="shared" si="48"/>
        <v>1</v>
      </c>
      <c r="L256" s="23">
        <f t="shared" si="49"/>
        <v>0</v>
      </c>
      <c r="M256" s="23">
        <f ca="1">OFFSET('Z1'!$B$7,B256,K256)*E256</f>
        <v>0</v>
      </c>
      <c r="N256" s="23">
        <f ca="1">IF(L256&gt;0,OFFSET('Z1'!$I$7,B256,L256)*IF(L256=1,E256-9300,IF(L256=2,E256-18000,IF(L256=3,E256-45000,0))),0)</f>
        <v>0</v>
      </c>
      <c r="O256" s="23">
        <f>IF(AND(F256=1,E256&gt;20000,E256&lt;=45000),E256*'Z1'!$G$7,0)+IF(AND(F256=1,E256&gt;45000,E256&lt;=50000),'Z1'!$G$7/5000*(50000-E256)*E256,0)</f>
        <v>0</v>
      </c>
      <c r="P256" s="24">
        <f t="shared" ca="1" si="50"/>
        <v>0</v>
      </c>
      <c r="Q256" s="27">
        <v>43874</v>
      </c>
      <c r="R256" s="26">
        <f t="shared" si="51"/>
        <v>42874</v>
      </c>
      <c r="S256" s="27">
        <f t="shared" si="52"/>
        <v>1</v>
      </c>
      <c r="T256" s="28">
        <f t="shared" si="53"/>
        <v>38586.6</v>
      </c>
      <c r="U256" s="61">
        <f ca="1">OFFSET($U$4,B256,0)/OFFSET($G$4,B256,0)*G256</f>
        <v>915815.22794105671</v>
      </c>
      <c r="V256" s="62">
        <f t="shared" ca="1" si="54"/>
        <v>954401.82794105669</v>
      </c>
      <c r="W256" s="63">
        <v>859.0002282061082</v>
      </c>
      <c r="X256" s="63">
        <f t="shared" ca="1" si="55"/>
        <v>802.69287463503508</v>
      </c>
      <c r="Y256" s="64">
        <f t="shared" ca="1" si="56"/>
        <v>-6.5549870328512561E-2</v>
      </c>
      <c r="Z256" s="64"/>
      <c r="AA256" s="64">
        <f ca="1">MAX(Y256,OFFSET($AA$4,B256,0))</f>
        <v>-6.5549870328512561E-2</v>
      </c>
      <c r="AB256" s="62">
        <f t="shared" ca="1" si="57"/>
        <v>954401.82794105669</v>
      </c>
      <c r="AC256" s="65">
        <f t="shared" ca="1" si="58"/>
        <v>0</v>
      </c>
      <c r="AD256" s="62">
        <f ca="1">MAX(0,AB256-W256*(1+OFFSET($Y$4,B256,0))*E256)</f>
        <v>0</v>
      </c>
      <c r="AE256" s="65">
        <f ca="1">IF(OFFSET($AC$4,B256,0)=0,0,-OFFSET($AC$4,B256,0)/OFFSET($AD$4,B256,0)*AD256)</f>
        <v>0</v>
      </c>
      <c r="AF256" s="51">
        <f t="shared" ca="1" si="59"/>
        <v>954401.82794105669</v>
      </c>
    </row>
    <row r="257" spans="1:32" ht="11.25" x14ac:dyDescent="0.2">
      <c r="A257" s="60">
        <v>20627</v>
      </c>
      <c r="B257" s="102">
        <f>INT(A257/10000)</f>
        <v>2</v>
      </c>
      <c r="C257" s="109">
        <v>3</v>
      </c>
      <c r="D257" s="60" t="s">
        <v>315</v>
      </c>
      <c r="E257" s="60">
        <v>2192</v>
      </c>
      <c r="F257" s="60">
        <v>0</v>
      </c>
      <c r="G257" s="60">
        <f t="shared" si="47"/>
        <v>3533.373134328358</v>
      </c>
      <c r="H257" s="60"/>
      <c r="I257" s="60"/>
      <c r="J257" s="57"/>
      <c r="K257" s="23">
        <f t="shared" si="48"/>
        <v>1</v>
      </c>
      <c r="L257" s="23">
        <f t="shared" si="49"/>
        <v>0</v>
      </c>
      <c r="M257" s="23">
        <f ca="1">OFFSET('Z1'!$B$7,B257,K257)*E257</f>
        <v>0</v>
      </c>
      <c r="N257" s="23">
        <f ca="1">IF(L257&gt;0,OFFSET('Z1'!$I$7,B257,L257)*IF(L257=1,E257-9300,IF(L257=2,E257-18000,IF(L257=3,E257-45000,0))),0)</f>
        <v>0</v>
      </c>
      <c r="O257" s="23">
        <f>IF(AND(F257=1,E257&gt;20000,E257&lt;=45000),E257*'Z1'!$G$7,0)+IF(AND(F257=1,E257&gt;45000,E257&lt;=50000),'Z1'!$G$7/5000*(50000-E257)*E257,0)</f>
        <v>0</v>
      </c>
      <c r="P257" s="24">
        <f t="shared" ca="1" si="50"/>
        <v>0</v>
      </c>
      <c r="Q257" s="27">
        <v>63682</v>
      </c>
      <c r="R257" s="26">
        <f t="shared" si="51"/>
        <v>62682</v>
      </c>
      <c r="S257" s="27">
        <f t="shared" si="52"/>
        <v>1</v>
      </c>
      <c r="T257" s="28">
        <f t="shared" si="53"/>
        <v>56413.8</v>
      </c>
      <c r="U257" s="61">
        <f ca="1">OFFSET($U$4,B257,0)/OFFSET($G$4,B257,0)*G257</f>
        <v>1688365.8365406191</v>
      </c>
      <c r="V257" s="62">
        <f t="shared" ca="1" si="54"/>
        <v>1744779.6365406192</v>
      </c>
      <c r="W257" s="63">
        <v>852.19504297984361</v>
      </c>
      <c r="X257" s="63">
        <f t="shared" ca="1" si="55"/>
        <v>795.97611156050141</v>
      </c>
      <c r="Y257" s="64">
        <f t="shared" ca="1" si="56"/>
        <v>-6.5969559295678604E-2</v>
      </c>
      <c r="Z257" s="64"/>
      <c r="AA257" s="64">
        <f ca="1">MAX(Y257,OFFSET($AA$4,B257,0))</f>
        <v>-6.5969559295678604E-2</v>
      </c>
      <c r="AB257" s="62">
        <f t="shared" ca="1" si="57"/>
        <v>1744779.6365406192</v>
      </c>
      <c r="AC257" s="65">
        <f t="shared" ca="1" si="58"/>
        <v>0</v>
      </c>
      <c r="AD257" s="62">
        <f ca="1">MAX(0,AB257-W257*(1+OFFSET($Y$4,B257,0))*E257)</f>
        <v>0</v>
      </c>
      <c r="AE257" s="65">
        <f ca="1">IF(OFFSET($AC$4,B257,0)=0,0,-OFFSET($AC$4,B257,0)/OFFSET($AD$4,B257,0)*AD257)</f>
        <v>0</v>
      </c>
      <c r="AF257" s="51">
        <f t="shared" ca="1" si="59"/>
        <v>1744779.6365406192</v>
      </c>
    </row>
    <row r="258" spans="1:32" ht="11.25" x14ac:dyDescent="0.2">
      <c r="A258" s="60">
        <v>20630</v>
      </c>
      <c r="B258" s="102">
        <f>INT(A258/10000)</f>
        <v>2</v>
      </c>
      <c r="C258" s="109">
        <v>5</v>
      </c>
      <c r="D258" s="60" t="s">
        <v>316</v>
      </c>
      <c r="E258" s="60">
        <v>5781</v>
      </c>
      <c r="F258" s="60">
        <v>0</v>
      </c>
      <c r="G258" s="60">
        <f t="shared" si="47"/>
        <v>9318.626865671642</v>
      </c>
      <c r="H258" s="60"/>
      <c r="I258" s="60"/>
      <c r="J258" s="57"/>
      <c r="K258" s="23">
        <f t="shared" si="48"/>
        <v>1</v>
      </c>
      <c r="L258" s="23">
        <f t="shared" si="49"/>
        <v>0</v>
      </c>
      <c r="M258" s="23">
        <f ca="1">OFFSET('Z1'!$B$7,B258,K258)*E258</f>
        <v>0</v>
      </c>
      <c r="N258" s="23">
        <f ca="1">IF(L258&gt;0,OFFSET('Z1'!$I$7,B258,L258)*IF(L258=1,E258-9300,IF(L258=2,E258-18000,IF(L258=3,E258-45000,0))),0)</f>
        <v>0</v>
      </c>
      <c r="O258" s="23">
        <f>IF(AND(F258=1,E258&gt;20000,E258&lt;=45000),E258*'Z1'!$G$7,0)+IF(AND(F258=1,E258&gt;45000,E258&lt;=50000),'Z1'!$G$7/5000*(50000-E258)*E258,0)</f>
        <v>0</v>
      </c>
      <c r="P258" s="24">
        <f t="shared" ca="1" si="50"/>
        <v>0</v>
      </c>
      <c r="Q258" s="27">
        <v>387265</v>
      </c>
      <c r="R258" s="26">
        <f t="shared" si="51"/>
        <v>386265</v>
      </c>
      <c r="S258" s="27">
        <f t="shared" si="52"/>
        <v>1</v>
      </c>
      <c r="T258" s="28">
        <f t="shared" si="53"/>
        <v>347638.5</v>
      </c>
      <c r="U258" s="61">
        <f ca="1">OFFSET($U$4,B258,0)/OFFSET($G$4,B258,0)*G258</f>
        <v>4452756.7979203109</v>
      </c>
      <c r="V258" s="62">
        <f t="shared" ca="1" si="54"/>
        <v>4800395.2979203109</v>
      </c>
      <c r="W258" s="63">
        <v>889.44205326914437</v>
      </c>
      <c r="X258" s="63">
        <f t="shared" ca="1" si="55"/>
        <v>830.37455421558741</v>
      </c>
      <c r="Y258" s="64">
        <f t="shared" ca="1" si="56"/>
        <v>-6.6409609076222953E-2</v>
      </c>
      <c r="Z258" s="64"/>
      <c r="AA258" s="64">
        <f ca="1">MAX(Y258,OFFSET($AA$4,B258,0))</f>
        <v>-6.6409609076222953E-2</v>
      </c>
      <c r="AB258" s="62">
        <f t="shared" ca="1" si="57"/>
        <v>4800395.2979203109</v>
      </c>
      <c r="AC258" s="65">
        <f t="shared" ca="1" si="58"/>
        <v>0</v>
      </c>
      <c r="AD258" s="62">
        <f ca="1">MAX(0,AB258-W258*(1+OFFSET($Y$4,B258,0))*E258)</f>
        <v>0</v>
      </c>
      <c r="AE258" s="65">
        <f ca="1">IF(OFFSET($AC$4,B258,0)=0,0,-OFFSET($AC$4,B258,0)/OFFSET($AD$4,B258,0)*AD258)</f>
        <v>0</v>
      </c>
      <c r="AF258" s="51">
        <f t="shared" ca="1" si="59"/>
        <v>4800395.2979203109</v>
      </c>
    </row>
    <row r="259" spans="1:32" ht="11.25" x14ac:dyDescent="0.2">
      <c r="A259" s="60">
        <v>20631</v>
      </c>
      <c r="B259" s="102">
        <f>INT(A259/10000)</f>
        <v>2</v>
      </c>
      <c r="C259" s="109">
        <v>3</v>
      </c>
      <c r="D259" s="60" t="s">
        <v>317</v>
      </c>
      <c r="E259" s="60">
        <v>1725</v>
      </c>
      <c r="F259" s="60">
        <v>0</v>
      </c>
      <c r="G259" s="60">
        <f t="shared" si="47"/>
        <v>2780.5970149253731</v>
      </c>
      <c r="H259" s="60"/>
      <c r="I259" s="60"/>
      <c r="J259" s="57"/>
      <c r="K259" s="23">
        <f t="shared" si="48"/>
        <v>1</v>
      </c>
      <c r="L259" s="23">
        <f t="shared" si="49"/>
        <v>0</v>
      </c>
      <c r="M259" s="23">
        <f ca="1">OFFSET('Z1'!$B$7,B259,K259)*E259</f>
        <v>0</v>
      </c>
      <c r="N259" s="23">
        <f ca="1">IF(L259&gt;0,OFFSET('Z1'!$I$7,B259,L259)*IF(L259=1,E259-9300,IF(L259=2,E259-18000,IF(L259=3,E259-45000,0))),0)</f>
        <v>0</v>
      </c>
      <c r="O259" s="23">
        <f>IF(AND(F259=1,E259&gt;20000,E259&lt;=45000),E259*'Z1'!$G$7,0)+IF(AND(F259=1,E259&gt;45000,E259&lt;=50000),'Z1'!$G$7/5000*(50000-E259)*E259,0)</f>
        <v>0</v>
      </c>
      <c r="P259" s="24">
        <f t="shared" ca="1" si="50"/>
        <v>0</v>
      </c>
      <c r="Q259" s="27">
        <v>30341</v>
      </c>
      <c r="R259" s="26">
        <f t="shared" si="51"/>
        <v>29341</v>
      </c>
      <c r="S259" s="27">
        <f t="shared" si="52"/>
        <v>1</v>
      </c>
      <c r="T259" s="28">
        <f t="shared" si="53"/>
        <v>26406.9</v>
      </c>
      <c r="U259" s="61">
        <f ca="1">OFFSET($U$4,B259,0)/OFFSET($G$4,B259,0)*G259</f>
        <v>1328663.8084090184</v>
      </c>
      <c r="V259" s="62">
        <f t="shared" ca="1" si="54"/>
        <v>1355070.7084090183</v>
      </c>
      <c r="W259" s="63">
        <v>843.0715598123561</v>
      </c>
      <c r="X259" s="63">
        <f t="shared" ca="1" si="55"/>
        <v>785.5482367588512</v>
      </c>
      <c r="Y259" s="64">
        <f t="shared" ca="1" si="56"/>
        <v>-6.8230653002110508E-2</v>
      </c>
      <c r="Z259" s="64"/>
      <c r="AA259" s="64">
        <f ca="1">MAX(Y259,OFFSET($AA$4,B259,0))</f>
        <v>-6.8230653002110508E-2</v>
      </c>
      <c r="AB259" s="62">
        <f t="shared" ca="1" si="57"/>
        <v>1355070.7084090183</v>
      </c>
      <c r="AC259" s="65">
        <f t="shared" ca="1" si="58"/>
        <v>0</v>
      </c>
      <c r="AD259" s="62">
        <f ca="1">MAX(0,AB259-W259*(1+OFFSET($Y$4,B259,0))*E259)</f>
        <v>0</v>
      </c>
      <c r="AE259" s="65">
        <f ca="1">IF(OFFSET($AC$4,B259,0)=0,0,-OFFSET($AC$4,B259,0)/OFFSET($AD$4,B259,0)*AD259)</f>
        <v>0</v>
      </c>
      <c r="AF259" s="51">
        <f t="shared" ca="1" si="59"/>
        <v>1355070.7084090183</v>
      </c>
    </row>
    <row r="260" spans="1:32" ht="11.25" x14ac:dyDescent="0.2">
      <c r="A260" s="60">
        <v>20632</v>
      </c>
      <c r="B260" s="102">
        <f>INT(A260/10000)</f>
        <v>2</v>
      </c>
      <c r="C260" s="109">
        <v>3</v>
      </c>
      <c r="D260" s="60" t="s">
        <v>318</v>
      </c>
      <c r="E260" s="60">
        <v>1758</v>
      </c>
      <c r="F260" s="60">
        <v>0</v>
      </c>
      <c r="G260" s="60">
        <f t="shared" si="47"/>
        <v>2833.7910447761192</v>
      </c>
      <c r="H260" s="60"/>
      <c r="I260" s="60"/>
      <c r="J260" s="57"/>
      <c r="K260" s="23">
        <f t="shared" si="48"/>
        <v>1</v>
      </c>
      <c r="L260" s="23">
        <f t="shared" si="49"/>
        <v>0</v>
      </c>
      <c r="M260" s="23">
        <f ca="1">OFFSET('Z1'!$B$7,B260,K260)*E260</f>
        <v>0</v>
      </c>
      <c r="N260" s="23">
        <f ca="1">IF(L260&gt;0,OFFSET('Z1'!$I$7,B260,L260)*IF(L260=1,E260-9300,IF(L260=2,E260-18000,IF(L260=3,E260-45000,0))),0)</f>
        <v>0</v>
      </c>
      <c r="O260" s="23">
        <f>IF(AND(F260=1,E260&gt;20000,E260&lt;=45000),E260*'Z1'!$G$7,0)+IF(AND(F260=1,E260&gt;45000,E260&lt;=50000),'Z1'!$G$7/5000*(50000-E260)*E260,0)</f>
        <v>0</v>
      </c>
      <c r="P260" s="24">
        <f t="shared" ca="1" si="50"/>
        <v>0</v>
      </c>
      <c r="Q260" s="27">
        <v>424718</v>
      </c>
      <c r="R260" s="26">
        <f t="shared" si="51"/>
        <v>423718</v>
      </c>
      <c r="S260" s="27">
        <f t="shared" si="52"/>
        <v>1</v>
      </c>
      <c r="T260" s="28">
        <f t="shared" si="53"/>
        <v>381346.2</v>
      </c>
      <c r="U260" s="61">
        <f ca="1">OFFSET($U$4,B260,0)/OFFSET($G$4,B260,0)*G260</f>
        <v>1354081.7247437995</v>
      </c>
      <c r="V260" s="62">
        <f t="shared" ca="1" si="54"/>
        <v>1735427.9247437995</v>
      </c>
      <c r="W260" s="63">
        <v>1041.8610671986519</v>
      </c>
      <c r="X260" s="63">
        <f t="shared" ca="1" si="55"/>
        <v>987.16036674846384</v>
      </c>
      <c r="Y260" s="64">
        <f t="shared" ca="1" si="56"/>
        <v>-5.2502874108989239E-2</v>
      </c>
      <c r="Z260" s="64"/>
      <c r="AA260" s="64">
        <f ca="1">MAX(Y260,OFFSET($AA$4,B260,0))</f>
        <v>-5.2502874108989239E-2</v>
      </c>
      <c r="AB260" s="62">
        <f t="shared" ca="1" si="57"/>
        <v>1735427.9247437995</v>
      </c>
      <c r="AC260" s="65">
        <f t="shared" ca="1" si="58"/>
        <v>0</v>
      </c>
      <c r="AD260" s="62">
        <f ca="1">MAX(0,AB260-W260*(1+OFFSET($Y$4,B260,0))*E260)</f>
        <v>22093.968664735323</v>
      </c>
      <c r="AE260" s="65">
        <f ca="1">IF(OFFSET($AC$4,B260,0)=0,0,-OFFSET($AC$4,B260,0)/OFFSET($AD$4,B260,0)*AD260)</f>
        <v>-7042.3376872975205</v>
      </c>
      <c r="AF260" s="51">
        <f t="shared" ca="1" si="59"/>
        <v>1728385.587056502</v>
      </c>
    </row>
    <row r="261" spans="1:32" ht="11.25" x14ac:dyDescent="0.2">
      <c r="A261" s="60">
        <v>20633</v>
      </c>
      <c r="B261" s="102">
        <f>INT(A261/10000)</f>
        <v>2</v>
      </c>
      <c r="C261" s="109">
        <v>3</v>
      </c>
      <c r="D261" s="60" t="s">
        <v>319</v>
      </c>
      <c r="E261" s="60">
        <v>1331</v>
      </c>
      <c r="F261" s="60">
        <v>0</v>
      </c>
      <c r="G261" s="60">
        <f t="shared" si="47"/>
        <v>2145.4925373134329</v>
      </c>
      <c r="H261" s="60"/>
      <c r="I261" s="60"/>
      <c r="J261" s="57"/>
      <c r="K261" s="23">
        <f t="shared" si="48"/>
        <v>1</v>
      </c>
      <c r="L261" s="23">
        <f t="shared" si="49"/>
        <v>0</v>
      </c>
      <c r="M261" s="23">
        <f ca="1">OFFSET('Z1'!$B$7,B261,K261)*E261</f>
        <v>0</v>
      </c>
      <c r="N261" s="23">
        <f ca="1">IF(L261&gt;0,OFFSET('Z1'!$I$7,B261,L261)*IF(L261=1,E261-9300,IF(L261=2,E261-18000,IF(L261=3,E261-45000,0))),0)</f>
        <v>0</v>
      </c>
      <c r="O261" s="23">
        <f>IF(AND(F261=1,E261&gt;20000,E261&lt;=45000),E261*'Z1'!$G$7,0)+IF(AND(F261=1,E261&gt;45000,E261&lt;=50000),'Z1'!$G$7/5000*(50000-E261)*E261,0)</f>
        <v>0</v>
      </c>
      <c r="P261" s="24">
        <f t="shared" ca="1" si="50"/>
        <v>0</v>
      </c>
      <c r="Q261" s="27">
        <v>15961</v>
      </c>
      <c r="R261" s="26">
        <f t="shared" si="51"/>
        <v>14961</v>
      </c>
      <c r="S261" s="27">
        <f t="shared" si="52"/>
        <v>1</v>
      </c>
      <c r="T261" s="28">
        <f t="shared" si="53"/>
        <v>13464.9</v>
      </c>
      <c r="U261" s="61">
        <f ca="1">OFFSET($U$4,B261,0)/OFFSET($G$4,B261,0)*G261</f>
        <v>1025189.2921695093</v>
      </c>
      <c r="V261" s="62">
        <f t="shared" ca="1" si="54"/>
        <v>1038654.1921695094</v>
      </c>
      <c r="W261" s="63">
        <v>840.43046765546637</v>
      </c>
      <c r="X261" s="63">
        <f t="shared" ca="1" si="55"/>
        <v>780.35626759542401</v>
      </c>
      <c r="Y261" s="64">
        <f t="shared" ca="1" si="56"/>
        <v>-7.1480273945363049E-2</v>
      </c>
      <c r="Z261" s="64"/>
      <c r="AA261" s="64">
        <f ca="1">MAX(Y261,OFFSET($AA$4,B261,0))</f>
        <v>-6.9565588734520789E-2</v>
      </c>
      <c r="AB261" s="62">
        <f t="shared" ca="1" si="57"/>
        <v>1040795.9838462209</v>
      </c>
      <c r="AC261" s="65">
        <f t="shared" ca="1" si="58"/>
        <v>2141.7916767115239</v>
      </c>
      <c r="AD261" s="62">
        <f ca="1">MAX(0,AB261-W261*(1+OFFSET($Y$4,B261,0))*E261)</f>
        <v>0</v>
      </c>
      <c r="AE261" s="65">
        <f ca="1">IF(OFFSET($AC$4,B261,0)=0,0,-OFFSET($AC$4,B261,0)/OFFSET($AD$4,B261,0)*AD261)</f>
        <v>0</v>
      </c>
      <c r="AF261" s="51">
        <f t="shared" ca="1" si="59"/>
        <v>1040795.9838462209</v>
      </c>
    </row>
    <row r="262" spans="1:32" ht="11.25" x14ac:dyDescent="0.2">
      <c r="A262" s="60">
        <v>20634</v>
      </c>
      <c r="B262" s="102">
        <f>INT(A262/10000)</f>
        <v>2</v>
      </c>
      <c r="C262" s="109">
        <v>5</v>
      </c>
      <c r="D262" s="60" t="s">
        <v>320</v>
      </c>
      <c r="E262" s="60">
        <v>6457</v>
      </c>
      <c r="F262" s="60">
        <v>0</v>
      </c>
      <c r="G262" s="60">
        <f t="shared" si="47"/>
        <v>10408.298507462687</v>
      </c>
      <c r="H262" s="60"/>
      <c r="I262" s="60"/>
      <c r="J262" s="57"/>
      <c r="K262" s="23">
        <f t="shared" si="48"/>
        <v>1</v>
      </c>
      <c r="L262" s="23">
        <f t="shared" si="49"/>
        <v>0</v>
      </c>
      <c r="M262" s="23">
        <f ca="1">OFFSET('Z1'!$B$7,B262,K262)*E262</f>
        <v>0</v>
      </c>
      <c r="N262" s="23">
        <f ca="1">IF(L262&gt;0,OFFSET('Z1'!$I$7,B262,L262)*IF(L262=1,E262-9300,IF(L262=2,E262-18000,IF(L262=3,E262-45000,0))),0)</f>
        <v>0</v>
      </c>
      <c r="O262" s="23">
        <f>IF(AND(F262=1,E262&gt;20000,E262&lt;=45000),E262*'Z1'!$G$7,0)+IF(AND(F262=1,E262&gt;45000,E262&lt;=50000),'Z1'!$G$7/5000*(50000-E262)*E262,0)</f>
        <v>0</v>
      </c>
      <c r="P262" s="24">
        <f t="shared" ca="1" si="50"/>
        <v>0</v>
      </c>
      <c r="Q262" s="27">
        <v>314044</v>
      </c>
      <c r="R262" s="26">
        <f t="shared" si="51"/>
        <v>313044</v>
      </c>
      <c r="S262" s="27">
        <f t="shared" si="52"/>
        <v>1</v>
      </c>
      <c r="T262" s="28">
        <f t="shared" si="53"/>
        <v>281739.60000000003</v>
      </c>
      <c r="U262" s="61">
        <f ca="1">OFFSET($U$4,B262,0)/OFFSET($G$4,B262,0)*G262</f>
        <v>4973438.9628388593</v>
      </c>
      <c r="V262" s="62">
        <f t="shared" ca="1" si="54"/>
        <v>5255178.5628388589</v>
      </c>
      <c r="W262" s="63">
        <v>875.31936173814267</v>
      </c>
      <c r="X262" s="63">
        <f t="shared" ca="1" si="55"/>
        <v>813.8730932071951</v>
      </c>
      <c r="Y262" s="64">
        <f t="shared" ca="1" si="56"/>
        <v>-7.0198685436287267E-2</v>
      </c>
      <c r="Z262" s="64"/>
      <c r="AA262" s="64">
        <f ca="1">MAX(Y262,OFFSET($AA$4,B262,0))</f>
        <v>-6.9565588734520789E-2</v>
      </c>
      <c r="AB262" s="62">
        <f t="shared" ca="1" si="57"/>
        <v>5258756.7855873257</v>
      </c>
      <c r="AC262" s="65">
        <f t="shared" ca="1" si="58"/>
        <v>3578.2227484667674</v>
      </c>
      <c r="AD262" s="62">
        <f ca="1">MAX(0,AB262-W262*(1+OFFSET($Y$4,B262,0))*E262)</f>
        <v>0</v>
      </c>
      <c r="AE262" s="65">
        <f ca="1">IF(OFFSET($AC$4,B262,0)=0,0,-OFFSET($AC$4,B262,0)/OFFSET($AD$4,B262,0)*AD262)</f>
        <v>0</v>
      </c>
      <c r="AF262" s="51">
        <f t="shared" ca="1" si="59"/>
        <v>5258756.7855873257</v>
      </c>
    </row>
    <row r="263" spans="1:32" ht="11.25" x14ac:dyDescent="0.2">
      <c r="A263" s="60">
        <v>20635</v>
      </c>
      <c r="B263" s="102">
        <f>INT(A263/10000)</f>
        <v>2</v>
      </c>
      <c r="C263" s="109">
        <v>6</v>
      </c>
      <c r="D263" s="60" t="s">
        <v>321</v>
      </c>
      <c r="E263" s="60">
        <v>15405</v>
      </c>
      <c r="F263" s="60">
        <v>0</v>
      </c>
      <c r="G263" s="60">
        <f t="shared" si="47"/>
        <v>25674.999999999996</v>
      </c>
      <c r="H263" s="60"/>
      <c r="I263" s="60"/>
      <c r="J263" s="57"/>
      <c r="K263" s="23">
        <f t="shared" si="48"/>
        <v>2</v>
      </c>
      <c r="L263" s="23">
        <f t="shared" si="49"/>
        <v>0</v>
      </c>
      <c r="M263" s="23">
        <f ca="1">OFFSET('Z1'!$B$7,B263,K263)*E263</f>
        <v>1411560.15</v>
      </c>
      <c r="N263" s="23">
        <f ca="1">IF(L263&gt;0,OFFSET('Z1'!$I$7,B263,L263)*IF(L263=1,E263-9300,IF(L263=2,E263-18000,IF(L263=3,E263-45000,0))),0)</f>
        <v>0</v>
      </c>
      <c r="O263" s="23">
        <f>IF(AND(F263=1,E263&gt;20000,E263&lt;=45000),E263*'Z1'!$G$7,0)+IF(AND(F263=1,E263&gt;45000,E263&lt;=50000),'Z1'!$G$7/5000*(50000-E263)*E263,0)</f>
        <v>0</v>
      </c>
      <c r="P263" s="24">
        <f t="shared" ca="1" si="50"/>
        <v>1411560.15</v>
      </c>
      <c r="Q263" s="27">
        <v>64783</v>
      </c>
      <c r="R263" s="26">
        <f t="shared" si="51"/>
        <v>63783</v>
      </c>
      <c r="S263" s="27">
        <f t="shared" si="52"/>
        <v>0</v>
      </c>
      <c r="T263" s="28">
        <f t="shared" si="53"/>
        <v>0</v>
      </c>
      <c r="U263" s="61">
        <f ca="1">OFFSET($U$4,B263,0)/OFFSET($G$4,B263,0)*G263</f>
        <v>12268388.082771892</v>
      </c>
      <c r="V263" s="62">
        <f t="shared" ca="1" si="54"/>
        <v>13679948.232771892</v>
      </c>
      <c r="W263" s="63">
        <v>946.26058946205478</v>
      </c>
      <c r="X263" s="63">
        <f t="shared" ca="1" si="55"/>
        <v>888.0200086187532</v>
      </c>
      <c r="Y263" s="64">
        <f t="shared" ca="1" si="56"/>
        <v>-6.1548141697849945E-2</v>
      </c>
      <c r="Z263" s="64"/>
      <c r="AA263" s="64">
        <f ca="1">MAX(Y263,OFFSET($AA$4,B263,0))</f>
        <v>-6.1548141697849945E-2</v>
      </c>
      <c r="AB263" s="62">
        <f t="shared" ca="1" si="57"/>
        <v>13679948.232771892</v>
      </c>
      <c r="AC263" s="65">
        <f t="shared" ca="1" si="58"/>
        <v>0</v>
      </c>
      <c r="AD263" s="62">
        <f ca="1">MAX(0,AB263-W263*(1+OFFSET($Y$4,B263,0))*E263)</f>
        <v>43985.761114552617</v>
      </c>
      <c r="AE263" s="65">
        <f ca="1">IF(OFFSET($AC$4,B263,0)=0,0,-OFFSET($AC$4,B263,0)/OFFSET($AD$4,B263,0)*AD263)</f>
        <v>-14020.232756820129</v>
      </c>
      <c r="AF263" s="51">
        <f t="shared" ca="1" si="59"/>
        <v>13665928.000015073</v>
      </c>
    </row>
    <row r="264" spans="1:32" ht="11.25" x14ac:dyDescent="0.2">
      <c r="A264" s="60">
        <v>20636</v>
      </c>
      <c r="B264" s="102">
        <f>INT(A264/10000)</f>
        <v>2</v>
      </c>
      <c r="C264" s="109">
        <v>3</v>
      </c>
      <c r="D264" s="60" t="s">
        <v>322</v>
      </c>
      <c r="E264" s="60">
        <v>1561</v>
      </c>
      <c r="F264" s="60">
        <v>0</v>
      </c>
      <c r="G264" s="60">
        <f t="shared" si="47"/>
        <v>2516.2388059701493</v>
      </c>
      <c r="H264" s="60"/>
      <c r="I264" s="60"/>
      <c r="J264" s="57"/>
      <c r="K264" s="23">
        <f t="shared" si="48"/>
        <v>1</v>
      </c>
      <c r="L264" s="23">
        <f t="shared" si="49"/>
        <v>0</v>
      </c>
      <c r="M264" s="23">
        <f ca="1">OFFSET('Z1'!$B$7,B264,K264)*E264</f>
        <v>0</v>
      </c>
      <c r="N264" s="23">
        <f ca="1">IF(L264&gt;0,OFFSET('Z1'!$I$7,B264,L264)*IF(L264=1,E264-9300,IF(L264=2,E264-18000,IF(L264=3,E264-45000,0))),0)</f>
        <v>0</v>
      </c>
      <c r="O264" s="23">
        <f>IF(AND(F264=1,E264&gt;20000,E264&lt;=45000),E264*'Z1'!$G$7,0)+IF(AND(F264=1,E264&gt;45000,E264&lt;=50000),'Z1'!$G$7/5000*(50000-E264)*E264,0)</f>
        <v>0</v>
      </c>
      <c r="P264" s="24">
        <f t="shared" ca="1" si="50"/>
        <v>0</v>
      </c>
      <c r="Q264" s="27">
        <v>9039</v>
      </c>
      <c r="R264" s="26">
        <f t="shared" si="51"/>
        <v>8039</v>
      </c>
      <c r="S264" s="27">
        <f t="shared" si="52"/>
        <v>1</v>
      </c>
      <c r="T264" s="28">
        <f t="shared" si="53"/>
        <v>7235.1</v>
      </c>
      <c r="U264" s="61">
        <f ca="1">OFFSET($U$4,B264,0)/OFFSET($G$4,B264,0)*G264</f>
        <v>1202344.466624045</v>
      </c>
      <c r="V264" s="62">
        <f t="shared" ca="1" si="54"/>
        <v>1209579.5666240451</v>
      </c>
      <c r="W264" s="63">
        <v>834.49272147245017</v>
      </c>
      <c r="X264" s="63">
        <f t="shared" ca="1" si="55"/>
        <v>774.87480244974063</v>
      </c>
      <c r="Y264" s="64">
        <f t="shared" ca="1" si="56"/>
        <v>-7.1442107868256333E-2</v>
      </c>
      <c r="Z264" s="64"/>
      <c r="AA264" s="64">
        <f ca="1">MAX(Y264,OFFSET($AA$4,B264,0))</f>
        <v>-6.9565588734520789E-2</v>
      </c>
      <c r="AB264" s="62">
        <f t="shared" ca="1" si="57"/>
        <v>1212024.0013973415</v>
      </c>
      <c r="AC264" s="65">
        <f t="shared" ca="1" si="58"/>
        <v>2444.4347732963506</v>
      </c>
      <c r="AD264" s="62">
        <f ca="1">MAX(0,AB264-W264*(1+OFFSET($Y$4,B264,0))*E264)</f>
        <v>0</v>
      </c>
      <c r="AE264" s="65">
        <f ca="1">IF(OFFSET($AC$4,B264,0)=0,0,-OFFSET($AC$4,B264,0)/OFFSET($AD$4,B264,0)*AD264)</f>
        <v>0</v>
      </c>
      <c r="AF264" s="51">
        <f t="shared" ca="1" si="59"/>
        <v>1212024.0013973415</v>
      </c>
    </row>
    <row r="265" spans="1:32" ht="11.25" x14ac:dyDescent="0.2">
      <c r="A265" s="60">
        <v>20637</v>
      </c>
      <c r="B265" s="102">
        <f>INT(A265/10000)</f>
        <v>2</v>
      </c>
      <c r="C265" s="109">
        <v>3</v>
      </c>
      <c r="D265" s="60" t="s">
        <v>323</v>
      </c>
      <c r="E265" s="60">
        <v>2023</v>
      </c>
      <c r="F265" s="60">
        <v>0</v>
      </c>
      <c r="G265" s="60">
        <f t="shared" si="47"/>
        <v>3260.9552238805968</v>
      </c>
      <c r="H265" s="60"/>
      <c r="I265" s="60"/>
      <c r="J265" s="57"/>
      <c r="K265" s="23">
        <f t="shared" si="48"/>
        <v>1</v>
      </c>
      <c r="L265" s="23">
        <f t="shared" si="49"/>
        <v>0</v>
      </c>
      <c r="M265" s="23">
        <f ca="1">OFFSET('Z1'!$B$7,B265,K265)*E265</f>
        <v>0</v>
      </c>
      <c r="N265" s="23">
        <f ca="1">IF(L265&gt;0,OFFSET('Z1'!$I$7,B265,L265)*IF(L265=1,E265-9300,IF(L265=2,E265-18000,IF(L265=3,E265-45000,0))),0)</f>
        <v>0</v>
      </c>
      <c r="O265" s="23">
        <f>IF(AND(F265=1,E265&gt;20000,E265&lt;=45000),E265*'Z1'!$G$7,0)+IF(AND(F265=1,E265&gt;45000,E265&lt;=50000),'Z1'!$G$7/5000*(50000-E265)*E265,0)</f>
        <v>0</v>
      </c>
      <c r="P265" s="24">
        <f t="shared" ca="1" si="50"/>
        <v>0</v>
      </c>
      <c r="Q265" s="27">
        <v>13315</v>
      </c>
      <c r="R265" s="26">
        <f t="shared" si="51"/>
        <v>12315</v>
      </c>
      <c r="S265" s="27">
        <f t="shared" si="52"/>
        <v>1</v>
      </c>
      <c r="T265" s="28">
        <f t="shared" si="53"/>
        <v>11083.5</v>
      </c>
      <c r="U265" s="61">
        <f ca="1">OFFSET($U$4,B265,0)/OFFSET($G$4,B265,0)*G265</f>
        <v>1558195.295310982</v>
      </c>
      <c r="V265" s="62">
        <f t="shared" ca="1" si="54"/>
        <v>1569278.795310982</v>
      </c>
      <c r="W265" s="63">
        <v>835.47710342988159</v>
      </c>
      <c r="X265" s="63">
        <f t="shared" ca="1" si="55"/>
        <v>775.71863337171624</v>
      </c>
      <c r="Y265" s="64">
        <f t="shared" ca="1" si="56"/>
        <v>-7.1526161294952373E-2</v>
      </c>
      <c r="Z265" s="64"/>
      <c r="AA265" s="64">
        <f ca="1">MAX(Y265,OFFSET($AA$4,B265,0))</f>
        <v>-6.9565588734520789E-2</v>
      </c>
      <c r="AB265" s="62">
        <f t="shared" ca="1" si="57"/>
        <v>1572592.4965888178</v>
      </c>
      <c r="AC265" s="65">
        <f t="shared" ca="1" si="58"/>
        <v>3313.7012778357603</v>
      </c>
      <c r="AD265" s="62">
        <f ca="1">MAX(0,AB265-W265*(1+OFFSET($Y$4,B265,0))*E265)</f>
        <v>0</v>
      </c>
      <c r="AE265" s="65">
        <f ca="1">IF(OFFSET($AC$4,B265,0)=0,0,-OFFSET($AC$4,B265,0)/OFFSET($AD$4,B265,0)*AD265)</f>
        <v>0</v>
      </c>
      <c r="AF265" s="51">
        <f t="shared" ca="1" si="59"/>
        <v>1572592.4965888178</v>
      </c>
    </row>
    <row r="266" spans="1:32" ht="11.25" x14ac:dyDescent="0.2">
      <c r="A266" s="60">
        <v>20638</v>
      </c>
      <c r="B266" s="102">
        <f>INT(A266/10000)</f>
        <v>2</v>
      </c>
      <c r="C266" s="109">
        <v>3</v>
      </c>
      <c r="D266" s="60" t="s">
        <v>324</v>
      </c>
      <c r="E266" s="60">
        <v>1168</v>
      </c>
      <c r="F266" s="60">
        <v>0</v>
      </c>
      <c r="G266" s="60">
        <f t="shared" si="47"/>
        <v>1882.7462686567164</v>
      </c>
      <c r="H266" s="60"/>
      <c r="I266" s="60"/>
      <c r="J266" s="57"/>
      <c r="K266" s="23">
        <f t="shared" si="48"/>
        <v>1</v>
      </c>
      <c r="L266" s="23">
        <f t="shared" si="49"/>
        <v>0</v>
      </c>
      <c r="M266" s="23">
        <f ca="1">OFFSET('Z1'!$B$7,B266,K266)*E266</f>
        <v>0</v>
      </c>
      <c r="N266" s="23">
        <f ca="1">IF(L266&gt;0,OFFSET('Z1'!$I$7,B266,L266)*IF(L266=1,E266-9300,IF(L266=2,E266-18000,IF(L266=3,E266-45000,0))),0)</f>
        <v>0</v>
      </c>
      <c r="O266" s="23">
        <f>IF(AND(F266=1,E266&gt;20000,E266&lt;=45000),E266*'Z1'!$G$7,0)+IF(AND(F266=1,E266&gt;45000,E266&lt;=50000),'Z1'!$G$7/5000*(50000-E266)*E266,0)</f>
        <v>0</v>
      </c>
      <c r="P266" s="24">
        <f t="shared" ca="1" si="50"/>
        <v>0</v>
      </c>
      <c r="Q266" s="27">
        <v>46061</v>
      </c>
      <c r="R266" s="26">
        <f t="shared" si="51"/>
        <v>45061</v>
      </c>
      <c r="S266" s="27">
        <f t="shared" si="52"/>
        <v>1</v>
      </c>
      <c r="T266" s="28">
        <f t="shared" si="53"/>
        <v>40554.9</v>
      </c>
      <c r="U266" s="61">
        <f ca="1">OFFSET($U$4,B266,0)/OFFSET($G$4,B266,0)*G266</f>
        <v>899640.19027346873</v>
      </c>
      <c r="V266" s="62">
        <f t="shared" ca="1" si="54"/>
        <v>940195.09027346876</v>
      </c>
      <c r="W266" s="63">
        <v>863.39476796956285</v>
      </c>
      <c r="X266" s="63">
        <f t="shared" ca="1" si="55"/>
        <v>804.96154989166848</v>
      </c>
      <c r="Y266" s="64">
        <f t="shared" ca="1" si="56"/>
        <v>-6.7678448197353802E-2</v>
      </c>
      <c r="Z266" s="64"/>
      <c r="AA266" s="64">
        <f ca="1">MAX(Y266,OFFSET($AA$4,B266,0))</f>
        <v>-6.7678448197353802E-2</v>
      </c>
      <c r="AB266" s="62">
        <f t="shared" ca="1" si="57"/>
        <v>940195.09027346876</v>
      </c>
      <c r="AC266" s="65">
        <f t="shared" ca="1" si="58"/>
        <v>0</v>
      </c>
      <c r="AD266" s="62">
        <f ca="1">MAX(0,AB266-W266*(1+OFFSET($Y$4,B266,0))*E266)</f>
        <v>0</v>
      </c>
      <c r="AE266" s="65">
        <f ca="1">IF(OFFSET($AC$4,B266,0)=0,0,-OFFSET($AC$4,B266,0)/OFFSET($AD$4,B266,0)*AD266)</f>
        <v>0</v>
      </c>
      <c r="AF266" s="51">
        <f t="shared" ca="1" si="59"/>
        <v>940195.09027346876</v>
      </c>
    </row>
    <row r="267" spans="1:32" ht="11.25" x14ac:dyDescent="0.2">
      <c r="A267" s="60">
        <v>20639</v>
      </c>
      <c r="B267" s="102">
        <f>INT(A267/10000)</f>
        <v>2</v>
      </c>
      <c r="C267" s="109">
        <v>2</v>
      </c>
      <c r="D267" s="60" t="s">
        <v>325</v>
      </c>
      <c r="E267" s="60">
        <v>756</v>
      </c>
      <c r="F267" s="60">
        <v>0</v>
      </c>
      <c r="G267" s="60">
        <f t="shared" si="47"/>
        <v>1218.6268656716418</v>
      </c>
      <c r="H267" s="60"/>
      <c r="I267" s="60"/>
      <c r="J267" s="57"/>
      <c r="K267" s="23">
        <f t="shared" si="48"/>
        <v>1</v>
      </c>
      <c r="L267" s="23">
        <f t="shared" si="49"/>
        <v>0</v>
      </c>
      <c r="M267" s="23">
        <f ca="1">OFFSET('Z1'!$B$7,B267,K267)*E267</f>
        <v>0</v>
      </c>
      <c r="N267" s="23">
        <f ca="1">IF(L267&gt;0,OFFSET('Z1'!$I$7,B267,L267)*IF(L267=1,E267-9300,IF(L267=2,E267-18000,IF(L267=3,E267-45000,0))),0)</f>
        <v>0</v>
      </c>
      <c r="O267" s="23">
        <f>IF(AND(F267=1,E267&gt;20000,E267&lt;=45000),E267*'Z1'!$G$7,0)+IF(AND(F267=1,E267&gt;45000,E267&lt;=50000),'Z1'!$G$7/5000*(50000-E267)*E267,0)</f>
        <v>0</v>
      </c>
      <c r="P267" s="24">
        <f t="shared" ca="1" si="50"/>
        <v>0</v>
      </c>
      <c r="Q267" s="27">
        <v>449495</v>
      </c>
      <c r="R267" s="26">
        <f t="shared" si="51"/>
        <v>448495</v>
      </c>
      <c r="S267" s="27">
        <f t="shared" si="52"/>
        <v>1</v>
      </c>
      <c r="T267" s="28">
        <f t="shared" si="53"/>
        <v>403645.5</v>
      </c>
      <c r="U267" s="61">
        <f ca="1">OFFSET($U$4,B267,0)/OFFSET($G$4,B267,0)*G267</f>
        <v>582301.35603316978</v>
      </c>
      <c r="V267" s="62">
        <f t="shared" ca="1" si="54"/>
        <v>985946.85603316978</v>
      </c>
      <c r="W267" s="63">
        <v>1342.1906778099594</v>
      </c>
      <c r="X267" s="63">
        <f t="shared" ca="1" si="55"/>
        <v>1304.1625079803832</v>
      </c>
      <c r="Y267" s="64">
        <f t="shared" ca="1" si="56"/>
        <v>-2.8332911603607958E-2</v>
      </c>
      <c r="Z267" s="64"/>
      <c r="AA267" s="64">
        <f ca="1">MAX(Y267,OFFSET($AA$4,B267,0))</f>
        <v>-2.8332911603607958E-2</v>
      </c>
      <c r="AB267" s="62">
        <f t="shared" ca="1" si="57"/>
        <v>985946.85603316966</v>
      </c>
      <c r="AC267" s="65">
        <f t="shared" ca="1" si="58"/>
        <v>0</v>
      </c>
      <c r="AD267" s="62">
        <f ca="1">MAX(0,AB267-W267*(1+OFFSET($Y$4,B267,0))*E267)</f>
        <v>36765.158076770254</v>
      </c>
      <c r="AE267" s="65">
        <f ca="1">IF(OFFSET($AC$4,B267,0)=0,0,-OFFSET($AC$4,B267,0)/OFFSET($AD$4,B267,0)*AD267)</f>
        <v>-11718.703064730342</v>
      </c>
      <c r="AF267" s="51">
        <f t="shared" ca="1" si="59"/>
        <v>974228.15296843927</v>
      </c>
    </row>
    <row r="268" spans="1:32" ht="11.25" x14ac:dyDescent="0.2">
      <c r="A268" s="60">
        <v>20640</v>
      </c>
      <c r="B268" s="102">
        <f>INT(A268/10000)</f>
        <v>2</v>
      </c>
      <c r="C268" s="109">
        <v>3</v>
      </c>
      <c r="D268" s="60" t="s">
        <v>326</v>
      </c>
      <c r="E268" s="60">
        <v>1199</v>
      </c>
      <c r="F268" s="60">
        <v>0</v>
      </c>
      <c r="G268" s="60">
        <f t="shared" si="47"/>
        <v>1932.7164179104477</v>
      </c>
      <c r="H268" s="60"/>
      <c r="I268" s="60"/>
      <c r="J268" s="57"/>
      <c r="K268" s="23">
        <f t="shared" si="48"/>
        <v>1</v>
      </c>
      <c r="L268" s="23">
        <f t="shared" si="49"/>
        <v>0</v>
      </c>
      <c r="M268" s="23">
        <f ca="1">OFFSET('Z1'!$B$7,B268,K268)*E268</f>
        <v>0</v>
      </c>
      <c r="N268" s="23">
        <f ca="1">IF(L268&gt;0,OFFSET('Z1'!$I$7,B268,L268)*IF(L268=1,E268-9300,IF(L268=2,E268-18000,IF(L268=3,E268-45000,0))),0)</f>
        <v>0</v>
      </c>
      <c r="O268" s="23">
        <f>IF(AND(F268=1,E268&gt;20000,E268&lt;=45000),E268*'Z1'!$G$7,0)+IF(AND(F268=1,E268&gt;45000,E268&lt;=50000),'Z1'!$G$7/5000*(50000-E268)*E268,0)</f>
        <v>0</v>
      </c>
      <c r="P268" s="24">
        <f t="shared" ca="1" si="50"/>
        <v>0</v>
      </c>
      <c r="Q268" s="27">
        <v>16759</v>
      </c>
      <c r="R268" s="26">
        <f t="shared" si="51"/>
        <v>15759</v>
      </c>
      <c r="S268" s="27">
        <f t="shared" si="52"/>
        <v>1</v>
      </c>
      <c r="T268" s="28">
        <f t="shared" si="53"/>
        <v>14183.1</v>
      </c>
      <c r="U268" s="61">
        <f ca="1">OFFSET($U$4,B268,0)/OFFSET($G$4,B268,0)*G268</f>
        <v>923517.62683038437</v>
      </c>
      <c r="V268" s="62">
        <f t="shared" ca="1" si="54"/>
        <v>937700.72683038434</v>
      </c>
      <c r="W268" s="63">
        <v>841.02148445695275</v>
      </c>
      <c r="X268" s="63">
        <f t="shared" ca="1" si="55"/>
        <v>782.06899652242225</v>
      </c>
      <c r="Y268" s="64">
        <f t="shared" ca="1" si="56"/>
        <v>-7.0096292453927123E-2</v>
      </c>
      <c r="Z268" s="64"/>
      <c r="AA268" s="64">
        <f ca="1">MAX(Y268,OFFSET($AA$4,B268,0))</f>
        <v>-6.9565588734520789E-2</v>
      </c>
      <c r="AB268" s="62">
        <f t="shared" ca="1" si="57"/>
        <v>938235.88037303672</v>
      </c>
      <c r="AC268" s="65">
        <f t="shared" ca="1" si="58"/>
        <v>535.15354265237693</v>
      </c>
      <c r="AD268" s="62">
        <f ca="1">MAX(0,AB268-W268*(1+OFFSET($Y$4,B268,0))*E268)</f>
        <v>0</v>
      </c>
      <c r="AE268" s="65">
        <f ca="1">IF(OFFSET($AC$4,B268,0)=0,0,-OFFSET($AC$4,B268,0)/OFFSET($AD$4,B268,0)*AD268)</f>
        <v>0</v>
      </c>
      <c r="AF268" s="51">
        <f t="shared" ca="1" si="59"/>
        <v>938235.88037303672</v>
      </c>
    </row>
    <row r="269" spans="1:32" ht="11.25" x14ac:dyDescent="0.2">
      <c r="A269" s="60">
        <v>20642</v>
      </c>
      <c r="B269" s="102">
        <f>INT(A269/10000)</f>
        <v>2</v>
      </c>
      <c r="C269" s="109">
        <v>3</v>
      </c>
      <c r="D269" s="60" t="s">
        <v>327</v>
      </c>
      <c r="E269" s="60">
        <v>1669</v>
      </c>
      <c r="F269" s="60">
        <v>0</v>
      </c>
      <c r="G269" s="60">
        <f t="shared" si="47"/>
        <v>2690.3283582089553</v>
      </c>
      <c r="H269" s="60"/>
      <c r="I269" s="60"/>
      <c r="J269" s="57"/>
      <c r="K269" s="23">
        <f t="shared" si="48"/>
        <v>1</v>
      </c>
      <c r="L269" s="23">
        <f t="shared" si="49"/>
        <v>0</v>
      </c>
      <c r="M269" s="23">
        <f ca="1">OFFSET('Z1'!$B$7,B269,K269)*E269</f>
        <v>0</v>
      </c>
      <c r="N269" s="23">
        <f ca="1">IF(L269&gt;0,OFFSET('Z1'!$I$7,B269,L269)*IF(L269=1,E269-9300,IF(L269=2,E269-18000,IF(L269=3,E269-45000,0))),0)</f>
        <v>0</v>
      </c>
      <c r="O269" s="23">
        <f>IF(AND(F269=1,E269&gt;20000,E269&lt;=45000),E269*'Z1'!$G$7,0)+IF(AND(F269=1,E269&gt;45000,E269&lt;=50000),'Z1'!$G$7/5000*(50000-E269)*E269,0)</f>
        <v>0</v>
      </c>
      <c r="P269" s="24">
        <f t="shared" ca="1" si="50"/>
        <v>0</v>
      </c>
      <c r="Q269" s="27">
        <v>86704</v>
      </c>
      <c r="R269" s="26">
        <f t="shared" si="51"/>
        <v>85704</v>
      </c>
      <c r="S269" s="27">
        <f t="shared" si="52"/>
        <v>1</v>
      </c>
      <c r="T269" s="28">
        <f t="shared" si="53"/>
        <v>77133.600000000006</v>
      </c>
      <c r="U269" s="61">
        <f ca="1">OFFSET($U$4,B269,0)/OFFSET($G$4,B269,0)*G269</f>
        <v>1285530.3746287837</v>
      </c>
      <c r="V269" s="62">
        <f t="shared" ca="1" si="54"/>
        <v>1362663.9746287838</v>
      </c>
      <c r="W269" s="63">
        <v>885.52867542996705</v>
      </c>
      <c r="X269" s="63">
        <f t="shared" ca="1" si="55"/>
        <v>816.45534729106282</v>
      </c>
      <c r="Y269" s="64">
        <f t="shared" ca="1" si="56"/>
        <v>-7.8002361815517451E-2</v>
      </c>
      <c r="Z269" s="64"/>
      <c r="AA269" s="64">
        <f ca="1">MAX(Y269,OFFSET($AA$4,B269,0))</f>
        <v>-6.9565588734520789E-2</v>
      </c>
      <c r="AB269" s="62">
        <f t="shared" ca="1" si="57"/>
        <v>1375133.081124794</v>
      </c>
      <c r="AC269" s="65">
        <f t="shared" ca="1" si="58"/>
        <v>12469.106496010209</v>
      </c>
      <c r="AD269" s="62">
        <f ca="1">MAX(0,AB269-W269*(1+OFFSET($Y$4,B269,0))*E269)</f>
        <v>0</v>
      </c>
      <c r="AE269" s="65">
        <f ca="1">IF(OFFSET($AC$4,B269,0)=0,0,-OFFSET($AC$4,B269,0)/OFFSET($AD$4,B269,0)*AD269)</f>
        <v>0</v>
      </c>
      <c r="AF269" s="51">
        <f t="shared" ca="1" si="59"/>
        <v>1375133.081124794</v>
      </c>
    </row>
    <row r="270" spans="1:32" ht="11.25" x14ac:dyDescent="0.2">
      <c r="A270" s="60">
        <v>20643</v>
      </c>
      <c r="B270" s="102">
        <f>INT(A270/10000)</f>
        <v>2</v>
      </c>
      <c r="C270" s="109">
        <v>4</v>
      </c>
      <c r="D270" s="60" t="s">
        <v>328</v>
      </c>
      <c r="E270" s="60">
        <v>2644</v>
      </c>
      <c r="F270" s="60">
        <v>0</v>
      </c>
      <c r="G270" s="60">
        <f t="shared" si="47"/>
        <v>4261.9701492537315</v>
      </c>
      <c r="H270" s="60"/>
      <c r="I270" s="60"/>
      <c r="J270" s="57"/>
      <c r="K270" s="23">
        <f t="shared" si="48"/>
        <v>1</v>
      </c>
      <c r="L270" s="23">
        <f t="shared" si="49"/>
        <v>0</v>
      </c>
      <c r="M270" s="23">
        <f ca="1">OFFSET('Z1'!$B$7,B270,K270)*E270</f>
        <v>0</v>
      </c>
      <c r="N270" s="23">
        <f ca="1">IF(L270&gt;0,OFFSET('Z1'!$I$7,B270,L270)*IF(L270=1,E270-9300,IF(L270=2,E270-18000,IF(L270=3,E270-45000,0))),0)</f>
        <v>0</v>
      </c>
      <c r="O270" s="23">
        <f>IF(AND(F270=1,E270&gt;20000,E270&lt;=45000),E270*'Z1'!$G$7,0)+IF(AND(F270=1,E270&gt;45000,E270&lt;=50000),'Z1'!$G$7/5000*(50000-E270)*E270,0)</f>
        <v>0</v>
      </c>
      <c r="P270" s="24">
        <f t="shared" ca="1" si="50"/>
        <v>0</v>
      </c>
      <c r="Q270" s="27">
        <v>15547</v>
      </c>
      <c r="R270" s="26">
        <f t="shared" si="51"/>
        <v>14547</v>
      </c>
      <c r="S270" s="27">
        <f t="shared" si="52"/>
        <v>1</v>
      </c>
      <c r="T270" s="28">
        <f t="shared" si="53"/>
        <v>13092.300000000001</v>
      </c>
      <c r="U270" s="61">
        <f ca="1">OFFSET($U$4,B270,0)/OFFSET($G$4,B270,0)*G270</f>
        <v>2036514.2663382289</v>
      </c>
      <c r="V270" s="62">
        <f t="shared" ca="1" si="54"/>
        <v>2049606.566338229</v>
      </c>
      <c r="W270" s="63">
        <v>834.57896518588836</v>
      </c>
      <c r="X270" s="63">
        <f t="shared" ca="1" si="55"/>
        <v>775.19159089948141</v>
      </c>
      <c r="Y270" s="64">
        <f t="shared" ca="1" si="56"/>
        <v>-7.1158484413969658E-2</v>
      </c>
      <c r="Z270" s="64"/>
      <c r="AA270" s="64">
        <f ca="1">MAX(Y270,OFFSET($AA$4,B270,0))</f>
        <v>-6.9565588734520789E-2</v>
      </c>
      <c r="AB270" s="62">
        <f t="shared" ca="1" si="57"/>
        <v>2053121.4926085414</v>
      </c>
      <c r="AC270" s="65">
        <f t="shared" ca="1" si="58"/>
        <v>3514.9262703123968</v>
      </c>
      <c r="AD270" s="62">
        <f ca="1">MAX(0,AB270-W270*(1+OFFSET($Y$4,B270,0))*E270)</f>
        <v>0</v>
      </c>
      <c r="AE270" s="65">
        <f ca="1">IF(OFFSET($AC$4,B270,0)=0,0,-OFFSET($AC$4,B270,0)/OFFSET($AD$4,B270,0)*AD270)</f>
        <v>0</v>
      </c>
      <c r="AF270" s="51">
        <f t="shared" ca="1" si="59"/>
        <v>2053121.4926085414</v>
      </c>
    </row>
    <row r="271" spans="1:32" ht="11.25" x14ac:dyDescent="0.2">
      <c r="A271" s="60">
        <v>20644</v>
      </c>
      <c r="B271" s="102">
        <f>INT(A271/10000)</f>
        <v>2</v>
      </c>
      <c r="C271" s="109">
        <v>3</v>
      </c>
      <c r="D271" s="60" t="s">
        <v>329</v>
      </c>
      <c r="E271" s="60">
        <v>2131</v>
      </c>
      <c r="F271" s="60">
        <v>0</v>
      </c>
      <c r="G271" s="60">
        <f t="shared" si="47"/>
        <v>3435.0447761194027</v>
      </c>
      <c r="H271" s="60"/>
      <c r="I271" s="60"/>
      <c r="J271" s="57"/>
      <c r="K271" s="23">
        <f t="shared" si="48"/>
        <v>1</v>
      </c>
      <c r="L271" s="23">
        <f t="shared" si="49"/>
        <v>0</v>
      </c>
      <c r="M271" s="23">
        <f ca="1">OFFSET('Z1'!$B$7,B271,K271)*E271</f>
        <v>0</v>
      </c>
      <c r="N271" s="23">
        <f ca="1">IF(L271&gt;0,OFFSET('Z1'!$I$7,B271,L271)*IF(L271=1,E271-9300,IF(L271=2,E271-18000,IF(L271=3,E271-45000,0))),0)</f>
        <v>0</v>
      </c>
      <c r="O271" s="23">
        <f>IF(AND(F271=1,E271&gt;20000,E271&lt;=45000),E271*'Z1'!$G$7,0)+IF(AND(F271=1,E271&gt;45000,E271&lt;=50000),'Z1'!$G$7/5000*(50000-E271)*E271,0)</f>
        <v>0</v>
      </c>
      <c r="P271" s="24">
        <f t="shared" ca="1" si="50"/>
        <v>0</v>
      </c>
      <c r="Q271" s="27">
        <v>32493</v>
      </c>
      <c r="R271" s="26">
        <f t="shared" si="51"/>
        <v>31493</v>
      </c>
      <c r="S271" s="27">
        <f t="shared" si="52"/>
        <v>1</v>
      </c>
      <c r="T271" s="28">
        <f t="shared" si="53"/>
        <v>28343.7</v>
      </c>
      <c r="U271" s="61">
        <f ca="1">OFFSET($U$4,B271,0)/OFFSET($G$4,B271,0)*G271</f>
        <v>1641381.2033157207</v>
      </c>
      <c r="V271" s="62">
        <f t="shared" ca="1" si="54"/>
        <v>1669724.9033157206</v>
      </c>
      <c r="W271" s="63">
        <v>842.27034533746769</v>
      </c>
      <c r="X271" s="63">
        <f t="shared" ca="1" si="55"/>
        <v>783.54054590132364</v>
      </c>
      <c r="Y271" s="64">
        <f t="shared" ca="1" si="56"/>
        <v>-6.9727967702119531E-2</v>
      </c>
      <c r="Z271" s="64"/>
      <c r="AA271" s="64">
        <f ca="1">MAX(Y271,OFFSET($AA$4,B271,0))</f>
        <v>-6.9565588734520789E-2</v>
      </c>
      <c r="AB271" s="62">
        <f t="shared" ca="1" si="57"/>
        <v>1670016.3537695247</v>
      </c>
      <c r="AC271" s="65">
        <f t="shared" ca="1" si="58"/>
        <v>291.45045380410738</v>
      </c>
      <c r="AD271" s="62">
        <f ca="1">MAX(0,AB271-W271*(1+OFFSET($Y$4,B271,0))*E271)</f>
        <v>0</v>
      </c>
      <c r="AE271" s="65">
        <f ca="1">IF(OFFSET($AC$4,B271,0)=0,0,-OFFSET($AC$4,B271,0)/OFFSET($AD$4,B271,0)*AD271)</f>
        <v>0</v>
      </c>
      <c r="AF271" s="51">
        <f t="shared" ca="1" si="59"/>
        <v>1670016.3537695247</v>
      </c>
    </row>
    <row r="272" spans="1:32" ht="11.25" x14ac:dyDescent="0.2">
      <c r="A272" s="60">
        <v>20701</v>
      </c>
      <c r="B272" s="102">
        <f>INT(A272/10000)</f>
        <v>2</v>
      </c>
      <c r="C272" s="109">
        <v>3</v>
      </c>
      <c r="D272" s="60" t="s">
        <v>330</v>
      </c>
      <c r="E272" s="60">
        <v>1443</v>
      </c>
      <c r="F272" s="60">
        <v>0</v>
      </c>
      <c r="G272" s="60">
        <f t="shared" si="47"/>
        <v>2326.0298507462685</v>
      </c>
      <c r="H272" s="60"/>
      <c r="I272" s="60"/>
      <c r="J272" s="57"/>
      <c r="K272" s="23">
        <f t="shared" si="48"/>
        <v>1</v>
      </c>
      <c r="L272" s="23">
        <f t="shared" si="49"/>
        <v>0</v>
      </c>
      <c r="M272" s="23">
        <f ca="1">OFFSET('Z1'!$B$7,B272,K272)*E272</f>
        <v>0</v>
      </c>
      <c r="N272" s="23">
        <f ca="1">IF(L272&gt;0,OFFSET('Z1'!$I$7,B272,L272)*IF(L272=1,E272-9300,IF(L272=2,E272-18000,IF(L272=3,E272-45000,0))),0)</f>
        <v>0</v>
      </c>
      <c r="O272" s="23">
        <f>IF(AND(F272=1,E272&gt;20000,E272&lt;=45000),E272*'Z1'!$G$7,0)+IF(AND(F272=1,E272&gt;45000,E272&lt;=50000),'Z1'!$G$7/5000*(50000-E272)*E272,0)</f>
        <v>0</v>
      </c>
      <c r="P272" s="24">
        <f t="shared" ca="1" si="50"/>
        <v>0</v>
      </c>
      <c r="Q272" s="27">
        <v>34326</v>
      </c>
      <c r="R272" s="26">
        <f t="shared" si="51"/>
        <v>33326</v>
      </c>
      <c r="S272" s="27">
        <f t="shared" si="52"/>
        <v>1</v>
      </c>
      <c r="T272" s="28">
        <f t="shared" si="53"/>
        <v>29993.4</v>
      </c>
      <c r="U272" s="61">
        <f ca="1">OFFSET($U$4,B272,0)/OFFSET($G$4,B272,0)*G272</f>
        <v>1111456.1597299788</v>
      </c>
      <c r="V272" s="62">
        <f t="shared" ca="1" si="54"/>
        <v>1141449.5597299787</v>
      </c>
      <c r="W272" s="63">
        <v>859.09096519548757</v>
      </c>
      <c r="X272" s="63">
        <f t="shared" ca="1" si="55"/>
        <v>791.02533591821111</v>
      </c>
      <c r="Y272" s="64">
        <f t="shared" ca="1" si="56"/>
        <v>-7.9229827846912571E-2</v>
      </c>
      <c r="Z272" s="64"/>
      <c r="AA272" s="64">
        <f ca="1">MAX(Y272,OFFSET($AA$4,B272,0))</f>
        <v>-6.9565588734520789E-2</v>
      </c>
      <c r="AB272" s="62">
        <f t="shared" ca="1" si="57"/>
        <v>1153430.0102414996</v>
      </c>
      <c r="AC272" s="65">
        <f t="shared" ca="1" si="58"/>
        <v>11980.450511520961</v>
      </c>
      <c r="AD272" s="62">
        <f ca="1">MAX(0,AB272-W272*(1+OFFSET($Y$4,B272,0))*E272)</f>
        <v>0</v>
      </c>
      <c r="AE272" s="65">
        <f ca="1">IF(OFFSET($AC$4,B272,0)=0,0,-OFFSET($AC$4,B272,0)/OFFSET($AD$4,B272,0)*AD272)</f>
        <v>0</v>
      </c>
      <c r="AF272" s="51">
        <f t="shared" ca="1" si="59"/>
        <v>1153430.0102414996</v>
      </c>
    </row>
    <row r="273" spans="1:32" ht="11.25" x14ac:dyDescent="0.2">
      <c r="A273" s="60">
        <v>20702</v>
      </c>
      <c r="B273" s="102">
        <f>INT(A273/10000)</f>
        <v>2</v>
      </c>
      <c r="C273" s="109">
        <v>5</v>
      </c>
      <c r="D273" s="60" t="s">
        <v>331</v>
      </c>
      <c r="E273" s="60">
        <v>7059</v>
      </c>
      <c r="F273" s="60">
        <v>0</v>
      </c>
      <c r="G273" s="60">
        <f t="shared" si="47"/>
        <v>11378.686567164179</v>
      </c>
      <c r="H273" s="60"/>
      <c r="I273" s="60"/>
      <c r="J273" s="57"/>
      <c r="K273" s="23">
        <f t="shared" si="48"/>
        <v>1</v>
      </c>
      <c r="L273" s="23">
        <f t="shared" si="49"/>
        <v>0</v>
      </c>
      <c r="M273" s="23">
        <f ca="1">OFFSET('Z1'!$B$7,B273,K273)*E273</f>
        <v>0</v>
      </c>
      <c r="N273" s="23">
        <f ca="1">IF(L273&gt;0,OFFSET('Z1'!$I$7,B273,L273)*IF(L273=1,E273-9300,IF(L273=2,E273-18000,IF(L273=3,E273-45000,0))),0)</f>
        <v>0</v>
      </c>
      <c r="O273" s="23">
        <f>IF(AND(F273=1,E273&gt;20000,E273&lt;=45000),E273*'Z1'!$G$7,0)+IF(AND(F273=1,E273&gt;45000,E273&lt;=50000),'Z1'!$G$7/5000*(50000-E273)*E273,0)</f>
        <v>0</v>
      </c>
      <c r="P273" s="24">
        <f t="shared" ca="1" si="50"/>
        <v>0</v>
      </c>
      <c r="Q273" s="27">
        <v>22818</v>
      </c>
      <c r="R273" s="26">
        <f t="shared" si="51"/>
        <v>21818</v>
      </c>
      <c r="S273" s="27">
        <f t="shared" si="52"/>
        <v>1</v>
      </c>
      <c r="T273" s="28">
        <f t="shared" si="53"/>
        <v>19636.2</v>
      </c>
      <c r="U273" s="61">
        <f ca="1">OFFSET($U$4,B273,0)/OFFSET($G$4,B273,0)*G273</f>
        <v>5437123.3759763828</v>
      </c>
      <c r="V273" s="62">
        <f t="shared" ca="1" si="54"/>
        <v>5456759.5759763829</v>
      </c>
      <c r="W273" s="63">
        <v>832.43753572526964</v>
      </c>
      <c r="X273" s="63">
        <f t="shared" ca="1" si="55"/>
        <v>773.02161438962787</v>
      </c>
      <c r="Y273" s="64">
        <f t="shared" ca="1" si="56"/>
        <v>-7.1375831561794056E-2</v>
      </c>
      <c r="Z273" s="64"/>
      <c r="AA273" s="64">
        <f ca="1">MAX(Y273,OFFSET($AA$4,B273,0))</f>
        <v>-6.9565588734520789E-2</v>
      </c>
      <c r="AB273" s="62">
        <f t="shared" ca="1" si="57"/>
        <v>5467396.8824543944</v>
      </c>
      <c r="AC273" s="65">
        <f t="shared" ca="1" si="58"/>
        <v>10637.306478011422</v>
      </c>
      <c r="AD273" s="62">
        <f ca="1">MAX(0,AB273-W273*(1+OFFSET($Y$4,B273,0))*E273)</f>
        <v>0</v>
      </c>
      <c r="AE273" s="65">
        <f ca="1">IF(OFFSET($AC$4,B273,0)=0,0,-OFFSET($AC$4,B273,0)/OFFSET($AD$4,B273,0)*AD273)</f>
        <v>0</v>
      </c>
      <c r="AF273" s="51">
        <f t="shared" ca="1" si="59"/>
        <v>5467396.8824543944</v>
      </c>
    </row>
    <row r="274" spans="1:32" ht="11.25" x14ac:dyDescent="0.2">
      <c r="A274" s="60">
        <v>20703</v>
      </c>
      <c r="B274" s="102">
        <f>INT(A274/10000)</f>
        <v>2</v>
      </c>
      <c r="C274" s="109">
        <v>3</v>
      </c>
      <c r="D274" s="60" t="s">
        <v>332</v>
      </c>
      <c r="E274" s="60">
        <v>1324</v>
      </c>
      <c r="F274" s="60">
        <v>0</v>
      </c>
      <c r="G274" s="60">
        <f t="shared" si="47"/>
        <v>2134.2089552238804</v>
      </c>
      <c r="H274" s="60"/>
      <c r="I274" s="60"/>
      <c r="J274" s="57"/>
      <c r="K274" s="23">
        <f t="shared" si="48"/>
        <v>1</v>
      </c>
      <c r="L274" s="23">
        <f t="shared" si="49"/>
        <v>0</v>
      </c>
      <c r="M274" s="23">
        <f ca="1">OFFSET('Z1'!$B$7,B274,K274)*E274</f>
        <v>0</v>
      </c>
      <c r="N274" s="23">
        <f ca="1">IF(L274&gt;0,OFFSET('Z1'!$I$7,B274,L274)*IF(L274=1,E274-9300,IF(L274=2,E274-18000,IF(L274=3,E274-45000,0))),0)</f>
        <v>0</v>
      </c>
      <c r="O274" s="23">
        <f>IF(AND(F274=1,E274&gt;20000,E274&lt;=45000),E274*'Z1'!$G$7,0)+IF(AND(F274=1,E274&gt;45000,E274&lt;=50000),'Z1'!$G$7/5000*(50000-E274)*E274,0)</f>
        <v>0</v>
      </c>
      <c r="P274" s="24">
        <f t="shared" ca="1" si="50"/>
        <v>0</v>
      </c>
      <c r="Q274" s="27">
        <v>26305</v>
      </c>
      <c r="R274" s="26">
        <f t="shared" si="51"/>
        <v>25305</v>
      </c>
      <c r="S274" s="27">
        <f t="shared" si="52"/>
        <v>1</v>
      </c>
      <c r="T274" s="28">
        <f t="shared" si="53"/>
        <v>22774.5</v>
      </c>
      <c r="U274" s="61">
        <f ca="1">OFFSET($U$4,B274,0)/OFFSET($G$4,B274,0)*G274</f>
        <v>1019797.6129469798</v>
      </c>
      <c r="V274" s="62">
        <f t="shared" ca="1" si="54"/>
        <v>1042572.1129469798</v>
      </c>
      <c r="W274" s="63">
        <v>847.09625208686452</v>
      </c>
      <c r="X274" s="63">
        <f t="shared" ca="1" si="55"/>
        <v>787.44117292067961</v>
      </c>
      <c r="Y274" s="64">
        <f t="shared" ca="1" si="56"/>
        <v>-7.0423023380426497E-2</v>
      </c>
      <c r="Z274" s="64"/>
      <c r="AA274" s="64">
        <f ca="1">MAX(Y274,OFFSET($AA$4,B274,0))</f>
        <v>-6.9565588734520789E-2</v>
      </c>
      <c r="AB274" s="62">
        <f t="shared" ca="1" si="57"/>
        <v>1043533.7734366216</v>
      </c>
      <c r="AC274" s="65">
        <f t="shared" ca="1" si="58"/>
        <v>961.66048964182846</v>
      </c>
      <c r="AD274" s="62">
        <f ca="1">MAX(0,AB274-W274*(1+OFFSET($Y$4,B274,0))*E274)</f>
        <v>0</v>
      </c>
      <c r="AE274" s="65">
        <f ca="1">IF(OFFSET($AC$4,B274,0)=0,0,-OFFSET($AC$4,B274,0)/OFFSET($AD$4,B274,0)*AD274)</f>
        <v>0</v>
      </c>
      <c r="AF274" s="51">
        <f t="shared" ca="1" si="59"/>
        <v>1043533.7734366216</v>
      </c>
    </row>
    <row r="275" spans="1:32" ht="11.25" x14ac:dyDescent="0.2">
      <c r="A275" s="60">
        <v>20705</v>
      </c>
      <c r="B275" s="102">
        <f>INT(A275/10000)</f>
        <v>2</v>
      </c>
      <c r="C275" s="109">
        <v>3</v>
      </c>
      <c r="D275" s="60" t="s">
        <v>333</v>
      </c>
      <c r="E275" s="60">
        <v>2255</v>
      </c>
      <c r="F275" s="60">
        <v>0</v>
      </c>
      <c r="G275" s="60">
        <f t="shared" si="47"/>
        <v>3634.9253731343283</v>
      </c>
      <c r="H275" s="60"/>
      <c r="I275" s="60"/>
      <c r="J275" s="57"/>
      <c r="K275" s="23">
        <f t="shared" si="48"/>
        <v>1</v>
      </c>
      <c r="L275" s="23">
        <f t="shared" si="49"/>
        <v>0</v>
      </c>
      <c r="M275" s="23">
        <f ca="1">OFFSET('Z1'!$B$7,B275,K275)*E275</f>
        <v>0</v>
      </c>
      <c r="N275" s="23">
        <f ca="1">IF(L275&gt;0,OFFSET('Z1'!$I$7,B275,L275)*IF(L275=1,E275-9300,IF(L275=2,E275-18000,IF(L275=3,E275-45000,0))),0)</f>
        <v>0</v>
      </c>
      <c r="O275" s="23">
        <f>IF(AND(F275=1,E275&gt;20000,E275&lt;=45000),E275*'Z1'!$G$7,0)+IF(AND(F275=1,E275&gt;45000,E275&lt;=50000),'Z1'!$G$7/5000*(50000-E275)*E275,0)</f>
        <v>0</v>
      </c>
      <c r="P275" s="24">
        <f t="shared" ca="1" si="50"/>
        <v>0</v>
      </c>
      <c r="Q275" s="27">
        <v>133168</v>
      </c>
      <c r="R275" s="26">
        <f t="shared" si="51"/>
        <v>132168</v>
      </c>
      <c r="S275" s="27">
        <f t="shared" si="52"/>
        <v>1</v>
      </c>
      <c r="T275" s="28">
        <f t="shared" si="53"/>
        <v>118951.2</v>
      </c>
      <c r="U275" s="61">
        <f ca="1">OFFSET($U$4,B275,0)/OFFSET($G$4,B275,0)*G275</f>
        <v>1736890.9495433834</v>
      </c>
      <c r="V275" s="62">
        <f t="shared" ca="1" si="54"/>
        <v>1855842.1495433834</v>
      </c>
      <c r="W275" s="63">
        <v>880.34506805065996</v>
      </c>
      <c r="X275" s="63">
        <f t="shared" ca="1" si="55"/>
        <v>822.9898667598153</v>
      </c>
      <c r="Y275" s="64">
        <f t="shared" ca="1" si="56"/>
        <v>-6.5150817983050446E-2</v>
      </c>
      <c r="Z275" s="64"/>
      <c r="AA275" s="64">
        <f ca="1">MAX(Y275,OFFSET($AA$4,B275,0))</f>
        <v>-6.5150817983050446E-2</v>
      </c>
      <c r="AB275" s="62">
        <f t="shared" ca="1" si="57"/>
        <v>1855842.1495433834</v>
      </c>
      <c r="AC275" s="65">
        <f t="shared" ca="1" si="58"/>
        <v>0</v>
      </c>
      <c r="AD275" s="62">
        <f ca="1">MAX(0,AB275-W275*(1+OFFSET($Y$4,B275,0))*E275)</f>
        <v>0</v>
      </c>
      <c r="AE275" s="65">
        <f ca="1">IF(OFFSET($AC$4,B275,0)=0,0,-OFFSET($AC$4,B275,0)/OFFSET($AD$4,B275,0)*AD275)</f>
        <v>0</v>
      </c>
      <c r="AF275" s="51">
        <f t="shared" ca="1" si="59"/>
        <v>1855842.1495433834</v>
      </c>
    </row>
    <row r="276" spans="1:32" ht="11.25" x14ac:dyDescent="0.2">
      <c r="A276" s="60">
        <v>20707</v>
      </c>
      <c r="B276" s="102">
        <f>INT(A276/10000)</f>
        <v>2</v>
      </c>
      <c r="C276" s="109">
        <v>2</v>
      </c>
      <c r="D276" s="60" t="s">
        <v>334</v>
      </c>
      <c r="E276" s="60">
        <v>627</v>
      </c>
      <c r="F276" s="60">
        <v>0</v>
      </c>
      <c r="G276" s="60">
        <f t="shared" ref="G276:G339" si="60">IF(AND(F276=1,E276&lt;=20000),E276*2,IF(E276&lt;=10000,E276*(1+41/67),IF(E276&lt;=20000,E276*(1+2/3),IF(E276&lt;=50000,E276*(2),E276*(2+1/3))))+IF(AND(E276&gt;9000,E276&lt;=10000),(E276-9000)*(110/201),0)+IF(AND(E276&gt;18000,E276&lt;=20000),(E276-18000)*(3+1/3),0)+IF(AND(E276&gt;45000,E276&lt;=50000),(E276-45000)*(3+1/3),0))</f>
        <v>1010.6865671641791</v>
      </c>
      <c r="H276" s="60"/>
      <c r="I276" s="60"/>
      <c r="J276" s="57"/>
      <c r="K276" s="23">
        <f t="shared" ref="K276:K339" si="61">IF(AND(F276=1,E276&lt;=20000),3,IF(E276&lt;=10000,1,IF(E276&lt;=20000,2,IF(E276&lt;=50000,3,4))))</f>
        <v>1</v>
      </c>
      <c r="L276" s="23">
        <f t="shared" ref="L276:L339" si="62">IF(AND(F276=1,E276&lt;=45000),0,IF(AND(E276&gt;9300,E276&lt;=10000),1,IF(AND(E276&gt;18000,E276&lt;=20000),2,IF(AND(E276&gt;45000,E276&lt;=50000),3,0))))</f>
        <v>0</v>
      </c>
      <c r="M276" s="23">
        <f ca="1">OFFSET('Z1'!$B$7,B276,K276)*E276</f>
        <v>0</v>
      </c>
      <c r="N276" s="23">
        <f ca="1">IF(L276&gt;0,OFFSET('Z1'!$I$7,B276,L276)*IF(L276=1,E276-9300,IF(L276=2,E276-18000,IF(L276=3,E276-45000,0))),0)</f>
        <v>0</v>
      </c>
      <c r="O276" s="23">
        <f>IF(AND(F276=1,E276&gt;20000,E276&lt;=45000),E276*'Z1'!$G$7,0)+IF(AND(F276=1,E276&gt;45000,E276&lt;=50000),'Z1'!$G$7/5000*(50000-E276)*E276,0)</f>
        <v>0</v>
      </c>
      <c r="P276" s="24">
        <f t="shared" ref="P276:P339" ca="1" si="63">SUM(M276:O276)</f>
        <v>0</v>
      </c>
      <c r="Q276" s="27">
        <v>5959</v>
      </c>
      <c r="R276" s="26">
        <f t="shared" ref="R276:R339" si="64">MAX(Q276-$R$3,0)</f>
        <v>4959</v>
      </c>
      <c r="S276" s="27">
        <f t="shared" ref="S276:S339" si="65">IF(E276&lt;=9300,1,IF(E276&gt;10000,0,2))</f>
        <v>1</v>
      </c>
      <c r="T276" s="28">
        <f t="shared" ref="T276:T339" si="66">IF(S276=0,0,IF(S276=1,R276*$T$3,R276*$T$3*(10000-E276)/700))</f>
        <v>4463.1000000000004</v>
      </c>
      <c r="U276" s="61">
        <f ca="1">OFFSET($U$4,B276,0)/OFFSET($G$4,B276,0)*G276</f>
        <v>482940.41036084323</v>
      </c>
      <c r="V276" s="62">
        <f t="shared" ref="V276:V339" ca="1" si="67">P276+T276+U276</f>
        <v>487403.51036084321</v>
      </c>
      <c r="W276" s="63">
        <v>837.13461823600539</v>
      </c>
      <c r="X276" s="63">
        <f t="shared" ref="X276:X339" ca="1" si="68">V276/E276</f>
        <v>777.35807075094613</v>
      </c>
      <c r="Y276" s="64">
        <f t="shared" ref="Y276:Y339" ca="1" si="69">X276/W276-1</f>
        <v>-7.1406134906975116E-2</v>
      </c>
      <c r="Z276" s="64"/>
      <c r="AA276" s="64">
        <f ca="1">MAX(Y276,OFFSET($AA$4,B276,0))</f>
        <v>-6.9565588734520789E-2</v>
      </c>
      <c r="AB276" s="62">
        <f t="shared" ref="AB276:AB339" ca="1" si="70">(W276*(1+AA276))*E276</f>
        <v>488369.58250406763</v>
      </c>
      <c r="AC276" s="65">
        <f t="shared" ref="AC276:AC339" ca="1" si="71">AB276-V276</f>
        <v>966.07214322441723</v>
      </c>
      <c r="AD276" s="62">
        <f ca="1">MAX(0,AB276-W276*(1+OFFSET($Y$4,B276,0))*E276)</f>
        <v>0</v>
      </c>
      <c r="AE276" s="65">
        <f ca="1">IF(OFFSET($AC$4,B276,0)=0,0,-OFFSET($AC$4,B276,0)/OFFSET($AD$4,B276,0)*AD276)</f>
        <v>0</v>
      </c>
      <c r="AF276" s="51">
        <f t="shared" ref="AF276:AF339" ca="1" si="72">AB276+AE276</f>
        <v>488369.58250406763</v>
      </c>
    </row>
    <row r="277" spans="1:32" ht="11.25" x14ac:dyDescent="0.2">
      <c r="A277" s="60">
        <v>20708</v>
      </c>
      <c r="B277" s="102">
        <f>INT(A277/10000)</f>
        <v>2</v>
      </c>
      <c r="C277" s="109">
        <v>3</v>
      </c>
      <c r="D277" s="60" t="s">
        <v>335</v>
      </c>
      <c r="E277" s="60">
        <v>1095</v>
      </c>
      <c r="F277" s="60">
        <v>0</v>
      </c>
      <c r="G277" s="60">
        <f t="shared" si="60"/>
        <v>1765.0746268656717</v>
      </c>
      <c r="H277" s="60"/>
      <c r="I277" s="60"/>
      <c r="J277" s="57"/>
      <c r="K277" s="23">
        <f t="shared" si="61"/>
        <v>1</v>
      </c>
      <c r="L277" s="23">
        <f t="shared" si="62"/>
        <v>0</v>
      </c>
      <c r="M277" s="23">
        <f ca="1">OFFSET('Z1'!$B$7,B277,K277)*E277</f>
        <v>0</v>
      </c>
      <c r="N277" s="23">
        <f ca="1">IF(L277&gt;0,OFFSET('Z1'!$I$7,B277,L277)*IF(L277=1,E277-9300,IF(L277=2,E277-18000,IF(L277=3,E277-45000,0))),0)</f>
        <v>0</v>
      </c>
      <c r="O277" s="23">
        <f>IF(AND(F277=1,E277&gt;20000,E277&lt;=45000),E277*'Z1'!$G$7,0)+IF(AND(F277=1,E277&gt;45000,E277&lt;=50000),'Z1'!$G$7/5000*(50000-E277)*E277,0)</f>
        <v>0</v>
      </c>
      <c r="P277" s="24">
        <f t="shared" ca="1" si="63"/>
        <v>0</v>
      </c>
      <c r="Q277" s="27">
        <v>105252</v>
      </c>
      <c r="R277" s="26">
        <f t="shared" si="64"/>
        <v>104252</v>
      </c>
      <c r="S277" s="27">
        <f t="shared" si="65"/>
        <v>1</v>
      </c>
      <c r="T277" s="28">
        <f t="shared" si="66"/>
        <v>93826.8</v>
      </c>
      <c r="U277" s="61">
        <f ca="1">OFFSET($U$4,B277,0)/OFFSET($G$4,B277,0)*G277</f>
        <v>843412.6783813769</v>
      </c>
      <c r="V277" s="62">
        <f t="shared" ca="1" si="67"/>
        <v>937239.47838137695</v>
      </c>
      <c r="W277" s="63">
        <v>915.22943087257602</v>
      </c>
      <c r="X277" s="63">
        <f t="shared" ca="1" si="68"/>
        <v>855.92646427523005</v>
      </c>
      <c r="Y277" s="64">
        <f t="shared" ca="1" si="69"/>
        <v>-6.4795738201738895E-2</v>
      </c>
      <c r="Z277" s="64"/>
      <c r="AA277" s="64">
        <f ca="1">MAX(Y277,OFFSET($AA$4,B277,0))</f>
        <v>-6.4795738201738895E-2</v>
      </c>
      <c r="AB277" s="62">
        <f t="shared" ca="1" si="70"/>
        <v>937239.47838137695</v>
      </c>
      <c r="AC277" s="65">
        <f t="shared" ca="1" si="71"/>
        <v>0</v>
      </c>
      <c r="AD277" s="62">
        <f ca="1">MAX(0,AB277-W277*(1+OFFSET($Y$4,B277,0))*E277)</f>
        <v>0</v>
      </c>
      <c r="AE277" s="65">
        <f ca="1">IF(OFFSET($AC$4,B277,0)=0,0,-OFFSET($AC$4,B277,0)/OFFSET($AD$4,B277,0)*AD277)</f>
        <v>0</v>
      </c>
      <c r="AF277" s="51">
        <f t="shared" ca="1" si="72"/>
        <v>937239.47838137695</v>
      </c>
    </row>
    <row r="278" spans="1:32" ht="11.25" x14ac:dyDescent="0.2">
      <c r="A278" s="60">
        <v>20710</v>
      </c>
      <c r="B278" s="102">
        <f>INT(A278/10000)</f>
        <v>2</v>
      </c>
      <c r="C278" s="109">
        <v>3</v>
      </c>
      <c r="D278" s="60" t="s">
        <v>336</v>
      </c>
      <c r="E278" s="60">
        <v>2122</v>
      </c>
      <c r="F278" s="60">
        <v>0</v>
      </c>
      <c r="G278" s="60">
        <f t="shared" si="60"/>
        <v>3420.5373134328356</v>
      </c>
      <c r="H278" s="60"/>
      <c r="I278" s="60"/>
      <c r="J278" s="57"/>
      <c r="K278" s="23">
        <f t="shared" si="61"/>
        <v>1</v>
      </c>
      <c r="L278" s="23">
        <f t="shared" si="62"/>
        <v>0</v>
      </c>
      <c r="M278" s="23">
        <f ca="1">OFFSET('Z1'!$B$7,B278,K278)*E278</f>
        <v>0</v>
      </c>
      <c r="N278" s="23">
        <f ca="1">IF(L278&gt;0,OFFSET('Z1'!$I$7,B278,L278)*IF(L278=1,E278-9300,IF(L278=2,E278-18000,IF(L278=3,E278-45000,0))),0)</f>
        <v>0</v>
      </c>
      <c r="O278" s="23">
        <f>IF(AND(F278=1,E278&gt;20000,E278&lt;=45000),E278*'Z1'!$G$7,0)+IF(AND(F278=1,E278&gt;45000,E278&lt;=50000),'Z1'!$G$7/5000*(50000-E278)*E278,0)</f>
        <v>0</v>
      </c>
      <c r="P278" s="24">
        <f t="shared" ca="1" si="63"/>
        <v>0</v>
      </c>
      <c r="Q278" s="27">
        <v>33373</v>
      </c>
      <c r="R278" s="26">
        <f t="shared" si="64"/>
        <v>32373</v>
      </c>
      <c r="S278" s="27">
        <f t="shared" si="65"/>
        <v>1</v>
      </c>
      <c r="T278" s="28">
        <f t="shared" si="66"/>
        <v>29135.7</v>
      </c>
      <c r="U278" s="61">
        <f ca="1">OFFSET($U$4,B278,0)/OFFSET($G$4,B278,0)*G278</f>
        <v>1634449.0443153258</v>
      </c>
      <c r="V278" s="62">
        <f t="shared" ca="1" si="67"/>
        <v>1663584.7443153257</v>
      </c>
      <c r="W278" s="63">
        <v>844.11167880637629</v>
      </c>
      <c r="X278" s="63">
        <f t="shared" ca="1" si="68"/>
        <v>783.97019053502629</v>
      </c>
      <c r="Y278" s="64">
        <f t="shared" ca="1" si="69"/>
        <v>-7.1248259894228227E-2</v>
      </c>
      <c r="Z278" s="64"/>
      <c r="AA278" s="64">
        <f ca="1">MAX(Y278,OFFSET($AA$4,B278,0))</f>
        <v>-6.9565588734520789E-2</v>
      </c>
      <c r="AB278" s="62">
        <f t="shared" ca="1" si="70"/>
        <v>1666598.7532803803</v>
      </c>
      <c r="AC278" s="65">
        <f t="shared" ca="1" si="71"/>
        <v>3014.0089650545269</v>
      </c>
      <c r="AD278" s="62">
        <f ca="1">MAX(0,AB278-W278*(1+OFFSET($Y$4,B278,0))*E278)</f>
        <v>0</v>
      </c>
      <c r="AE278" s="65">
        <f ca="1">IF(OFFSET($AC$4,B278,0)=0,0,-OFFSET($AC$4,B278,0)/OFFSET($AD$4,B278,0)*AD278)</f>
        <v>0</v>
      </c>
      <c r="AF278" s="51">
        <f t="shared" ca="1" si="72"/>
        <v>1666598.7532803803</v>
      </c>
    </row>
    <row r="279" spans="1:32" ht="11.25" x14ac:dyDescent="0.2">
      <c r="A279" s="60">
        <v>20711</v>
      </c>
      <c r="B279" s="102">
        <f>INT(A279/10000)</f>
        <v>2</v>
      </c>
      <c r="C279" s="109">
        <v>5</v>
      </c>
      <c r="D279" s="60" t="s">
        <v>337</v>
      </c>
      <c r="E279" s="60">
        <v>9052</v>
      </c>
      <c r="F279" s="60">
        <v>0</v>
      </c>
      <c r="G279" s="60">
        <f t="shared" si="60"/>
        <v>14619.741293532339</v>
      </c>
      <c r="H279" s="60"/>
      <c r="I279" s="60"/>
      <c r="J279" s="57"/>
      <c r="K279" s="23">
        <f t="shared" si="61"/>
        <v>1</v>
      </c>
      <c r="L279" s="23">
        <f t="shared" si="62"/>
        <v>0</v>
      </c>
      <c r="M279" s="23">
        <f ca="1">OFFSET('Z1'!$B$7,B279,K279)*E279</f>
        <v>0</v>
      </c>
      <c r="N279" s="23">
        <f ca="1">IF(L279&gt;0,OFFSET('Z1'!$I$7,B279,L279)*IF(L279=1,E279-9300,IF(L279=2,E279-18000,IF(L279=3,E279-45000,0))),0)</f>
        <v>0</v>
      </c>
      <c r="O279" s="23">
        <f>IF(AND(F279=1,E279&gt;20000,E279&lt;=45000),E279*'Z1'!$G$7,0)+IF(AND(F279=1,E279&gt;45000,E279&lt;=50000),'Z1'!$G$7/5000*(50000-E279)*E279,0)</f>
        <v>0</v>
      </c>
      <c r="P279" s="24">
        <f t="shared" ca="1" si="63"/>
        <v>0</v>
      </c>
      <c r="Q279" s="27">
        <v>557244</v>
      </c>
      <c r="R279" s="26">
        <f t="shared" si="64"/>
        <v>556244</v>
      </c>
      <c r="S279" s="27">
        <f t="shared" si="65"/>
        <v>1</v>
      </c>
      <c r="T279" s="28">
        <f t="shared" si="66"/>
        <v>500619.60000000003</v>
      </c>
      <c r="U279" s="61">
        <f ca="1">OFFSET($U$4,B279,0)/OFFSET($G$4,B279,0)*G279</f>
        <v>6985809.5368560972</v>
      </c>
      <c r="V279" s="62">
        <f t="shared" ca="1" si="67"/>
        <v>7486429.1368560968</v>
      </c>
      <c r="W279" s="63">
        <v>887.47078947603018</v>
      </c>
      <c r="X279" s="63">
        <f t="shared" ca="1" si="68"/>
        <v>827.04696606894572</v>
      </c>
      <c r="Y279" s="64">
        <f t="shared" ca="1" si="69"/>
        <v>-6.8085422217399549E-2</v>
      </c>
      <c r="Z279" s="64"/>
      <c r="AA279" s="64">
        <f ca="1">MAX(Y279,OFFSET($AA$4,B279,0))</f>
        <v>-6.8085422217399549E-2</v>
      </c>
      <c r="AB279" s="62">
        <f t="shared" ca="1" si="70"/>
        <v>7486429.1368560968</v>
      </c>
      <c r="AC279" s="65">
        <f t="shared" ca="1" si="71"/>
        <v>0</v>
      </c>
      <c r="AD279" s="62">
        <f ca="1">MAX(0,AB279-W279*(1+OFFSET($Y$4,B279,0))*E279)</f>
        <v>0</v>
      </c>
      <c r="AE279" s="65">
        <f ca="1">IF(OFFSET($AC$4,B279,0)=0,0,-OFFSET($AC$4,B279,0)/OFFSET($AD$4,B279,0)*AD279)</f>
        <v>0</v>
      </c>
      <c r="AF279" s="51">
        <f t="shared" ca="1" si="72"/>
        <v>7486429.1368560968</v>
      </c>
    </row>
    <row r="280" spans="1:32" ht="11.25" x14ac:dyDescent="0.2">
      <c r="A280" s="60">
        <v>20712</v>
      </c>
      <c r="B280" s="102">
        <f>INT(A280/10000)</f>
        <v>2</v>
      </c>
      <c r="C280" s="109">
        <v>3</v>
      </c>
      <c r="D280" s="60" t="s">
        <v>338</v>
      </c>
      <c r="E280" s="60">
        <v>1216</v>
      </c>
      <c r="F280" s="60">
        <v>0</v>
      </c>
      <c r="G280" s="60">
        <f t="shared" si="60"/>
        <v>1960.1194029850747</v>
      </c>
      <c r="H280" s="60"/>
      <c r="I280" s="60"/>
      <c r="J280" s="57"/>
      <c r="K280" s="23">
        <f t="shared" si="61"/>
        <v>1</v>
      </c>
      <c r="L280" s="23">
        <f t="shared" si="62"/>
        <v>0</v>
      </c>
      <c r="M280" s="23">
        <f ca="1">OFFSET('Z1'!$B$7,B280,K280)*E280</f>
        <v>0</v>
      </c>
      <c r="N280" s="23">
        <f ca="1">IF(L280&gt;0,OFFSET('Z1'!$I$7,B280,L280)*IF(L280=1,E280-9300,IF(L280=2,E280-18000,IF(L280=3,E280-45000,0))),0)</f>
        <v>0</v>
      </c>
      <c r="O280" s="23">
        <f>IF(AND(F280=1,E280&gt;20000,E280&lt;=45000),E280*'Z1'!$G$7,0)+IF(AND(F280=1,E280&gt;45000,E280&lt;=50000),'Z1'!$G$7/5000*(50000-E280)*E280,0)</f>
        <v>0</v>
      </c>
      <c r="P280" s="24">
        <f t="shared" ca="1" si="63"/>
        <v>0</v>
      </c>
      <c r="Q280" s="27">
        <v>8667</v>
      </c>
      <c r="R280" s="26">
        <f t="shared" si="64"/>
        <v>7667</v>
      </c>
      <c r="S280" s="27">
        <f t="shared" si="65"/>
        <v>1</v>
      </c>
      <c r="T280" s="28">
        <f t="shared" si="66"/>
        <v>6900.3</v>
      </c>
      <c r="U280" s="61">
        <f ca="1">OFFSET($U$4,B280,0)/OFFSET($G$4,B280,0)*G280</f>
        <v>936611.70494224143</v>
      </c>
      <c r="V280" s="62">
        <f t="shared" ca="1" si="67"/>
        <v>943512.00494224147</v>
      </c>
      <c r="W280" s="63">
        <v>834.74873582782993</v>
      </c>
      <c r="X280" s="63">
        <f t="shared" ca="1" si="68"/>
        <v>775.91447774855385</v>
      </c>
      <c r="Y280" s="64">
        <f t="shared" ca="1" si="69"/>
        <v>-7.0481398238871784E-2</v>
      </c>
      <c r="Z280" s="64"/>
      <c r="AA280" s="64">
        <f ca="1">MAX(Y280,OFFSET($AA$4,B280,0))</f>
        <v>-6.9565588734520789E-2</v>
      </c>
      <c r="AB280" s="62">
        <f t="shared" ca="1" si="70"/>
        <v>944441.60146667704</v>
      </c>
      <c r="AC280" s="65">
        <f t="shared" ca="1" si="71"/>
        <v>929.59652443556115</v>
      </c>
      <c r="AD280" s="62">
        <f ca="1">MAX(0,AB280-W280*(1+OFFSET($Y$4,B280,0))*E280)</f>
        <v>0</v>
      </c>
      <c r="AE280" s="65">
        <f ca="1">IF(OFFSET($AC$4,B280,0)=0,0,-OFFSET($AC$4,B280,0)/OFFSET($AD$4,B280,0)*AD280)</f>
        <v>0</v>
      </c>
      <c r="AF280" s="51">
        <f t="shared" ca="1" si="72"/>
        <v>944441.60146667704</v>
      </c>
    </row>
    <row r="281" spans="1:32" ht="11.25" x14ac:dyDescent="0.2">
      <c r="A281" s="60">
        <v>20713</v>
      </c>
      <c r="B281" s="102">
        <f>INT(A281/10000)</f>
        <v>2</v>
      </c>
      <c r="C281" s="109">
        <v>2</v>
      </c>
      <c r="D281" s="60" t="s">
        <v>339</v>
      </c>
      <c r="E281" s="60">
        <v>845</v>
      </c>
      <c r="F281" s="60">
        <v>0</v>
      </c>
      <c r="G281" s="60">
        <f t="shared" si="60"/>
        <v>1362.0895522388059</v>
      </c>
      <c r="H281" s="60"/>
      <c r="I281" s="60"/>
      <c r="J281" s="57"/>
      <c r="K281" s="23">
        <f t="shared" si="61"/>
        <v>1</v>
      </c>
      <c r="L281" s="23">
        <f t="shared" si="62"/>
        <v>0</v>
      </c>
      <c r="M281" s="23">
        <f ca="1">OFFSET('Z1'!$B$7,B281,K281)*E281</f>
        <v>0</v>
      </c>
      <c r="N281" s="23">
        <f ca="1">IF(L281&gt;0,OFFSET('Z1'!$I$7,B281,L281)*IF(L281=1,E281-9300,IF(L281=2,E281-18000,IF(L281=3,E281-45000,0))),0)</f>
        <v>0</v>
      </c>
      <c r="O281" s="23">
        <f>IF(AND(F281=1,E281&gt;20000,E281&lt;=45000),E281*'Z1'!$G$7,0)+IF(AND(F281=1,E281&gt;45000,E281&lt;=50000),'Z1'!$G$7/5000*(50000-E281)*E281,0)</f>
        <v>0</v>
      </c>
      <c r="P281" s="24">
        <f t="shared" ca="1" si="63"/>
        <v>0</v>
      </c>
      <c r="Q281" s="27">
        <v>12030</v>
      </c>
      <c r="R281" s="26">
        <f t="shared" si="64"/>
        <v>11030</v>
      </c>
      <c r="S281" s="27">
        <f t="shared" si="65"/>
        <v>1</v>
      </c>
      <c r="T281" s="28">
        <f t="shared" si="66"/>
        <v>9927</v>
      </c>
      <c r="U281" s="61">
        <f ca="1">OFFSET($U$4,B281,0)/OFFSET($G$4,B281,0)*G281</f>
        <v>650852.70614818577</v>
      </c>
      <c r="V281" s="62">
        <f t="shared" ca="1" si="67"/>
        <v>660779.70614818577</v>
      </c>
      <c r="W281" s="63">
        <v>840.71830673111992</v>
      </c>
      <c r="X281" s="63">
        <f t="shared" ca="1" si="68"/>
        <v>781.98781792684701</v>
      </c>
      <c r="Y281" s="64">
        <f t="shared" ca="1" si="69"/>
        <v>-6.985751152800368E-2</v>
      </c>
      <c r="Z281" s="64"/>
      <c r="AA281" s="64">
        <f ca="1">MAX(Y281,OFFSET($AA$4,B281,0))</f>
        <v>-6.9565588734520789E-2</v>
      </c>
      <c r="AB281" s="62">
        <f t="shared" ca="1" si="70"/>
        <v>660987.09013514069</v>
      </c>
      <c r="AC281" s="65">
        <f t="shared" ca="1" si="71"/>
        <v>207.38398695492651</v>
      </c>
      <c r="AD281" s="62">
        <f ca="1">MAX(0,AB281-W281*(1+OFFSET($Y$4,B281,0))*E281)</f>
        <v>0</v>
      </c>
      <c r="AE281" s="65">
        <f ca="1">IF(OFFSET($AC$4,B281,0)=0,0,-OFFSET($AC$4,B281,0)/OFFSET($AD$4,B281,0)*AD281)</f>
        <v>0</v>
      </c>
      <c r="AF281" s="51">
        <f t="shared" ca="1" si="72"/>
        <v>660987.09013514069</v>
      </c>
    </row>
    <row r="282" spans="1:32" ht="11.25" x14ac:dyDescent="0.2">
      <c r="A282" s="60">
        <v>20719</v>
      </c>
      <c r="B282" s="102">
        <f>INT(A282/10000)</f>
        <v>2</v>
      </c>
      <c r="C282" s="109">
        <v>3</v>
      </c>
      <c r="D282" s="60" t="s">
        <v>340</v>
      </c>
      <c r="E282" s="60">
        <v>2248</v>
      </c>
      <c r="F282" s="60">
        <v>0</v>
      </c>
      <c r="G282" s="60">
        <f t="shared" si="60"/>
        <v>3623.6417910447763</v>
      </c>
      <c r="H282" s="60"/>
      <c r="I282" s="60"/>
      <c r="J282" s="57"/>
      <c r="K282" s="23">
        <f t="shared" si="61"/>
        <v>1</v>
      </c>
      <c r="L282" s="23">
        <f t="shared" si="62"/>
        <v>0</v>
      </c>
      <c r="M282" s="23">
        <f ca="1">OFFSET('Z1'!$B$7,B282,K282)*E282</f>
        <v>0</v>
      </c>
      <c r="N282" s="23">
        <f ca="1">IF(L282&gt;0,OFFSET('Z1'!$I$7,B282,L282)*IF(L282=1,E282-9300,IF(L282=2,E282-18000,IF(L282=3,E282-45000,0))),0)</f>
        <v>0</v>
      </c>
      <c r="O282" s="23">
        <f>IF(AND(F282=1,E282&gt;20000,E282&lt;=45000),E282*'Z1'!$G$7,0)+IF(AND(F282=1,E282&gt;45000,E282&lt;=50000),'Z1'!$G$7/5000*(50000-E282)*E282,0)</f>
        <v>0</v>
      </c>
      <c r="P282" s="24">
        <f t="shared" ca="1" si="63"/>
        <v>0</v>
      </c>
      <c r="Q282" s="27">
        <v>30232</v>
      </c>
      <c r="R282" s="26">
        <f t="shared" si="64"/>
        <v>29232</v>
      </c>
      <c r="S282" s="27">
        <f t="shared" si="65"/>
        <v>1</v>
      </c>
      <c r="T282" s="28">
        <f t="shared" si="66"/>
        <v>26308.799999999999</v>
      </c>
      <c r="U282" s="61">
        <f ca="1">OFFSET($U$4,B282,0)/OFFSET($G$4,B282,0)*G282</f>
        <v>1731499.2703208541</v>
      </c>
      <c r="V282" s="62">
        <f t="shared" ca="1" si="67"/>
        <v>1757808.0703208542</v>
      </c>
      <c r="W282" s="63">
        <v>841.52793360939506</v>
      </c>
      <c r="X282" s="63">
        <f t="shared" ca="1" si="68"/>
        <v>781.94309177973946</v>
      </c>
      <c r="Y282" s="64">
        <f t="shared" ca="1" si="69"/>
        <v>-7.0805542454295489E-2</v>
      </c>
      <c r="Z282" s="64"/>
      <c r="AA282" s="64">
        <f ca="1">MAX(Y282,OFFSET($AA$4,B282,0))</f>
        <v>-6.9565588734520789E-2</v>
      </c>
      <c r="AB282" s="62">
        <f t="shared" ca="1" si="70"/>
        <v>1760153.7587155111</v>
      </c>
      <c r="AC282" s="65">
        <f t="shared" ca="1" si="71"/>
        <v>2345.6883946568705</v>
      </c>
      <c r="AD282" s="62">
        <f ca="1">MAX(0,AB282-W282*(1+OFFSET($Y$4,B282,0))*E282)</f>
        <v>0</v>
      </c>
      <c r="AE282" s="65">
        <f ca="1">IF(OFFSET($AC$4,B282,0)=0,0,-OFFSET($AC$4,B282,0)/OFFSET($AD$4,B282,0)*AD282)</f>
        <v>0</v>
      </c>
      <c r="AF282" s="51">
        <f t="shared" ca="1" si="72"/>
        <v>1760153.7587155111</v>
      </c>
    </row>
    <row r="283" spans="1:32" ht="11.25" x14ac:dyDescent="0.2">
      <c r="A283" s="60">
        <v>20720</v>
      </c>
      <c r="B283" s="102">
        <f>INT(A283/10000)</f>
        <v>2</v>
      </c>
      <c r="C283" s="109">
        <v>5</v>
      </c>
      <c r="D283" s="60" t="s">
        <v>341</v>
      </c>
      <c r="E283" s="60">
        <v>5828</v>
      </c>
      <c r="F283" s="60">
        <v>0</v>
      </c>
      <c r="G283" s="60">
        <f t="shared" si="60"/>
        <v>9394.3880597014922</v>
      </c>
      <c r="H283" s="60"/>
      <c r="I283" s="60"/>
      <c r="J283" s="57"/>
      <c r="K283" s="23">
        <f t="shared" si="61"/>
        <v>1</v>
      </c>
      <c r="L283" s="23">
        <f t="shared" si="62"/>
        <v>0</v>
      </c>
      <c r="M283" s="23">
        <f ca="1">OFFSET('Z1'!$B$7,B283,K283)*E283</f>
        <v>0</v>
      </c>
      <c r="N283" s="23">
        <f ca="1">IF(L283&gt;0,OFFSET('Z1'!$I$7,B283,L283)*IF(L283=1,E283-9300,IF(L283=2,E283-18000,IF(L283=3,E283-45000,0))),0)</f>
        <v>0</v>
      </c>
      <c r="O283" s="23">
        <f>IF(AND(F283=1,E283&gt;20000,E283&lt;=45000),E283*'Z1'!$G$7,0)+IF(AND(F283=1,E283&gt;45000,E283&lt;=50000),'Z1'!$G$7/5000*(50000-E283)*E283,0)</f>
        <v>0</v>
      </c>
      <c r="P283" s="24">
        <f t="shared" ca="1" si="63"/>
        <v>0</v>
      </c>
      <c r="Q283" s="27">
        <v>13166</v>
      </c>
      <c r="R283" s="26">
        <f t="shared" si="64"/>
        <v>12166</v>
      </c>
      <c r="S283" s="27">
        <f t="shared" si="65"/>
        <v>1</v>
      </c>
      <c r="T283" s="28">
        <f t="shared" si="66"/>
        <v>10949.4</v>
      </c>
      <c r="U283" s="61">
        <f ca="1">OFFSET($U$4,B283,0)/OFFSET($G$4,B283,0)*G283</f>
        <v>4488958.0727001503</v>
      </c>
      <c r="V283" s="62">
        <f t="shared" ca="1" si="67"/>
        <v>4499907.4727001507</v>
      </c>
      <c r="W283" s="63">
        <v>831.3778021878785</v>
      </c>
      <c r="X283" s="63">
        <f t="shared" ca="1" si="68"/>
        <v>772.11864665410963</v>
      </c>
      <c r="Y283" s="64">
        <f t="shared" ca="1" si="69"/>
        <v>-7.1278250847954694E-2</v>
      </c>
      <c r="Z283" s="64"/>
      <c r="AA283" s="64">
        <f ca="1">MAX(Y283,OFFSET($AA$4,B283,0))</f>
        <v>-6.9565588734520789E-2</v>
      </c>
      <c r="AB283" s="62">
        <f t="shared" ca="1" si="70"/>
        <v>4508205.782769328</v>
      </c>
      <c r="AC283" s="65">
        <f t="shared" ca="1" si="71"/>
        <v>8298.3100691772997</v>
      </c>
      <c r="AD283" s="62">
        <f ca="1">MAX(0,AB283-W283*(1+OFFSET($Y$4,B283,0))*E283)</f>
        <v>0</v>
      </c>
      <c r="AE283" s="65">
        <f ca="1">IF(OFFSET($AC$4,B283,0)=0,0,-OFFSET($AC$4,B283,0)/OFFSET($AD$4,B283,0)*AD283)</f>
        <v>0</v>
      </c>
      <c r="AF283" s="51">
        <f t="shared" ca="1" si="72"/>
        <v>4508205.782769328</v>
      </c>
    </row>
    <row r="284" spans="1:32" ht="11.25" x14ac:dyDescent="0.2">
      <c r="A284" s="60">
        <v>20721</v>
      </c>
      <c r="B284" s="102">
        <f>INT(A284/10000)</f>
        <v>2</v>
      </c>
      <c r="C284" s="109">
        <v>3</v>
      </c>
      <c r="D284" s="60" t="s">
        <v>342</v>
      </c>
      <c r="E284" s="60">
        <v>1830</v>
      </c>
      <c r="F284" s="60">
        <v>0</v>
      </c>
      <c r="G284" s="60">
        <f t="shared" si="60"/>
        <v>2949.8507462686566</v>
      </c>
      <c r="H284" s="60"/>
      <c r="I284" s="60"/>
      <c r="J284" s="57"/>
      <c r="K284" s="23">
        <f t="shared" si="61"/>
        <v>1</v>
      </c>
      <c r="L284" s="23">
        <f t="shared" si="62"/>
        <v>0</v>
      </c>
      <c r="M284" s="23">
        <f ca="1">OFFSET('Z1'!$B$7,B284,K284)*E284</f>
        <v>0</v>
      </c>
      <c r="N284" s="23">
        <f ca="1">IF(L284&gt;0,OFFSET('Z1'!$I$7,B284,L284)*IF(L284=1,E284-9300,IF(L284=2,E284-18000,IF(L284=3,E284-45000,0))),0)</f>
        <v>0</v>
      </c>
      <c r="O284" s="23">
        <f>IF(AND(F284=1,E284&gt;20000,E284&lt;=45000),E284*'Z1'!$G$7,0)+IF(AND(F284=1,E284&gt;45000,E284&lt;=50000),'Z1'!$G$7/5000*(50000-E284)*E284,0)</f>
        <v>0</v>
      </c>
      <c r="P284" s="24">
        <f t="shared" ca="1" si="63"/>
        <v>0</v>
      </c>
      <c r="Q284" s="27">
        <v>37823</v>
      </c>
      <c r="R284" s="26">
        <f t="shared" si="64"/>
        <v>36823</v>
      </c>
      <c r="S284" s="27">
        <f t="shared" si="65"/>
        <v>1</v>
      </c>
      <c r="T284" s="28">
        <f t="shared" si="66"/>
        <v>33140.700000000004</v>
      </c>
      <c r="U284" s="61">
        <f ca="1">OFFSET($U$4,B284,0)/OFFSET($G$4,B284,0)*G284</f>
        <v>1409538.9967469587</v>
      </c>
      <c r="V284" s="62">
        <f t="shared" ca="1" si="67"/>
        <v>1442679.6967469587</v>
      </c>
      <c r="W284" s="63">
        <v>849.78563121816694</v>
      </c>
      <c r="X284" s="63">
        <f t="shared" ca="1" si="68"/>
        <v>788.34956106391178</v>
      </c>
      <c r="Y284" s="64">
        <f t="shared" ca="1" si="69"/>
        <v>-7.2295962531381708E-2</v>
      </c>
      <c r="Z284" s="64"/>
      <c r="AA284" s="64">
        <f ca="1">MAX(Y284,OFFSET($AA$4,B284,0))</f>
        <v>-6.9565588734520789E-2</v>
      </c>
      <c r="AB284" s="62">
        <f t="shared" ca="1" si="70"/>
        <v>1446925.7220763401</v>
      </c>
      <c r="AC284" s="65">
        <f t="shared" ca="1" si="71"/>
        <v>4246.0253293814603</v>
      </c>
      <c r="AD284" s="62">
        <f ca="1">MAX(0,AB284-W284*(1+OFFSET($Y$4,B284,0))*E284)</f>
        <v>0</v>
      </c>
      <c r="AE284" s="65">
        <f ca="1">IF(OFFSET($AC$4,B284,0)=0,0,-OFFSET($AC$4,B284,0)/OFFSET($AD$4,B284,0)*AD284)</f>
        <v>0</v>
      </c>
      <c r="AF284" s="51">
        <f t="shared" ca="1" si="72"/>
        <v>1446925.7220763401</v>
      </c>
    </row>
    <row r="285" spans="1:32" ht="11.25" x14ac:dyDescent="0.2">
      <c r="A285" s="60">
        <v>20722</v>
      </c>
      <c r="B285" s="102">
        <f>INT(A285/10000)</f>
        <v>2</v>
      </c>
      <c r="C285" s="109">
        <v>4</v>
      </c>
      <c r="D285" s="60" t="s">
        <v>343</v>
      </c>
      <c r="E285" s="60">
        <v>4233</v>
      </c>
      <c r="F285" s="60">
        <v>0</v>
      </c>
      <c r="G285" s="60">
        <f t="shared" si="60"/>
        <v>6823.3432835820895</v>
      </c>
      <c r="H285" s="60"/>
      <c r="I285" s="60"/>
      <c r="J285" s="57"/>
      <c r="K285" s="23">
        <f t="shared" si="61"/>
        <v>1</v>
      </c>
      <c r="L285" s="23">
        <f t="shared" si="62"/>
        <v>0</v>
      </c>
      <c r="M285" s="23">
        <f ca="1">OFFSET('Z1'!$B$7,B285,K285)*E285</f>
        <v>0</v>
      </c>
      <c r="N285" s="23">
        <f ca="1">IF(L285&gt;0,OFFSET('Z1'!$I$7,B285,L285)*IF(L285=1,E285-9300,IF(L285=2,E285-18000,IF(L285=3,E285-45000,0))),0)</f>
        <v>0</v>
      </c>
      <c r="O285" s="23">
        <f>IF(AND(F285=1,E285&gt;20000,E285&lt;=45000),E285*'Z1'!$G$7,0)+IF(AND(F285=1,E285&gt;45000,E285&lt;=50000),'Z1'!$G$7/5000*(50000-E285)*E285,0)</f>
        <v>0</v>
      </c>
      <c r="P285" s="24">
        <f t="shared" ca="1" si="63"/>
        <v>0</v>
      </c>
      <c r="Q285" s="27">
        <v>34021</v>
      </c>
      <c r="R285" s="26">
        <f t="shared" si="64"/>
        <v>33021</v>
      </c>
      <c r="S285" s="27">
        <f t="shared" si="65"/>
        <v>1</v>
      </c>
      <c r="T285" s="28">
        <f t="shared" si="66"/>
        <v>29718.9</v>
      </c>
      <c r="U285" s="61">
        <f ca="1">OFFSET($U$4,B285,0)/OFFSET($G$4,B285,0)*G285</f>
        <v>3260425.4498523911</v>
      </c>
      <c r="V285" s="62">
        <f t="shared" ca="1" si="67"/>
        <v>3290144.3498523911</v>
      </c>
      <c r="W285" s="63">
        <v>835.90935589918627</v>
      </c>
      <c r="X285" s="63">
        <f t="shared" ca="1" si="68"/>
        <v>777.26065434736381</v>
      </c>
      <c r="Y285" s="64">
        <f t="shared" ca="1" si="69"/>
        <v>-7.0161556558646421E-2</v>
      </c>
      <c r="Z285" s="64"/>
      <c r="AA285" s="64">
        <f ca="1">MAX(Y285,OFFSET($AA$4,B285,0))</f>
        <v>-6.9565588734520789E-2</v>
      </c>
      <c r="AB285" s="62">
        <f t="shared" ca="1" si="70"/>
        <v>3292253.1249660375</v>
      </c>
      <c r="AC285" s="65">
        <f t="shared" ca="1" si="71"/>
        <v>2108.7751136464067</v>
      </c>
      <c r="AD285" s="62">
        <f ca="1">MAX(0,AB285-W285*(1+OFFSET($Y$4,B285,0))*E285)</f>
        <v>0</v>
      </c>
      <c r="AE285" s="65">
        <f ca="1">IF(OFFSET($AC$4,B285,0)=0,0,-OFFSET($AC$4,B285,0)/OFFSET($AD$4,B285,0)*AD285)</f>
        <v>0</v>
      </c>
      <c r="AF285" s="51">
        <f t="shared" ca="1" si="72"/>
        <v>3292253.1249660375</v>
      </c>
    </row>
    <row r="286" spans="1:32" ht="11.25" x14ac:dyDescent="0.2">
      <c r="A286" s="60">
        <v>20723</v>
      </c>
      <c r="B286" s="102">
        <f>INT(A286/10000)</f>
        <v>2</v>
      </c>
      <c r="C286" s="109">
        <v>3</v>
      </c>
      <c r="D286" s="60" t="s">
        <v>344</v>
      </c>
      <c r="E286" s="60">
        <v>1608</v>
      </c>
      <c r="F286" s="60">
        <v>0</v>
      </c>
      <c r="G286" s="60">
        <f t="shared" si="60"/>
        <v>2592</v>
      </c>
      <c r="H286" s="60"/>
      <c r="I286" s="60"/>
      <c r="J286" s="57"/>
      <c r="K286" s="23">
        <f t="shared" si="61"/>
        <v>1</v>
      </c>
      <c r="L286" s="23">
        <f t="shared" si="62"/>
        <v>0</v>
      </c>
      <c r="M286" s="23">
        <f ca="1">OFFSET('Z1'!$B$7,B286,K286)*E286</f>
        <v>0</v>
      </c>
      <c r="N286" s="23">
        <f ca="1">IF(L286&gt;0,OFFSET('Z1'!$I$7,B286,L286)*IF(L286=1,E286-9300,IF(L286=2,E286-18000,IF(L286=3,E286-45000,0))),0)</f>
        <v>0</v>
      </c>
      <c r="O286" s="23">
        <f>IF(AND(F286=1,E286&gt;20000,E286&lt;=45000),E286*'Z1'!$G$7,0)+IF(AND(F286=1,E286&gt;45000,E286&lt;=50000),'Z1'!$G$7/5000*(50000-E286)*E286,0)</f>
        <v>0</v>
      </c>
      <c r="P286" s="24">
        <f t="shared" ca="1" si="63"/>
        <v>0</v>
      </c>
      <c r="Q286" s="27">
        <v>43835</v>
      </c>
      <c r="R286" s="26">
        <f t="shared" si="64"/>
        <v>42835</v>
      </c>
      <c r="S286" s="27">
        <f t="shared" si="65"/>
        <v>1</v>
      </c>
      <c r="T286" s="28">
        <f t="shared" si="66"/>
        <v>38551.5</v>
      </c>
      <c r="U286" s="61">
        <f ca="1">OFFSET($U$4,B286,0)/OFFSET($G$4,B286,0)*G286</f>
        <v>1238545.741403885</v>
      </c>
      <c r="V286" s="62">
        <f t="shared" ca="1" si="67"/>
        <v>1277097.241403885</v>
      </c>
      <c r="W286" s="63">
        <v>854.97258621414926</v>
      </c>
      <c r="X286" s="63">
        <f t="shared" ca="1" si="68"/>
        <v>794.21470236560015</v>
      </c>
      <c r="Y286" s="64">
        <f t="shared" ca="1" si="69"/>
        <v>-7.1064130977096407E-2</v>
      </c>
      <c r="Z286" s="64"/>
      <c r="AA286" s="64">
        <f ca="1">MAX(Y286,OFFSET($AA$4,B286,0))</f>
        <v>-6.9565588734520789E-2</v>
      </c>
      <c r="AB286" s="62">
        <f t="shared" ca="1" si="70"/>
        <v>1279157.4311628761</v>
      </c>
      <c r="AC286" s="65">
        <f t="shared" ca="1" si="71"/>
        <v>2060.1897589911241</v>
      </c>
      <c r="AD286" s="62">
        <f ca="1">MAX(0,AB286-W286*(1+OFFSET($Y$4,B286,0))*E286)</f>
        <v>0</v>
      </c>
      <c r="AE286" s="65">
        <f ca="1">IF(OFFSET($AC$4,B286,0)=0,0,-OFFSET($AC$4,B286,0)/OFFSET($AD$4,B286,0)*AD286)</f>
        <v>0</v>
      </c>
      <c r="AF286" s="51">
        <f t="shared" ca="1" si="72"/>
        <v>1279157.4311628761</v>
      </c>
    </row>
    <row r="287" spans="1:32" ht="11.25" x14ac:dyDescent="0.2">
      <c r="A287" s="60">
        <v>20724</v>
      </c>
      <c r="B287" s="102">
        <f>INT(A287/10000)</f>
        <v>2</v>
      </c>
      <c r="C287" s="109">
        <v>4</v>
      </c>
      <c r="D287" s="60" t="s">
        <v>345</v>
      </c>
      <c r="E287" s="60">
        <v>4453</v>
      </c>
      <c r="F287" s="60">
        <v>0</v>
      </c>
      <c r="G287" s="60">
        <f t="shared" si="60"/>
        <v>7177.9701492537315</v>
      </c>
      <c r="H287" s="60"/>
      <c r="I287" s="60"/>
      <c r="J287" s="57"/>
      <c r="K287" s="23">
        <f t="shared" si="61"/>
        <v>1</v>
      </c>
      <c r="L287" s="23">
        <f t="shared" si="62"/>
        <v>0</v>
      </c>
      <c r="M287" s="23">
        <f ca="1">OFFSET('Z1'!$B$7,B287,K287)*E287</f>
        <v>0</v>
      </c>
      <c r="N287" s="23">
        <f ca="1">IF(L287&gt;0,OFFSET('Z1'!$I$7,B287,L287)*IF(L287=1,E287-9300,IF(L287=2,E287-18000,IF(L287=3,E287-45000,0))),0)</f>
        <v>0</v>
      </c>
      <c r="O287" s="23">
        <f>IF(AND(F287=1,E287&gt;20000,E287&lt;=45000),E287*'Z1'!$G$7,0)+IF(AND(F287=1,E287&gt;45000,E287&lt;=50000),'Z1'!$G$7/5000*(50000-E287)*E287,0)</f>
        <v>0</v>
      </c>
      <c r="P287" s="24">
        <f t="shared" ca="1" si="63"/>
        <v>0</v>
      </c>
      <c r="Q287" s="27">
        <v>298074</v>
      </c>
      <c r="R287" s="26">
        <f t="shared" si="64"/>
        <v>297074</v>
      </c>
      <c r="S287" s="27">
        <f t="shared" si="65"/>
        <v>1</v>
      </c>
      <c r="T287" s="28">
        <f t="shared" si="66"/>
        <v>267366.60000000003</v>
      </c>
      <c r="U287" s="61">
        <f ca="1">OFFSET($U$4,B287,0)/OFFSET($G$4,B287,0)*G287</f>
        <v>3429878.2254175995</v>
      </c>
      <c r="V287" s="62">
        <f t="shared" ca="1" si="67"/>
        <v>3697244.8254175996</v>
      </c>
      <c r="W287" s="63">
        <v>887.77198243676207</v>
      </c>
      <c r="X287" s="63">
        <f t="shared" ca="1" si="68"/>
        <v>830.28179326692111</v>
      </c>
      <c r="Y287" s="64">
        <f t="shared" ca="1" si="69"/>
        <v>-6.4757832311897801E-2</v>
      </c>
      <c r="Z287" s="64"/>
      <c r="AA287" s="64">
        <f ca="1">MAX(Y287,OFFSET($AA$4,B287,0))</f>
        <v>-6.4757832311897801E-2</v>
      </c>
      <c r="AB287" s="62">
        <f t="shared" ca="1" si="70"/>
        <v>3697244.8254175996</v>
      </c>
      <c r="AC287" s="65">
        <f t="shared" ca="1" si="71"/>
        <v>0</v>
      </c>
      <c r="AD287" s="62">
        <f ca="1">MAX(0,AB287-W287*(1+OFFSET($Y$4,B287,0))*E287)</f>
        <v>0</v>
      </c>
      <c r="AE287" s="65">
        <f ca="1">IF(OFFSET($AC$4,B287,0)=0,0,-OFFSET($AC$4,B287,0)/OFFSET($AD$4,B287,0)*AD287)</f>
        <v>0</v>
      </c>
      <c r="AF287" s="51">
        <f t="shared" ca="1" si="72"/>
        <v>3697244.8254175996</v>
      </c>
    </row>
    <row r="288" spans="1:32" ht="11.25" x14ac:dyDescent="0.2">
      <c r="A288" s="60">
        <v>20725</v>
      </c>
      <c r="B288" s="102">
        <f>INT(A288/10000)</f>
        <v>2</v>
      </c>
      <c r="C288" s="109">
        <v>5</v>
      </c>
      <c r="D288" s="60" t="s">
        <v>346</v>
      </c>
      <c r="E288" s="60">
        <v>8929</v>
      </c>
      <c r="F288" s="60">
        <v>0</v>
      </c>
      <c r="G288" s="60">
        <f t="shared" si="60"/>
        <v>14393.014925373134</v>
      </c>
      <c r="H288" s="60"/>
      <c r="I288" s="60"/>
      <c r="J288" s="57"/>
      <c r="K288" s="23">
        <f t="shared" si="61"/>
        <v>1</v>
      </c>
      <c r="L288" s="23">
        <f t="shared" si="62"/>
        <v>0</v>
      </c>
      <c r="M288" s="23">
        <f ca="1">OFFSET('Z1'!$B$7,B288,K288)*E288</f>
        <v>0</v>
      </c>
      <c r="N288" s="23">
        <f ca="1">IF(L288&gt;0,OFFSET('Z1'!$I$7,B288,L288)*IF(L288=1,E288-9300,IF(L288=2,E288-18000,IF(L288=3,E288-45000,0))),0)</f>
        <v>0</v>
      </c>
      <c r="O288" s="23">
        <f>IF(AND(F288=1,E288&gt;20000,E288&lt;=45000),E288*'Z1'!$G$7,0)+IF(AND(F288=1,E288&gt;45000,E288&lt;=50000),'Z1'!$G$7/5000*(50000-E288)*E288,0)</f>
        <v>0</v>
      </c>
      <c r="P288" s="24">
        <f t="shared" ca="1" si="63"/>
        <v>0</v>
      </c>
      <c r="Q288" s="27">
        <v>521066</v>
      </c>
      <c r="R288" s="26">
        <f t="shared" si="64"/>
        <v>520066</v>
      </c>
      <c r="S288" s="27">
        <f t="shared" si="65"/>
        <v>1</v>
      </c>
      <c r="T288" s="28">
        <f t="shared" si="66"/>
        <v>468059.4</v>
      </c>
      <c r="U288" s="61">
        <f ca="1">OFFSET($U$4,B288,0)/OFFSET($G$4,B288,0)*G288</f>
        <v>6877471.9682806525</v>
      </c>
      <c r="V288" s="62">
        <f t="shared" ca="1" si="67"/>
        <v>7345531.3682806529</v>
      </c>
      <c r="W288" s="63">
        <v>880.43642395961831</v>
      </c>
      <c r="X288" s="63">
        <f t="shared" ca="1" si="68"/>
        <v>822.66002556620595</v>
      </c>
      <c r="Y288" s="64">
        <f t="shared" ca="1" si="69"/>
        <v>-6.5622453616324128E-2</v>
      </c>
      <c r="Z288" s="64"/>
      <c r="AA288" s="64">
        <f ca="1">MAX(Y288,OFFSET($AA$4,B288,0))</f>
        <v>-6.5622453616324128E-2</v>
      </c>
      <c r="AB288" s="62">
        <f t="shared" ca="1" si="70"/>
        <v>7345531.3682806529</v>
      </c>
      <c r="AC288" s="65">
        <f t="shared" ca="1" si="71"/>
        <v>0</v>
      </c>
      <c r="AD288" s="62">
        <f ca="1">MAX(0,AB288-W288*(1+OFFSET($Y$4,B288,0))*E288)</f>
        <v>0</v>
      </c>
      <c r="AE288" s="65">
        <f ca="1">IF(OFFSET($AC$4,B288,0)=0,0,-OFFSET($AC$4,B288,0)/OFFSET($AD$4,B288,0)*AD288)</f>
        <v>0</v>
      </c>
      <c r="AF288" s="51">
        <f t="shared" ca="1" si="72"/>
        <v>7345531.3682806529</v>
      </c>
    </row>
    <row r="289" spans="1:32" ht="11.25" x14ac:dyDescent="0.2">
      <c r="A289" s="60">
        <v>20726</v>
      </c>
      <c r="B289" s="102">
        <f>INT(A289/10000)</f>
        <v>2</v>
      </c>
      <c r="C289" s="109">
        <v>4</v>
      </c>
      <c r="D289" s="60" t="s">
        <v>347</v>
      </c>
      <c r="E289" s="60">
        <v>2938</v>
      </c>
      <c r="F289" s="60">
        <v>0</v>
      </c>
      <c r="G289" s="60">
        <f t="shared" si="60"/>
        <v>4735.8805970149251</v>
      </c>
      <c r="H289" s="60"/>
      <c r="I289" s="60"/>
      <c r="J289" s="57"/>
      <c r="K289" s="23">
        <f t="shared" si="61"/>
        <v>1</v>
      </c>
      <c r="L289" s="23">
        <f t="shared" si="62"/>
        <v>0</v>
      </c>
      <c r="M289" s="23">
        <f ca="1">OFFSET('Z1'!$B$7,B289,K289)*E289</f>
        <v>0</v>
      </c>
      <c r="N289" s="23">
        <f ca="1">IF(L289&gt;0,OFFSET('Z1'!$I$7,B289,L289)*IF(L289=1,E289-9300,IF(L289=2,E289-18000,IF(L289=3,E289-45000,0))),0)</f>
        <v>0</v>
      </c>
      <c r="O289" s="23">
        <f>IF(AND(F289=1,E289&gt;20000,E289&lt;=45000),E289*'Z1'!$G$7,0)+IF(AND(F289=1,E289&gt;45000,E289&lt;=50000),'Z1'!$G$7/5000*(50000-E289)*E289,0)</f>
        <v>0</v>
      </c>
      <c r="P289" s="24">
        <f t="shared" ca="1" si="63"/>
        <v>0</v>
      </c>
      <c r="Q289" s="27">
        <v>5333</v>
      </c>
      <c r="R289" s="26">
        <f t="shared" si="64"/>
        <v>4333</v>
      </c>
      <c r="S289" s="27">
        <f t="shared" si="65"/>
        <v>1</v>
      </c>
      <c r="T289" s="28">
        <f t="shared" si="66"/>
        <v>3899.7000000000003</v>
      </c>
      <c r="U289" s="61">
        <f ca="1">OFFSET($U$4,B289,0)/OFFSET($G$4,B289,0)*G289</f>
        <v>2262964.7936844616</v>
      </c>
      <c r="V289" s="62">
        <f t="shared" ca="1" si="67"/>
        <v>2266864.4936844618</v>
      </c>
      <c r="W289" s="63">
        <v>830.63325977063187</v>
      </c>
      <c r="X289" s="63">
        <f t="shared" ca="1" si="68"/>
        <v>771.56722045080392</v>
      </c>
      <c r="Y289" s="64">
        <f t="shared" ca="1" si="69"/>
        <v>-7.1109648722877061E-2</v>
      </c>
      <c r="Z289" s="64"/>
      <c r="AA289" s="64">
        <f ca="1">MAX(Y289,OFFSET($AA$4,B289,0))</f>
        <v>-6.9565588734520789E-2</v>
      </c>
      <c r="AB289" s="62">
        <f t="shared" ca="1" si="70"/>
        <v>2270632.6184786442</v>
      </c>
      <c r="AC289" s="65">
        <f t="shared" ca="1" si="71"/>
        <v>3768.1247941823676</v>
      </c>
      <c r="AD289" s="62">
        <f ca="1">MAX(0,AB289-W289*(1+OFFSET($Y$4,B289,0))*E289)</f>
        <v>0</v>
      </c>
      <c r="AE289" s="65">
        <f ca="1">IF(OFFSET($AC$4,B289,0)=0,0,-OFFSET($AC$4,B289,0)/OFFSET($AD$4,B289,0)*AD289)</f>
        <v>0</v>
      </c>
      <c r="AF289" s="51">
        <f t="shared" ca="1" si="72"/>
        <v>2270632.6184786442</v>
      </c>
    </row>
    <row r="290" spans="1:32" ht="11.25" x14ac:dyDescent="0.2">
      <c r="A290" s="60">
        <v>20727</v>
      </c>
      <c r="B290" s="102">
        <f>INT(A290/10000)</f>
        <v>2</v>
      </c>
      <c r="C290" s="109">
        <v>5</v>
      </c>
      <c r="D290" s="60" t="s">
        <v>348</v>
      </c>
      <c r="E290" s="60">
        <v>5569</v>
      </c>
      <c r="F290" s="60">
        <v>0</v>
      </c>
      <c r="G290" s="60">
        <f t="shared" si="60"/>
        <v>8976.8955223880603</v>
      </c>
      <c r="H290" s="60"/>
      <c r="I290" s="60"/>
      <c r="J290" s="57"/>
      <c r="K290" s="23">
        <f t="shared" si="61"/>
        <v>1</v>
      </c>
      <c r="L290" s="23">
        <f t="shared" si="62"/>
        <v>0</v>
      </c>
      <c r="M290" s="23">
        <f ca="1">OFFSET('Z1'!$B$7,B290,K290)*E290</f>
        <v>0</v>
      </c>
      <c r="N290" s="23">
        <f ca="1">IF(L290&gt;0,OFFSET('Z1'!$I$7,B290,L290)*IF(L290=1,E290-9300,IF(L290=2,E290-18000,IF(L290=3,E290-45000,0))),0)</f>
        <v>0</v>
      </c>
      <c r="O290" s="23">
        <f>IF(AND(F290=1,E290&gt;20000,E290&lt;=45000),E290*'Z1'!$G$7,0)+IF(AND(F290=1,E290&gt;45000,E290&lt;=50000),'Z1'!$G$7/5000*(50000-E290)*E290,0)</f>
        <v>0</v>
      </c>
      <c r="P290" s="24">
        <f t="shared" ca="1" si="63"/>
        <v>0</v>
      </c>
      <c r="Q290" s="27">
        <v>21912</v>
      </c>
      <c r="R290" s="26">
        <f t="shared" si="64"/>
        <v>20912</v>
      </c>
      <c r="S290" s="27">
        <f t="shared" si="65"/>
        <v>1</v>
      </c>
      <c r="T290" s="28">
        <f t="shared" si="66"/>
        <v>18820.8</v>
      </c>
      <c r="U290" s="61">
        <f ca="1">OFFSET($U$4,B290,0)/OFFSET($G$4,B290,0)*G290</f>
        <v>4289465.9414665643</v>
      </c>
      <c r="V290" s="62">
        <f t="shared" ca="1" si="67"/>
        <v>4308286.7414665641</v>
      </c>
      <c r="W290" s="63">
        <v>833.01221109617802</v>
      </c>
      <c r="X290" s="63">
        <f t="shared" ca="1" si="68"/>
        <v>773.61945438437135</v>
      </c>
      <c r="Y290" s="64">
        <f t="shared" ca="1" si="69"/>
        <v>-7.1298782803736471E-2</v>
      </c>
      <c r="Z290" s="64"/>
      <c r="AA290" s="64">
        <f ca="1">MAX(Y290,OFFSET($AA$4,B290,0))</f>
        <v>-6.9565588734520789E-2</v>
      </c>
      <c r="AB290" s="62">
        <f t="shared" ca="1" si="70"/>
        <v>4316327.1067536185</v>
      </c>
      <c r="AC290" s="65">
        <f t="shared" ca="1" si="71"/>
        <v>8040.3652870543301</v>
      </c>
      <c r="AD290" s="62">
        <f ca="1">MAX(0,AB290-W290*(1+OFFSET($Y$4,B290,0))*E290)</f>
        <v>0</v>
      </c>
      <c r="AE290" s="65">
        <f ca="1">IF(OFFSET($AC$4,B290,0)=0,0,-OFFSET($AC$4,B290,0)/OFFSET($AD$4,B290,0)*AD290)</f>
        <v>0</v>
      </c>
      <c r="AF290" s="51">
        <f t="shared" ca="1" si="72"/>
        <v>4316327.1067536185</v>
      </c>
    </row>
    <row r="291" spans="1:32" ht="11.25" x14ac:dyDescent="0.2">
      <c r="A291" s="60">
        <v>20801</v>
      </c>
      <c r="B291" s="102">
        <f>INT(A291/10000)</f>
        <v>2</v>
      </c>
      <c r="C291" s="109">
        <v>4</v>
      </c>
      <c r="D291" s="60" t="s">
        <v>349</v>
      </c>
      <c r="E291" s="60">
        <v>4081</v>
      </c>
      <c r="F291" s="60">
        <v>0</v>
      </c>
      <c r="G291" s="60">
        <f t="shared" si="60"/>
        <v>6578.3283582089553</v>
      </c>
      <c r="H291" s="60"/>
      <c r="I291" s="60"/>
      <c r="J291" s="57"/>
      <c r="K291" s="23">
        <f t="shared" si="61"/>
        <v>1</v>
      </c>
      <c r="L291" s="23">
        <f t="shared" si="62"/>
        <v>0</v>
      </c>
      <c r="M291" s="23">
        <f ca="1">OFFSET('Z1'!$B$7,B291,K291)*E291</f>
        <v>0</v>
      </c>
      <c r="N291" s="23">
        <f ca="1">IF(L291&gt;0,OFFSET('Z1'!$I$7,B291,L291)*IF(L291=1,E291-9300,IF(L291=2,E291-18000,IF(L291=3,E291-45000,0))),0)</f>
        <v>0</v>
      </c>
      <c r="O291" s="23">
        <f>IF(AND(F291=1,E291&gt;20000,E291&lt;=45000),E291*'Z1'!$G$7,0)+IF(AND(F291=1,E291&gt;45000,E291&lt;=50000),'Z1'!$G$7/5000*(50000-E291)*E291,0)</f>
        <v>0</v>
      </c>
      <c r="P291" s="24">
        <f t="shared" ca="1" si="63"/>
        <v>0</v>
      </c>
      <c r="Q291" s="27">
        <v>27174</v>
      </c>
      <c r="R291" s="26">
        <f t="shared" si="64"/>
        <v>26174</v>
      </c>
      <c r="S291" s="27">
        <f t="shared" si="65"/>
        <v>1</v>
      </c>
      <c r="T291" s="28">
        <f t="shared" si="66"/>
        <v>23556.600000000002</v>
      </c>
      <c r="U291" s="61">
        <f ca="1">OFFSET($U$4,B291,0)/OFFSET($G$4,B291,0)*G291</f>
        <v>3143348.986734611</v>
      </c>
      <c r="V291" s="62">
        <f t="shared" ca="1" si="67"/>
        <v>3166905.5867346111</v>
      </c>
      <c r="W291" s="63">
        <v>834.82007424186747</v>
      </c>
      <c r="X291" s="63">
        <f t="shared" ca="1" si="68"/>
        <v>776.01215063332791</v>
      </c>
      <c r="Y291" s="64">
        <f t="shared" ca="1" si="69"/>
        <v>-7.044383026120371E-2</v>
      </c>
      <c r="Z291" s="64"/>
      <c r="AA291" s="64">
        <f ca="1">MAX(Y291,OFFSET($AA$4,B291,0))</f>
        <v>-6.9565588734520789E-2</v>
      </c>
      <c r="AB291" s="62">
        <f t="shared" ca="1" si="70"/>
        <v>3169897.6684268191</v>
      </c>
      <c r="AC291" s="65">
        <f t="shared" ca="1" si="71"/>
        <v>2992.0816922080703</v>
      </c>
      <c r="AD291" s="62">
        <f ca="1">MAX(0,AB291-W291*(1+OFFSET($Y$4,B291,0))*E291)</f>
        <v>0</v>
      </c>
      <c r="AE291" s="65">
        <f ca="1">IF(OFFSET($AC$4,B291,0)=0,0,-OFFSET($AC$4,B291,0)/OFFSET($AD$4,B291,0)*AD291)</f>
        <v>0</v>
      </c>
      <c r="AF291" s="51">
        <f t="shared" ca="1" si="72"/>
        <v>3169897.6684268191</v>
      </c>
    </row>
    <row r="292" spans="1:32" ht="11.25" x14ac:dyDescent="0.2">
      <c r="A292" s="60">
        <v>20802</v>
      </c>
      <c r="B292" s="102">
        <f>INT(A292/10000)</f>
        <v>2</v>
      </c>
      <c r="C292" s="109">
        <v>2</v>
      </c>
      <c r="D292" s="60" t="s">
        <v>350</v>
      </c>
      <c r="E292" s="60">
        <v>790</v>
      </c>
      <c r="F292" s="60">
        <v>0</v>
      </c>
      <c r="G292" s="60">
        <f t="shared" si="60"/>
        <v>1273.4328358208954</v>
      </c>
      <c r="H292" s="60"/>
      <c r="I292" s="60"/>
      <c r="J292" s="57"/>
      <c r="K292" s="23">
        <f t="shared" si="61"/>
        <v>1</v>
      </c>
      <c r="L292" s="23">
        <f t="shared" si="62"/>
        <v>0</v>
      </c>
      <c r="M292" s="23">
        <f ca="1">OFFSET('Z1'!$B$7,B292,K292)*E292</f>
        <v>0</v>
      </c>
      <c r="N292" s="23">
        <f ca="1">IF(L292&gt;0,OFFSET('Z1'!$I$7,B292,L292)*IF(L292=1,E292-9300,IF(L292=2,E292-18000,IF(L292=3,E292-45000,0))),0)</f>
        <v>0</v>
      </c>
      <c r="O292" s="23">
        <f>IF(AND(F292=1,E292&gt;20000,E292&lt;=45000),E292*'Z1'!$G$7,0)+IF(AND(F292=1,E292&gt;45000,E292&lt;=50000),'Z1'!$G$7/5000*(50000-E292)*E292,0)</f>
        <v>0</v>
      </c>
      <c r="P292" s="24">
        <f t="shared" ca="1" si="63"/>
        <v>0</v>
      </c>
      <c r="Q292" s="27">
        <v>12484</v>
      </c>
      <c r="R292" s="26">
        <f t="shared" si="64"/>
        <v>11484</v>
      </c>
      <c r="S292" s="27">
        <f t="shared" si="65"/>
        <v>1</v>
      </c>
      <c r="T292" s="28">
        <f t="shared" si="66"/>
        <v>10335.6</v>
      </c>
      <c r="U292" s="61">
        <f ca="1">OFFSET($U$4,B292,0)/OFFSET($G$4,B292,0)*G292</f>
        <v>608489.51225688378</v>
      </c>
      <c r="V292" s="62">
        <f t="shared" ca="1" si="67"/>
        <v>618825.11225688376</v>
      </c>
      <c r="W292" s="63">
        <v>843.959210973003</v>
      </c>
      <c r="X292" s="63">
        <f t="shared" ca="1" si="68"/>
        <v>783.32292690744782</v>
      </c>
      <c r="Y292" s="64">
        <f t="shared" ca="1" si="69"/>
        <v>-7.1847410724562688E-2</v>
      </c>
      <c r="Z292" s="64"/>
      <c r="AA292" s="64">
        <f ca="1">MAX(Y292,OFFSET($AA$4,B292,0))</f>
        <v>-6.9565588734520789E-2</v>
      </c>
      <c r="AB292" s="62">
        <f t="shared" ca="1" si="70"/>
        <v>620346.46635905805</v>
      </c>
      <c r="AC292" s="65">
        <f t="shared" ca="1" si="71"/>
        <v>1521.3541021742858</v>
      </c>
      <c r="AD292" s="62">
        <f ca="1">MAX(0,AB292-W292*(1+OFFSET($Y$4,B292,0))*E292)</f>
        <v>0</v>
      </c>
      <c r="AE292" s="65">
        <f ca="1">IF(OFFSET($AC$4,B292,0)=0,0,-OFFSET($AC$4,B292,0)/OFFSET($AD$4,B292,0)*AD292)</f>
        <v>0</v>
      </c>
      <c r="AF292" s="51">
        <f t="shared" ca="1" si="72"/>
        <v>620346.46635905805</v>
      </c>
    </row>
    <row r="293" spans="1:32" ht="11.25" x14ac:dyDescent="0.2">
      <c r="A293" s="60">
        <v>20803</v>
      </c>
      <c r="B293" s="102">
        <f>INT(A293/10000)</f>
        <v>2</v>
      </c>
      <c r="C293" s="109">
        <v>5</v>
      </c>
      <c r="D293" s="60" t="s">
        <v>351</v>
      </c>
      <c r="E293" s="60">
        <v>5874</v>
      </c>
      <c r="F293" s="60">
        <v>0</v>
      </c>
      <c r="G293" s="60">
        <f t="shared" si="60"/>
        <v>9468.5373134328365</v>
      </c>
      <c r="H293" s="60"/>
      <c r="I293" s="60"/>
      <c r="J293" s="57"/>
      <c r="K293" s="23">
        <f t="shared" si="61"/>
        <v>1</v>
      </c>
      <c r="L293" s="23">
        <f t="shared" si="62"/>
        <v>0</v>
      </c>
      <c r="M293" s="23">
        <f ca="1">OFFSET('Z1'!$B$7,B293,K293)*E293</f>
        <v>0</v>
      </c>
      <c r="N293" s="23">
        <f ca="1">IF(L293&gt;0,OFFSET('Z1'!$I$7,B293,L293)*IF(L293=1,E293-9300,IF(L293=2,E293-18000,IF(L293=3,E293-45000,0))),0)</f>
        <v>0</v>
      </c>
      <c r="O293" s="23">
        <f>IF(AND(F293=1,E293&gt;20000,E293&lt;=45000),E293*'Z1'!$G$7,0)+IF(AND(F293=1,E293&gt;45000,E293&lt;=50000),'Z1'!$G$7/5000*(50000-E293)*E293,0)</f>
        <v>0</v>
      </c>
      <c r="P293" s="24">
        <f t="shared" ca="1" si="63"/>
        <v>0</v>
      </c>
      <c r="Q293" s="27">
        <v>49568</v>
      </c>
      <c r="R293" s="26">
        <f t="shared" si="64"/>
        <v>48568</v>
      </c>
      <c r="S293" s="27">
        <f t="shared" si="65"/>
        <v>1</v>
      </c>
      <c r="T293" s="28">
        <f t="shared" si="66"/>
        <v>43711.200000000004</v>
      </c>
      <c r="U293" s="61">
        <f ca="1">OFFSET($U$4,B293,0)/OFFSET($G$4,B293,0)*G293</f>
        <v>4524389.1075910581</v>
      </c>
      <c r="V293" s="62">
        <f t="shared" ca="1" si="67"/>
        <v>4568100.3075910583</v>
      </c>
      <c r="W293" s="63">
        <v>836.28954026245231</v>
      </c>
      <c r="X293" s="63">
        <f t="shared" ca="1" si="68"/>
        <v>777.68135982142633</v>
      </c>
      <c r="Y293" s="64">
        <f t="shared" ca="1" si="69"/>
        <v>-7.0081207069303986E-2</v>
      </c>
      <c r="Z293" s="64"/>
      <c r="AA293" s="64">
        <f ca="1">MAX(Y293,OFFSET($AA$4,B293,0))</f>
        <v>-6.9565588734520789E-2</v>
      </c>
      <c r="AB293" s="62">
        <f t="shared" ca="1" si="70"/>
        <v>4570633.2129282001</v>
      </c>
      <c r="AC293" s="65">
        <f t="shared" ca="1" si="71"/>
        <v>2532.9053371418267</v>
      </c>
      <c r="AD293" s="62">
        <f ca="1">MAX(0,AB293-W293*(1+OFFSET($Y$4,B293,0))*E293)</f>
        <v>0</v>
      </c>
      <c r="AE293" s="65">
        <f ca="1">IF(OFFSET($AC$4,B293,0)=0,0,-OFFSET($AC$4,B293,0)/OFFSET($AD$4,B293,0)*AD293)</f>
        <v>0</v>
      </c>
      <c r="AF293" s="51">
        <f t="shared" ca="1" si="72"/>
        <v>4570633.2129282001</v>
      </c>
    </row>
    <row r="294" spans="1:32" ht="11.25" x14ac:dyDescent="0.2">
      <c r="A294" s="60">
        <v>20804</v>
      </c>
      <c r="B294" s="102">
        <f>INT(A294/10000)</f>
        <v>2</v>
      </c>
      <c r="C294" s="109">
        <v>3</v>
      </c>
      <c r="D294" s="60" t="s">
        <v>352</v>
      </c>
      <c r="E294" s="60">
        <v>2297</v>
      </c>
      <c r="F294" s="60">
        <v>0</v>
      </c>
      <c r="G294" s="60">
        <f t="shared" si="60"/>
        <v>3702.6268656716416</v>
      </c>
      <c r="H294" s="60"/>
      <c r="I294" s="60"/>
      <c r="J294" s="57"/>
      <c r="K294" s="23">
        <f t="shared" si="61"/>
        <v>1</v>
      </c>
      <c r="L294" s="23">
        <f t="shared" si="62"/>
        <v>0</v>
      </c>
      <c r="M294" s="23">
        <f ca="1">OFFSET('Z1'!$B$7,B294,K294)*E294</f>
        <v>0</v>
      </c>
      <c r="N294" s="23">
        <f ca="1">IF(L294&gt;0,OFFSET('Z1'!$I$7,B294,L294)*IF(L294=1,E294-9300,IF(L294=2,E294-18000,IF(L294=3,E294-45000,0))),0)</f>
        <v>0</v>
      </c>
      <c r="O294" s="23">
        <f>IF(AND(F294=1,E294&gt;20000,E294&lt;=45000),E294*'Z1'!$G$7,0)+IF(AND(F294=1,E294&gt;45000,E294&lt;=50000),'Z1'!$G$7/5000*(50000-E294)*E294,0)</f>
        <v>0</v>
      </c>
      <c r="P294" s="24">
        <f t="shared" ca="1" si="63"/>
        <v>0</v>
      </c>
      <c r="Q294" s="27">
        <v>85263</v>
      </c>
      <c r="R294" s="26">
        <f t="shared" si="64"/>
        <v>84263</v>
      </c>
      <c r="S294" s="27">
        <f t="shared" si="65"/>
        <v>1</v>
      </c>
      <c r="T294" s="28">
        <f t="shared" si="66"/>
        <v>75836.7</v>
      </c>
      <c r="U294" s="61">
        <f ca="1">OFFSET($U$4,B294,0)/OFFSET($G$4,B294,0)*G294</f>
        <v>1769241.0248785594</v>
      </c>
      <c r="V294" s="62">
        <f t="shared" ca="1" si="67"/>
        <v>1845077.7248785594</v>
      </c>
      <c r="W294" s="63">
        <v>858.44648863201758</v>
      </c>
      <c r="X294" s="63">
        <f t="shared" ca="1" si="68"/>
        <v>803.25543094408329</v>
      </c>
      <c r="Y294" s="64">
        <f t="shared" ca="1" si="69"/>
        <v>-6.4291785706857896E-2</v>
      </c>
      <c r="Z294" s="64"/>
      <c r="AA294" s="64">
        <f ca="1">MAX(Y294,OFFSET($AA$4,B294,0))</f>
        <v>-6.4291785706857896E-2</v>
      </c>
      <c r="AB294" s="62">
        <f t="shared" ca="1" si="70"/>
        <v>1845077.7248785594</v>
      </c>
      <c r="AC294" s="65">
        <f t="shared" ca="1" si="71"/>
        <v>0</v>
      </c>
      <c r="AD294" s="62">
        <f ca="1">MAX(0,AB294-W294*(1+OFFSET($Y$4,B294,0))*E294)</f>
        <v>539.89893390727229</v>
      </c>
      <c r="AE294" s="65">
        <f ca="1">IF(OFFSET($AC$4,B294,0)=0,0,-OFFSET($AC$4,B294,0)/OFFSET($AD$4,B294,0)*AD294)</f>
        <v>-172.08997927364831</v>
      </c>
      <c r="AF294" s="51">
        <f t="shared" ca="1" si="72"/>
        <v>1844905.6348992856</v>
      </c>
    </row>
    <row r="295" spans="1:32" ht="11.25" x14ac:dyDescent="0.2">
      <c r="A295" s="60">
        <v>20805</v>
      </c>
      <c r="B295" s="102">
        <f>INT(A295/10000)</f>
        <v>2</v>
      </c>
      <c r="C295" s="109">
        <v>3</v>
      </c>
      <c r="D295" s="60" t="s">
        <v>353</v>
      </c>
      <c r="E295" s="60">
        <v>2196</v>
      </c>
      <c r="F295" s="60">
        <v>0</v>
      </c>
      <c r="G295" s="60">
        <f t="shared" si="60"/>
        <v>3539.8208955223881</v>
      </c>
      <c r="H295" s="60"/>
      <c r="I295" s="60"/>
      <c r="J295" s="57"/>
      <c r="K295" s="23">
        <f t="shared" si="61"/>
        <v>1</v>
      </c>
      <c r="L295" s="23">
        <f t="shared" si="62"/>
        <v>0</v>
      </c>
      <c r="M295" s="23">
        <f ca="1">OFFSET('Z1'!$B$7,B295,K295)*E295</f>
        <v>0</v>
      </c>
      <c r="N295" s="23">
        <f ca="1">IF(L295&gt;0,OFFSET('Z1'!$I$7,B295,L295)*IF(L295=1,E295-9300,IF(L295=2,E295-18000,IF(L295=3,E295-45000,0))),0)</f>
        <v>0</v>
      </c>
      <c r="O295" s="23">
        <f>IF(AND(F295=1,E295&gt;20000,E295&lt;=45000),E295*'Z1'!$G$7,0)+IF(AND(F295=1,E295&gt;45000,E295&lt;=50000),'Z1'!$G$7/5000*(50000-E295)*E295,0)</f>
        <v>0</v>
      </c>
      <c r="P295" s="24">
        <f t="shared" ca="1" si="63"/>
        <v>0</v>
      </c>
      <c r="Q295" s="27">
        <v>48358</v>
      </c>
      <c r="R295" s="26">
        <f t="shared" si="64"/>
        <v>47358</v>
      </c>
      <c r="S295" s="27">
        <f t="shared" si="65"/>
        <v>1</v>
      </c>
      <c r="T295" s="28">
        <f t="shared" si="66"/>
        <v>42622.200000000004</v>
      </c>
      <c r="U295" s="61">
        <f ca="1">OFFSET($U$4,B295,0)/OFFSET($G$4,B295,0)*G295</f>
        <v>1691446.7960963505</v>
      </c>
      <c r="V295" s="62">
        <f t="shared" ca="1" si="67"/>
        <v>1734068.9960963505</v>
      </c>
      <c r="W295" s="63">
        <v>857.64539972875093</v>
      </c>
      <c r="X295" s="63">
        <f t="shared" ca="1" si="68"/>
        <v>789.648905326207</v>
      </c>
      <c r="Y295" s="64">
        <f t="shared" ca="1" si="69"/>
        <v>-7.9282760012528875E-2</v>
      </c>
      <c r="Z295" s="64"/>
      <c r="AA295" s="64">
        <f ca="1">MAX(Y295,OFFSET($AA$4,B295,0))</f>
        <v>-6.9565588734520789E-2</v>
      </c>
      <c r="AB295" s="62">
        <f t="shared" ca="1" si="70"/>
        <v>1752370.2124862827</v>
      </c>
      <c r="AC295" s="65">
        <f t="shared" ca="1" si="71"/>
        <v>18301.216389932204</v>
      </c>
      <c r="AD295" s="62">
        <f ca="1">MAX(0,AB295-W295*(1+OFFSET($Y$4,B295,0))*E295)</f>
        <v>0</v>
      </c>
      <c r="AE295" s="65">
        <f ca="1">IF(OFFSET($AC$4,B295,0)=0,0,-OFFSET($AC$4,B295,0)/OFFSET($AD$4,B295,0)*AD295)</f>
        <v>0</v>
      </c>
      <c r="AF295" s="51">
        <f t="shared" ca="1" si="72"/>
        <v>1752370.2124862827</v>
      </c>
    </row>
    <row r="296" spans="1:32" ht="11.25" x14ac:dyDescent="0.2">
      <c r="A296" s="60">
        <v>20806</v>
      </c>
      <c r="B296" s="102">
        <f>INT(A296/10000)</f>
        <v>2</v>
      </c>
      <c r="C296" s="109">
        <v>3</v>
      </c>
      <c r="D296" s="60" t="s">
        <v>354</v>
      </c>
      <c r="E296" s="60">
        <v>1738</v>
      </c>
      <c r="F296" s="60">
        <v>0</v>
      </c>
      <c r="G296" s="60">
        <f t="shared" si="60"/>
        <v>2801.5522388059703</v>
      </c>
      <c r="H296" s="60"/>
      <c r="I296" s="60"/>
      <c r="J296" s="57"/>
      <c r="K296" s="23">
        <f t="shared" si="61"/>
        <v>1</v>
      </c>
      <c r="L296" s="23">
        <f t="shared" si="62"/>
        <v>0</v>
      </c>
      <c r="M296" s="23">
        <f ca="1">OFFSET('Z1'!$B$7,B296,K296)*E296</f>
        <v>0</v>
      </c>
      <c r="N296" s="23">
        <f ca="1">IF(L296&gt;0,OFFSET('Z1'!$I$7,B296,L296)*IF(L296=1,E296-9300,IF(L296=2,E296-18000,IF(L296=3,E296-45000,0))),0)</f>
        <v>0</v>
      </c>
      <c r="O296" s="23">
        <f>IF(AND(F296=1,E296&gt;20000,E296&lt;=45000),E296*'Z1'!$G$7,0)+IF(AND(F296=1,E296&gt;45000,E296&lt;=50000),'Z1'!$G$7/5000*(50000-E296)*E296,0)</f>
        <v>0</v>
      </c>
      <c r="P296" s="24">
        <f t="shared" ca="1" si="63"/>
        <v>0</v>
      </c>
      <c r="Q296" s="27">
        <v>4855</v>
      </c>
      <c r="R296" s="26">
        <f t="shared" si="64"/>
        <v>3855</v>
      </c>
      <c r="S296" s="27">
        <f t="shared" si="65"/>
        <v>1</v>
      </c>
      <c r="T296" s="28">
        <f t="shared" si="66"/>
        <v>3469.5</v>
      </c>
      <c r="U296" s="61">
        <f ca="1">OFFSET($U$4,B296,0)/OFFSET($G$4,B296,0)*G296</f>
        <v>1338676.9269651445</v>
      </c>
      <c r="V296" s="62">
        <f t="shared" ca="1" si="67"/>
        <v>1342146.4269651445</v>
      </c>
      <c r="W296" s="63">
        <v>831.36265167549595</v>
      </c>
      <c r="X296" s="63">
        <f t="shared" ca="1" si="68"/>
        <v>772.23614900180928</v>
      </c>
      <c r="Y296" s="64">
        <f t="shared" ca="1" si="69"/>
        <v>-7.1119989037907172E-2</v>
      </c>
      <c r="Z296" s="64"/>
      <c r="AA296" s="64">
        <f ca="1">MAX(Y296,OFFSET($AA$4,B296,0))</f>
        <v>-6.9565588734520789E-2</v>
      </c>
      <c r="AB296" s="62">
        <f t="shared" ca="1" si="70"/>
        <v>1344392.3928473287</v>
      </c>
      <c r="AC296" s="65">
        <f t="shared" ca="1" si="71"/>
        <v>2245.9658821842168</v>
      </c>
      <c r="AD296" s="62">
        <f ca="1">MAX(0,AB296-W296*(1+OFFSET($Y$4,B296,0))*E296)</f>
        <v>0</v>
      </c>
      <c r="AE296" s="65">
        <f ca="1">IF(OFFSET($AC$4,B296,0)=0,0,-OFFSET($AC$4,B296,0)/OFFSET($AD$4,B296,0)*AD296)</f>
        <v>0</v>
      </c>
      <c r="AF296" s="51">
        <f t="shared" ca="1" si="72"/>
        <v>1344392.3928473287</v>
      </c>
    </row>
    <row r="297" spans="1:32" ht="11.25" x14ac:dyDescent="0.2">
      <c r="A297" s="60">
        <v>20807</v>
      </c>
      <c r="B297" s="102">
        <f>INT(A297/10000)</f>
        <v>2</v>
      </c>
      <c r="C297" s="109">
        <v>3</v>
      </c>
      <c r="D297" s="60" t="s">
        <v>355</v>
      </c>
      <c r="E297" s="60">
        <v>1585</v>
      </c>
      <c r="F297" s="60">
        <v>0</v>
      </c>
      <c r="G297" s="60">
        <f t="shared" si="60"/>
        <v>2554.9253731343283</v>
      </c>
      <c r="H297" s="60"/>
      <c r="I297" s="60"/>
      <c r="J297" s="57"/>
      <c r="K297" s="23">
        <f t="shared" si="61"/>
        <v>1</v>
      </c>
      <c r="L297" s="23">
        <f t="shared" si="62"/>
        <v>0</v>
      </c>
      <c r="M297" s="23">
        <f ca="1">OFFSET('Z1'!$B$7,B297,K297)*E297</f>
        <v>0</v>
      </c>
      <c r="N297" s="23">
        <f ca="1">IF(L297&gt;0,OFFSET('Z1'!$I$7,B297,L297)*IF(L297=1,E297-9300,IF(L297=2,E297-18000,IF(L297=3,E297-45000,0))),0)</f>
        <v>0</v>
      </c>
      <c r="O297" s="23">
        <f>IF(AND(F297=1,E297&gt;20000,E297&lt;=45000),E297*'Z1'!$G$7,0)+IF(AND(F297=1,E297&gt;45000,E297&lt;=50000),'Z1'!$G$7/5000*(50000-E297)*E297,0)</f>
        <v>0</v>
      </c>
      <c r="P297" s="24">
        <f t="shared" ca="1" si="63"/>
        <v>0</v>
      </c>
      <c r="Q297" s="27">
        <v>0</v>
      </c>
      <c r="R297" s="26">
        <f t="shared" si="64"/>
        <v>0</v>
      </c>
      <c r="S297" s="27">
        <f t="shared" si="65"/>
        <v>1</v>
      </c>
      <c r="T297" s="28">
        <f t="shared" si="66"/>
        <v>0</v>
      </c>
      <c r="U297" s="61">
        <f ca="1">OFFSET($U$4,B297,0)/OFFSET($G$4,B297,0)*G297</f>
        <v>1220830.2239584315</v>
      </c>
      <c r="V297" s="62">
        <f t="shared" ca="1" si="67"/>
        <v>1220830.2239584315</v>
      </c>
      <c r="W297" s="63">
        <v>829.59640167549571</v>
      </c>
      <c r="X297" s="63">
        <f t="shared" ca="1" si="68"/>
        <v>770.23988893276442</v>
      </c>
      <c r="Y297" s="64">
        <f t="shared" ca="1" si="69"/>
        <v>-7.1548662244498407E-2</v>
      </c>
      <c r="Z297" s="64"/>
      <c r="AA297" s="64">
        <f ca="1">MAX(Y297,OFFSET($AA$4,B297,0))</f>
        <v>-6.9565588734520789E-2</v>
      </c>
      <c r="AB297" s="62">
        <f t="shared" ca="1" si="70"/>
        <v>1223437.7877357262</v>
      </c>
      <c r="AC297" s="65">
        <f t="shared" ca="1" si="71"/>
        <v>2607.5637772947084</v>
      </c>
      <c r="AD297" s="62">
        <f ca="1">MAX(0,AB297-W297*(1+OFFSET($Y$4,B297,0))*E297)</f>
        <v>0</v>
      </c>
      <c r="AE297" s="65">
        <f ca="1">IF(OFFSET($AC$4,B297,0)=0,0,-OFFSET($AC$4,B297,0)/OFFSET($AD$4,B297,0)*AD297)</f>
        <v>0</v>
      </c>
      <c r="AF297" s="51">
        <f t="shared" ca="1" si="72"/>
        <v>1223437.7877357262</v>
      </c>
    </row>
    <row r="298" spans="1:32" ht="11.25" x14ac:dyDescent="0.2">
      <c r="A298" s="60">
        <v>20808</v>
      </c>
      <c r="B298" s="102">
        <f>INT(A298/10000)</f>
        <v>2</v>
      </c>
      <c r="C298" s="109">
        <v>4</v>
      </c>
      <c r="D298" s="60" t="s">
        <v>356</v>
      </c>
      <c r="E298" s="60">
        <v>3454</v>
      </c>
      <c r="F298" s="60">
        <v>0</v>
      </c>
      <c r="G298" s="60">
        <f t="shared" si="60"/>
        <v>5567.6417910447763</v>
      </c>
      <c r="H298" s="60"/>
      <c r="I298" s="60"/>
      <c r="J298" s="57"/>
      <c r="K298" s="23">
        <f t="shared" si="61"/>
        <v>1</v>
      </c>
      <c r="L298" s="23">
        <f t="shared" si="62"/>
        <v>0</v>
      </c>
      <c r="M298" s="23">
        <f ca="1">OFFSET('Z1'!$B$7,B298,K298)*E298</f>
        <v>0</v>
      </c>
      <c r="N298" s="23">
        <f ca="1">IF(L298&gt;0,OFFSET('Z1'!$I$7,B298,L298)*IF(L298=1,E298-9300,IF(L298=2,E298-18000,IF(L298=3,E298-45000,0))),0)</f>
        <v>0</v>
      </c>
      <c r="O298" s="23">
        <f>IF(AND(F298=1,E298&gt;20000,E298&lt;=45000),E298*'Z1'!$G$7,0)+IF(AND(F298=1,E298&gt;45000,E298&lt;=50000),'Z1'!$G$7/5000*(50000-E298)*E298,0)</f>
        <v>0</v>
      </c>
      <c r="P298" s="24">
        <f t="shared" ca="1" si="63"/>
        <v>0</v>
      </c>
      <c r="Q298" s="27">
        <v>5840</v>
      </c>
      <c r="R298" s="26">
        <f t="shared" si="64"/>
        <v>4840</v>
      </c>
      <c r="S298" s="27">
        <f t="shared" si="65"/>
        <v>1</v>
      </c>
      <c r="T298" s="28">
        <f t="shared" si="66"/>
        <v>4356</v>
      </c>
      <c r="U298" s="61">
        <f ca="1">OFFSET($U$4,B298,0)/OFFSET($G$4,B298,0)*G298</f>
        <v>2660408.576373768</v>
      </c>
      <c r="V298" s="62">
        <f t="shared" ca="1" si="67"/>
        <v>2664764.576373768</v>
      </c>
      <c r="W298" s="63">
        <v>830.83219175292641</v>
      </c>
      <c r="X298" s="63">
        <f t="shared" ca="1" si="68"/>
        <v>771.50103542957959</v>
      </c>
      <c r="Y298" s="64">
        <f t="shared" ca="1" si="69"/>
        <v>-7.1411720576410653E-2</v>
      </c>
      <c r="Z298" s="64"/>
      <c r="AA298" s="64">
        <f ca="1">MAX(Y298,OFFSET($AA$4,B298,0))</f>
        <v>-6.9565588734520789E-2</v>
      </c>
      <c r="AB298" s="62">
        <f t="shared" ca="1" si="70"/>
        <v>2670062.4105642205</v>
      </c>
      <c r="AC298" s="65">
        <f t="shared" ca="1" si="71"/>
        <v>5297.8341904524714</v>
      </c>
      <c r="AD298" s="62">
        <f ca="1">MAX(0,AB298-W298*(1+OFFSET($Y$4,B298,0))*E298)</f>
        <v>0</v>
      </c>
      <c r="AE298" s="65">
        <f ca="1">IF(OFFSET($AC$4,B298,0)=0,0,-OFFSET($AC$4,B298,0)/OFFSET($AD$4,B298,0)*AD298)</f>
        <v>0</v>
      </c>
      <c r="AF298" s="51">
        <f t="shared" ca="1" si="72"/>
        <v>2670062.4105642205</v>
      </c>
    </row>
    <row r="299" spans="1:32" ht="11.25" x14ac:dyDescent="0.2">
      <c r="A299" s="60">
        <v>20810</v>
      </c>
      <c r="B299" s="102">
        <f>INT(A299/10000)</f>
        <v>2</v>
      </c>
      <c r="C299" s="109">
        <v>3</v>
      </c>
      <c r="D299" s="60" t="s">
        <v>357</v>
      </c>
      <c r="E299" s="60">
        <v>1036</v>
      </c>
      <c r="F299" s="60">
        <v>0</v>
      </c>
      <c r="G299" s="60">
        <f t="shared" si="60"/>
        <v>1669.9701492537313</v>
      </c>
      <c r="H299" s="60"/>
      <c r="I299" s="60"/>
      <c r="J299" s="57"/>
      <c r="K299" s="23">
        <f t="shared" si="61"/>
        <v>1</v>
      </c>
      <c r="L299" s="23">
        <f t="shared" si="62"/>
        <v>0</v>
      </c>
      <c r="M299" s="23">
        <f ca="1">OFFSET('Z1'!$B$7,B299,K299)*E299</f>
        <v>0</v>
      </c>
      <c r="N299" s="23">
        <f ca="1">IF(L299&gt;0,OFFSET('Z1'!$I$7,B299,L299)*IF(L299=1,E299-9300,IF(L299=2,E299-18000,IF(L299=3,E299-45000,0))),0)</f>
        <v>0</v>
      </c>
      <c r="O299" s="23">
        <f>IF(AND(F299=1,E299&gt;20000,E299&lt;=45000),E299*'Z1'!$G$7,0)+IF(AND(F299=1,E299&gt;45000,E299&lt;=50000),'Z1'!$G$7/5000*(50000-E299)*E299,0)</f>
        <v>0</v>
      </c>
      <c r="P299" s="24">
        <f t="shared" ca="1" si="63"/>
        <v>0</v>
      </c>
      <c r="Q299" s="27">
        <v>0</v>
      </c>
      <c r="R299" s="26">
        <f t="shared" si="64"/>
        <v>0</v>
      </c>
      <c r="S299" s="27">
        <f t="shared" si="65"/>
        <v>1</v>
      </c>
      <c r="T299" s="28">
        <f t="shared" si="66"/>
        <v>0</v>
      </c>
      <c r="U299" s="61">
        <f ca="1">OFFSET($U$4,B299,0)/OFFSET($G$4,B299,0)*G299</f>
        <v>797968.52493434376</v>
      </c>
      <c r="V299" s="62">
        <f t="shared" ca="1" si="67"/>
        <v>797968.52493434376</v>
      </c>
      <c r="W299" s="63">
        <v>829.59640167549605</v>
      </c>
      <c r="X299" s="63">
        <f t="shared" ca="1" si="68"/>
        <v>770.2398889327643</v>
      </c>
      <c r="Y299" s="64">
        <f t="shared" ca="1" si="69"/>
        <v>-7.1548662244498962E-2</v>
      </c>
      <c r="Z299" s="64"/>
      <c r="AA299" s="64">
        <f ca="1">MAX(Y299,OFFSET($AA$4,B299,0))</f>
        <v>-6.9565588734520789E-2</v>
      </c>
      <c r="AB299" s="62">
        <f t="shared" ca="1" si="70"/>
        <v>799672.90100581257</v>
      </c>
      <c r="AC299" s="65">
        <f t="shared" ca="1" si="71"/>
        <v>1704.3760714688106</v>
      </c>
      <c r="AD299" s="62">
        <f ca="1">MAX(0,AB299-W299*(1+OFFSET($Y$4,B299,0))*E299)</f>
        <v>0</v>
      </c>
      <c r="AE299" s="65">
        <f ca="1">IF(OFFSET($AC$4,B299,0)=0,0,-OFFSET($AC$4,B299,0)/OFFSET($AD$4,B299,0)*AD299)</f>
        <v>0</v>
      </c>
      <c r="AF299" s="51">
        <f t="shared" ca="1" si="72"/>
        <v>799672.90100581257</v>
      </c>
    </row>
    <row r="300" spans="1:32" ht="11.25" x14ac:dyDescent="0.2">
      <c r="A300" s="60">
        <v>20812</v>
      </c>
      <c r="B300" s="102">
        <f>INT(A300/10000)</f>
        <v>2</v>
      </c>
      <c r="C300" s="109">
        <v>3</v>
      </c>
      <c r="D300" s="60" t="s">
        <v>358</v>
      </c>
      <c r="E300" s="60">
        <v>1516</v>
      </c>
      <c r="F300" s="60">
        <v>0</v>
      </c>
      <c r="G300" s="60">
        <f t="shared" si="60"/>
        <v>2443.7014925373132</v>
      </c>
      <c r="H300" s="60"/>
      <c r="I300" s="60"/>
      <c r="J300" s="57"/>
      <c r="K300" s="23">
        <f t="shared" si="61"/>
        <v>1</v>
      </c>
      <c r="L300" s="23">
        <f t="shared" si="62"/>
        <v>0</v>
      </c>
      <c r="M300" s="23">
        <f ca="1">OFFSET('Z1'!$B$7,B300,K300)*E300</f>
        <v>0</v>
      </c>
      <c r="N300" s="23">
        <f ca="1">IF(L300&gt;0,OFFSET('Z1'!$I$7,B300,L300)*IF(L300=1,E300-9300,IF(L300=2,E300-18000,IF(L300=3,E300-45000,0))),0)</f>
        <v>0</v>
      </c>
      <c r="O300" s="23">
        <f>IF(AND(F300=1,E300&gt;20000,E300&lt;=45000),E300*'Z1'!$G$7,0)+IF(AND(F300=1,E300&gt;45000,E300&lt;=50000),'Z1'!$G$7/5000*(50000-E300)*E300,0)</f>
        <v>0</v>
      </c>
      <c r="P300" s="24">
        <f t="shared" ca="1" si="63"/>
        <v>0</v>
      </c>
      <c r="Q300" s="27">
        <v>0</v>
      </c>
      <c r="R300" s="26">
        <f t="shared" si="64"/>
        <v>0</v>
      </c>
      <c r="S300" s="27">
        <f t="shared" si="65"/>
        <v>1</v>
      </c>
      <c r="T300" s="28">
        <f t="shared" si="66"/>
        <v>0</v>
      </c>
      <c r="U300" s="61">
        <f ca="1">OFFSET($U$4,B300,0)/OFFSET($G$4,B300,0)*G300</f>
        <v>1167683.6716220705</v>
      </c>
      <c r="V300" s="62">
        <f t="shared" ca="1" si="67"/>
        <v>1167683.6716220705</v>
      </c>
      <c r="W300" s="63">
        <v>829.59640167549594</v>
      </c>
      <c r="X300" s="63">
        <f t="shared" ca="1" si="68"/>
        <v>770.23988893276419</v>
      </c>
      <c r="Y300" s="64">
        <f t="shared" ca="1" si="69"/>
        <v>-7.1548662244498962E-2</v>
      </c>
      <c r="Z300" s="64"/>
      <c r="AA300" s="64">
        <f ca="1">MAX(Y300,OFFSET($AA$4,B300,0))</f>
        <v>-6.9565588734520789E-2</v>
      </c>
      <c r="AB300" s="62">
        <f t="shared" ca="1" si="70"/>
        <v>1170177.7200046445</v>
      </c>
      <c r="AC300" s="65">
        <f t="shared" ca="1" si="71"/>
        <v>2494.0483825739939</v>
      </c>
      <c r="AD300" s="62">
        <f ca="1">MAX(0,AB300-W300*(1+OFFSET($Y$4,B300,0))*E300)</f>
        <v>0</v>
      </c>
      <c r="AE300" s="65">
        <f ca="1">IF(OFFSET($AC$4,B300,0)=0,0,-OFFSET($AC$4,B300,0)/OFFSET($AD$4,B300,0)*AD300)</f>
        <v>0</v>
      </c>
      <c r="AF300" s="51">
        <f t="shared" ca="1" si="72"/>
        <v>1170177.7200046445</v>
      </c>
    </row>
    <row r="301" spans="1:32" ht="11.25" x14ac:dyDescent="0.2">
      <c r="A301" s="60">
        <v>20813</v>
      </c>
      <c r="B301" s="102">
        <f>INT(A301/10000)</f>
        <v>2</v>
      </c>
      <c r="C301" s="109">
        <v>4</v>
      </c>
      <c r="D301" s="60" t="s">
        <v>359</v>
      </c>
      <c r="E301" s="60">
        <v>4463</v>
      </c>
      <c r="F301" s="60">
        <v>0</v>
      </c>
      <c r="G301" s="60">
        <f t="shared" si="60"/>
        <v>7194.0895522388055</v>
      </c>
      <c r="H301" s="60"/>
      <c r="I301" s="60"/>
      <c r="J301" s="57"/>
      <c r="K301" s="23">
        <f t="shared" si="61"/>
        <v>1</v>
      </c>
      <c r="L301" s="23">
        <f t="shared" si="62"/>
        <v>0</v>
      </c>
      <c r="M301" s="23">
        <f ca="1">OFFSET('Z1'!$B$7,B301,K301)*E301</f>
        <v>0</v>
      </c>
      <c r="N301" s="23">
        <f ca="1">IF(L301&gt;0,OFFSET('Z1'!$I$7,B301,L301)*IF(L301=1,E301-9300,IF(L301=2,E301-18000,IF(L301=3,E301-45000,0))),0)</f>
        <v>0</v>
      </c>
      <c r="O301" s="23">
        <f>IF(AND(F301=1,E301&gt;20000,E301&lt;=45000),E301*'Z1'!$G$7,0)+IF(AND(F301=1,E301&gt;45000,E301&lt;=50000),'Z1'!$G$7/5000*(50000-E301)*E301,0)</f>
        <v>0</v>
      </c>
      <c r="P301" s="24">
        <f t="shared" ca="1" si="63"/>
        <v>0</v>
      </c>
      <c r="Q301" s="27">
        <v>862710</v>
      </c>
      <c r="R301" s="26">
        <f t="shared" si="64"/>
        <v>861710</v>
      </c>
      <c r="S301" s="27">
        <f t="shared" si="65"/>
        <v>1</v>
      </c>
      <c r="T301" s="28">
        <f t="shared" si="66"/>
        <v>775539</v>
      </c>
      <c r="U301" s="61">
        <f ca="1">OFFSET($U$4,B301,0)/OFFSET($G$4,B301,0)*G301</f>
        <v>3437580.624306927</v>
      </c>
      <c r="V301" s="62">
        <f t="shared" ca="1" si="67"/>
        <v>4213119.6243069265</v>
      </c>
      <c r="W301" s="63">
        <v>992.66202962070201</v>
      </c>
      <c r="X301" s="63">
        <f t="shared" ca="1" si="68"/>
        <v>944.01067091797586</v>
      </c>
      <c r="Y301" s="64">
        <f t="shared" ca="1" si="69"/>
        <v>-4.9010999968756686E-2</v>
      </c>
      <c r="Z301" s="64"/>
      <c r="AA301" s="64">
        <f ca="1">MAX(Y301,OFFSET($AA$4,B301,0))</f>
        <v>-4.9010999968756686E-2</v>
      </c>
      <c r="AB301" s="62">
        <f t="shared" ca="1" si="70"/>
        <v>4213119.6243069265</v>
      </c>
      <c r="AC301" s="65">
        <f t="shared" ca="1" si="71"/>
        <v>0</v>
      </c>
      <c r="AD301" s="62">
        <f ca="1">MAX(0,AB301-W301*(1+OFFSET($Y$4,B301,0))*E301)</f>
        <v>68910.726806421764</v>
      </c>
      <c r="AE301" s="65">
        <f ca="1">IF(OFFSET($AC$4,B301,0)=0,0,-OFFSET($AC$4,B301,0)/OFFSET($AD$4,B301,0)*AD301)</f>
        <v>-21964.936033539048</v>
      </c>
      <c r="AF301" s="51">
        <f t="shared" ca="1" si="72"/>
        <v>4191154.6882733875</v>
      </c>
    </row>
    <row r="302" spans="1:32" ht="11.25" x14ac:dyDescent="0.2">
      <c r="A302" s="60">
        <v>20815</v>
      </c>
      <c r="B302" s="102">
        <f>INT(A302/10000)</f>
        <v>2</v>
      </c>
      <c r="C302" s="109">
        <v>3</v>
      </c>
      <c r="D302" s="60" t="s">
        <v>360</v>
      </c>
      <c r="E302" s="60">
        <v>1986</v>
      </c>
      <c r="F302" s="60">
        <v>0</v>
      </c>
      <c r="G302" s="60">
        <f t="shared" si="60"/>
        <v>3201.313432835821</v>
      </c>
      <c r="H302" s="60"/>
      <c r="I302" s="60"/>
      <c r="J302" s="57"/>
      <c r="K302" s="23">
        <f t="shared" si="61"/>
        <v>1</v>
      </c>
      <c r="L302" s="23">
        <f t="shared" si="62"/>
        <v>0</v>
      </c>
      <c r="M302" s="23">
        <f ca="1">OFFSET('Z1'!$B$7,B302,K302)*E302</f>
        <v>0</v>
      </c>
      <c r="N302" s="23">
        <f ca="1">IF(L302&gt;0,OFFSET('Z1'!$I$7,B302,L302)*IF(L302=1,E302-9300,IF(L302=2,E302-18000,IF(L302=3,E302-45000,0))),0)</f>
        <v>0</v>
      </c>
      <c r="O302" s="23">
        <f>IF(AND(F302=1,E302&gt;20000,E302&lt;=45000),E302*'Z1'!$G$7,0)+IF(AND(F302=1,E302&gt;45000,E302&lt;=50000),'Z1'!$G$7/5000*(50000-E302)*E302,0)</f>
        <v>0</v>
      </c>
      <c r="P302" s="24">
        <f t="shared" ca="1" si="63"/>
        <v>0</v>
      </c>
      <c r="Q302" s="27">
        <v>5334</v>
      </c>
      <c r="R302" s="26">
        <f t="shared" si="64"/>
        <v>4334</v>
      </c>
      <c r="S302" s="27">
        <f t="shared" si="65"/>
        <v>1</v>
      </c>
      <c r="T302" s="28">
        <f t="shared" si="66"/>
        <v>3900.6</v>
      </c>
      <c r="U302" s="61">
        <f ca="1">OFFSET($U$4,B302,0)/OFFSET($G$4,B302,0)*G302</f>
        <v>1529696.41942047</v>
      </c>
      <c r="V302" s="62">
        <f t="shared" ca="1" si="67"/>
        <v>1533597.0194204701</v>
      </c>
      <c r="W302" s="63">
        <v>831.47994784445461</v>
      </c>
      <c r="X302" s="63">
        <f t="shared" ca="1" si="68"/>
        <v>772.20393727113299</v>
      </c>
      <c r="Y302" s="64">
        <f t="shared" ca="1" si="69"/>
        <v>-7.1289765588442577E-2</v>
      </c>
      <c r="Z302" s="64"/>
      <c r="AA302" s="64">
        <f ca="1">MAX(Y302,OFFSET($AA$4,B302,0))</f>
        <v>-6.9565588734520789E-2</v>
      </c>
      <c r="AB302" s="62">
        <f t="shared" ca="1" si="70"/>
        <v>1536444.1857228891</v>
      </c>
      <c r="AC302" s="65">
        <f t="shared" ca="1" si="71"/>
        <v>2847.1663024190348</v>
      </c>
      <c r="AD302" s="62">
        <f ca="1">MAX(0,AB302-W302*(1+OFFSET($Y$4,B302,0))*E302)</f>
        <v>0</v>
      </c>
      <c r="AE302" s="65">
        <f ca="1">IF(OFFSET($AC$4,B302,0)=0,0,-OFFSET($AC$4,B302,0)/OFFSET($AD$4,B302,0)*AD302)</f>
        <v>0</v>
      </c>
      <c r="AF302" s="51">
        <f t="shared" ca="1" si="72"/>
        <v>1536444.1857228891</v>
      </c>
    </row>
    <row r="303" spans="1:32" ht="11.25" x14ac:dyDescent="0.2">
      <c r="A303" s="60">
        <v>20817</v>
      </c>
      <c r="B303" s="102">
        <f>INT(A303/10000)</f>
        <v>2</v>
      </c>
      <c r="C303" s="109">
        <v>6</v>
      </c>
      <c r="D303" s="60" t="s">
        <v>361</v>
      </c>
      <c r="E303" s="60">
        <v>10906</v>
      </c>
      <c r="F303" s="60">
        <v>0</v>
      </c>
      <c r="G303" s="60">
        <f t="shared" si="60"/>
        <v>18176.666666666664</v>
      </c>
      <c r="H303" s="60"/>
      <c r="I303" s="60"/>
      <c r="J303" s="57"/>
      <c r="K303" s="23">
        <f t="shared" si="61"/>
        <v>2</v>
      </c>
      <c r="L303" s="23">
        <f t="shared" si="62"/>
        <v>0</v>
      </c>
      <c r="M303" s="23">
        <f ca="1">OFFSET('Z1'!$B$7,B303,K303)*E303</f>
        <v>999316.77999999991</v>
      </c>
      <c r="N303" s="23">
        <f ca="1">IF(L303&gt;0,OFFSET('Z1'!$I$7,B303,L303)*IF(L303=1,E303-9300,IF(L303=2,E303-18000,IF(L303=3,E303-45000,0))),0)</f>
        <v>0</v>
      </c>
      <c r="O303" s="23">
        <f>IF(AND(F303=1,E303&gt;20000,E303&lt;=45000),E303*'Z1'!$G$7,0)+IF(AND(F303=1,E303&gt;45000,E303&lt;=50000),'Z1'!$G$7/5000*(50000-E303)*E303,0)</f>
        <v>0</v>
      </c>
      <c r="P303" s="24">
        <f t="shared" ca="1" si="63"/>
        <v>999316.77999999991</v>
      </c>
      <c r="Q303" s="27">
        <v>36956</v>
      </c>
      <c r="R303" s="26">
        <f t="shared" si="64"/>
        <v>35956</v>
      </c>
      <c r="S303" s="27">
        <f t="shared" si="65"/>
        <v>0</v>
      </c>
      <c r="T303" s="28">
        <f t="shared" si="66"/>
        <v>0</v>
      </c>
      <c r="U303" s="61">
        <f ca="1">OFFSET($U$4,B303,0)/OFFSET($G$4,B303,0)*G303</f>
        <v>8685429.4339961223</v>
      </c>
      <c r="V303" s="62">
        <f t="shared" ca="1" si="67"/>
        <v>9684746.2139961217</v>
      </c>
      <c r="W303" s="63">
        <v>946.2605894620549</v>
      </c>
      <c r="X303" s="63">
        <f t="shared" ca="1" si="68"/>
        <v>888.02000861875308</v>
      </c>
      <c r="Y303" s="64">
        <f t="shared" ca="1" si="69"/>
        <v>-6.1548141697850167E-2</v>
      </c>
      <c r="Z303" s="64"/>
      <c r="AA303" s="64">
        <f ca="1">MAX(Y303,OFFSET($AA$4,B303,0))</f>
        <v>-6.1548141697850167E-2</v>
      </c>
      <c r="AB303" s="62">
        <f t="shared" ca="1" si="70"/>
        <v>9684746.2139961217</v>
      </c>
      <c r="AC303" s="65">
        <f t="shared" ca="1" si="71"/>
        <v>0</v>
      </c>
      <c r="AD303" s="62">
        <f ca="1">MAX(0,AB303-W303*(1+OFFSET($Y$4,B303,0))*E303)</f>
        <v>31139.805953605101</v>
      </c>
      <c r="AE303" s="65">
        <f ca="1">IF(OFFSET($AC$4,B303,0)=0,0,-OFFSET($AC$4,B303,0)/OFFSET($AD$4,B303,0)*AD303)</f>
        <v>-9925.6513109946518</v>
      </c>
      <c r="AF303" s="51">
        <f t="shared" ca="1" si="72"/>
        <v>9674820.5626851264</v>
      </c>
    </row>
    <row r="304" spans="1:32" ht="11.25" x14ac:dyDescent="0.2">
      <c r="A304" s="60">
        <v>20901</v>
      </c>
      <c r="B304" s="102">
        <f>INT(A304/10000)</f>
        <v>2</v>
      </c>
      <c r="C304" s="109">
        <v>4</v>
      </c>
      <c r="D304" s="60" t="s">
        <v>362</v>
      </c>
      <c r="E304" s="60">
        <v>4386</v>
      </c>
      <c r="F304" s="60">
        <v>0</v>
      </c>
      <c r="G304" s="60">
        <f t="shared" si="60"/>
        <v>7069.9701492537315</v>
      </c>
      <c r="H304" s="60"/>
      <c r="I304" s="60"/>
      <c r="J304" s="57"/>
      <c r="K304" s="23">
        <f t="shared" si="61"/>
        <v>1</v>
      </c>
      <c r="L304" s="23">
        <f t="shared" si="62"/>
        <v>0</v>
      </c>
      <c r="M304" s="23">
        <f ca="1">OFFSET('Z1'!$B$7,B304,K304)*E304</f>
        <v>0</v>
      </c>
      <c r="N304" s="23">
        <f ca="1">IF(L304&gt;0,OFFSET('Z1'!$I$7,B304,L304)*IF(L304=1,E304-9300,IF(L304=2,E304-18000,IF(L304=3,E304-45000,0))),0)</f>
        <v>0</v>
      </c>
      <c r="O304" s="23">
        <f>IF(AND(F304=1,E304&gt;20000,E304&lt;=45000),E304*'Z1'!$G$7,0)+IF(AND(F304=1,E304&gt;45000,E304&lt;=50000),'Z1'!$G$7/5000*(50000-E304)*E304,0)</f>
        <v>0</v>
      </c>
      <c r="P304" s="24">
        <f t="shared" ca="1" si="63"/>
        <v>0</v>
      </c>
      <c r="Q304" s="27">
        <v>93361</v>
      </c>
      <c r="R304" s="26">
        <f t="shared" si="64"/>
        <v>92361</v>
      </c>
      <c r="S304" s="27">
        <f t="shared" si="65"/>
        <v>1</v>
      </c>
      <c r="T304" s="28">
        <f t="shared" si="66"/>
        <v>83124.900000000009</v>
      </c>
      <c r="U304" s="61">
        <f ca="1">OFFSET($U$4,B304,0)/OFFSET($G$4,B304,0)*G304</f>
        <v>3378272.1528591043</v>
      </c>
      <c r="V304" s="62">
        <f t="shared" ca="1" si="67"/>
        <v>3461397.0528591042</v>
      </c>
      <c r="W304" s="63">
        <v>847.1018107154182</v>
      </c>
      <c r="X304" s="63">
        <f t="shared" ca="1" si="68"/>
        <v>789.19221451415967</v>
      </c>
      <c r="Y304" s="64">
        <f t="shared" ca="1" si="69"/>
        <v>-6.8362026227226536E-2</v>
      </c>
      <c r="Z304" s="64"/>
      <c r="AA304" s="64">
        <f ca="1">MAX(Y304,OFFSET($AA$4,B304,0))</f>
        <v>-6.8362026227226536E-2</v>
      </c>
      <c r="AB304" s="62">
        <f t="shared" ca="1" si="70"/>
        <v>3461397.0528591042</v>
      </c>
      <c r="AC304" s="65">
        <f t="shared" ca="1" si="71"/>
        <v>0</v>
      </c>
      <c r="AD304" s="62">
        <f ca="1">MAX(0,AB304-W304*(1+OFFSET($Y$4,B304,0))*E304)</f>
        <v>0</v>
      </c>
      <c r="AE304" s="65">
        <f ca="1">IF(OFFSET($AC$4,B304,0)=0,0,-OFFSET($AC$4,B304,0)/OFFSET($AD$4,B304,0)*AD304)</f>
        <v>0</v>
      </c>
      <c r="AF304" s="51">
        <f t="shared" ca="1" si="72"/>
        <v>3461397.0528591042</v>
      </c>
    </row>
    <row r="305" spans="1:32" ht="11.25" x14ac:dyDescent="0.2">
      <c r="A305" s="60">
        <v>20905</v>
      </c>
      <c r="B305" s="102">
        <f>INT(A305/10000)</f>
        <v>2</v>
      </c>
      <c r="C305" s="109">
        <v>4</v>
      </c>
      <c r="D305" s="60" t="s">
        <v>363</v>
      </c>
      <c r="E305" s="60">
        <v>2570</v>
      </c>
      <c r="F305" s="60">
        <v>0</v>
      </c>
      <c r="G305" s="60">
        <f t="shared" si="60"/>
        <v>4142.686567164179</v>
      </c>
      <c r="H305" s="60"/>
      <c r="I305" s="60"/>
      <c r="J305" s="57"/>
      <c r="K305" s="23">
        <f t="shared" si="61"/>
        <v>1</v>
      </c>
      <c r="L305" s="23">
        <f t="shared" si="62"/>
        <v>0</v>
      </c>
      <c r="M305" s="23">
        <f ca="1">OFFSET('Z1'!$B$7,B305,K305)*E305</f>
        <v>0</v>
      </c>
      <c r="N305" s="23">
        <f ca="1">IF(L305&gt;0,OFFSET('Z1'!$I$7,B305,L305)*IF(L305=1,E305-9300,IF(L305=2,E305-18000,IF(L305=3,E305-45000,0))),0)</f>
        <v>0</v>
      </c>
      <c r="O305" s="23">
        <f>IF(AND(F305=1,E305&gt;20000,E305&lt;=45000),E305*'Z1'!$G$7,0)+IF(AND(F305=1,E305&gt;45000,E305&lt;=50000),'Z1'!$G$7/5000*(50000-E305)*E305,0)</f>
        <v>0</v>
      </c>
      <c r="P305" s="24">
        <f t="shared" ca="1" si="63"/>
        <v>0</v>
      </c>
      <c r="Q305" s="27">
        <v>51318</v>
      </c>
      <c r="R305" s="26">
        <f t="shared" si="64"/>
        <v>50318</v>
      </c>
      <c r="S305" s="27">
        <f t="shared" si="65"/>
        <v>1</v>
      </c>
      <c r="T305" s="28">
        <f t="shared" si="66"/>
        <v>45286.200000000004</v>
      </c>
      <c r="U305" s="61">
        <f ca="1">OFFSET($U$4,B305,0)/OFFSET($G$4,B305,0)*G305</f>
        <v>1979516.5145572042</v>
      </c>
      <c r="V305" s="62">
        <f t="shared" ca="1" si="67"/>
        <v>2024802.7145572042</v>
      </c>
      <c r="W305" s="63">
        <v>846.32014692886003</v>
      </c>
      <c r="X305" s="63">
        <f t="shared" ca="1" si="68"/>
        <v>787.86097842692766</v>
      </c>
      <c r="Y305" s="64">
        <f t="shared" ca="1" si="69"/>
        <v>-6.9074532508850095E-2</v>
      </c>
      <c r="Z305" s="64"/>
      <c r="AA305" s="64">
        <f ca="1">MAX(Y305,OFFSET($AA$4,B305,0))</f>
        <v>-6.9074532508850095E-2</v>
      </c>
      <c r="AB305" s="62">
        <f t="shared" ca="1" si="70"/>
        <v>2024802.7145572042</v>
      </c>
      <c r="AC305" s="65">
        <f t="shared" ca="1" si="71"/>
        <v>0</v>
      </c>
      <c r="AD305" s="62">
        <f ca="1">MAX(0,AB305-W305*(1+OFFSET($Y$4,B305,0))*E305)</f>
        <v>0</v>
      </c>
      <c r="AE305" s="65">
        <f ca="1">IF(OFFSET($AC$4,B305,0)=0,0,-OFFSET($AC$4,B305,0)/OFFSET($AD$4,B305,0)*AD305)</f>
        <v>0</v>
      </c>
      <c r="AF305" s="51">
        <f t="shared" ca="1" si="72"/>
        <v>2024802.7145572042</v>
      </c>
    </row>
    <row r="306" spans="1:32" ht="11.25" x14ac:dyDescent="0.2">
      <c r="A306" s="60">
        <v>20909</v>
      </c>
      <c r="B306" s="102">
        <f>INT(A306/10000)</f>
        <v>2</v>
      </c>
      <c r="C306" s="109">
        <v>4</v>
      </c>
      <c r="D306" s="60" t="s">
        <v>364</v>
      </c>
      <c r="E306" s="60">
        <v>2908</v>
      </c>
      <c r="F306" s="60">
        <v>0</v>
      </c>
      <c r="G306" s="60">
        <f t="shared" si="60"/>
        <v>4687.5223880597014</v>
      </c>
      <c r="H306" s="60"/>
      <c r="I306" s="60"/>
      <c r="J306" s="57"/>
      <c r="K306" s="23">
        <f t="shared" si="61"/>
        <v>1</v>
      </c>
      <c r="L306" s="23">
        <f t="shared" si="62"/>
        <v>0</v>
      </c>
      <c r="M306" s="23">
        <f ca="1">OFFSET('Z1'!$B$7,B306,K306)*E306</f>
        <v>0</v>
      </c>
      <c r="N306" s="23">
        <f ca="1">IF(L306&gt;0,OFFSET('Z1'!$I$7,B306,L306)*IF(L306=1,E306-9300,IF(L306=2,E306-18000,IF(L306=3,E306-45000,0))),0)</f>
        <v>0</v>
      </c>
      <c r="O306" s="23">
        <f>IF(AND(F306=1,E306&gt;20000,E306&lt;=45000),E306*'Z1'!$G$7,0)+IF(AND(F306=1,E306&gt;45000,E306&lt;=50000),'Z1'!$G$7/5000*(50000-E306)*E306,0)</f>
        <v>0</v>
      </c>
      <c r="P306" s="24">
        <f t="shared" ca="1" si="63"/>
        <v>0</v>
      </c>
      <c r="Q306" s="27">
        <v>5104</v>
      </c>
      <c r="R306" s="26">
        <f t="shared" si="64"/>
        <v>4104</v>
      </c>
      <c r="S306" s="27">
        <f t="shared" si="65"/>
        <v>1</v>
      </c>
      <c r="T306" s="28">
        <f t="shared" si="66"/>
        <v>3693.6</v>
      </c>
      <c r="U306" s="61">
        <f ca="1">OFFSET($U$4,B306,0)/OFFSET($G$4,B306,0)*G306</f>
        <v>2239857.5970164784</v>
      </c>
      <c r="V306" s="62">
        <f t="shared" ca="1" si="67"/>
        <v>2243551.1970164785</v>
      </c>
      <c r="W306" s="63">
        <v>830.89517843390547</v>
      </c>
      <c r="X306" s="63">
        <f t="shared" ca="1" si="68"/>
        <v>771.51004023950429</v>
      </c>
      <c r="Y306" s="64">
        <f t="shared" ca="1" si="69"/>
        <v>-7.1471275481862717E-2</v>
      </c>
      <c r="Z306" s="64"/>
      <c r="AA306" s="64">
        <f ca="1">MAX(Y306,OFFSET($AA$4,B306,0))</f>
        <v>-6.9565588734520789E-2</v>
      </c>
      <c r="AB306" s="62">
        <f t="shared" ca="1" si="70"/>
        <v>2248155.799620837</v>
      </c>
      <c r="AC306" s="65">
        <f t="shared" ca="1" si="71"/>
        <v>4604.602604358457</v>
      </c>
      <c r="AD306" s="62">
        <f ca="1">MAX(0,AB306-W306*(1+OFFSET($Y$4,B306,0))*E306)</f>
        <v>0</v>
      </c>
      <c r="AE306" s="65">
        <f ca="1">IF(OFFSET($AC$4,B306,0)=0,0,-OFFSET($AC$4,B306,0)/OFFSET($AD$4,B306,0)*AD306)</f>
        <v>0</v>
      </c>
      <c r="AF306" s="51">
        <f t="shared" ca="1" si="72"/>
        <v>2248155.799620837</v>
      </c>
    </row>
    <row r="307" spans="1:32" ht="11.25" x14ac:dyDescent="0.2">
      <c r="A307" s="60">
        <v>20911</v>
      </c>
      <c r="B307" s="102">
        <f>INT(A307/10000)</f>
        <v>2</v>
      </c>
      <c r="C307" s="109">
        <v>2</v>
      </c>
      <c r="D307" s="60" t="s">
        <v>365</v>
      </c>
      <c r="E307" s="60">
        <v>933</v>
      </c>
      <c r="F307" s="60">
        <v>0</v>
      </c>
      <c r="G307" s="60">
        <f t="shared" si="60"/>
        <v>1503.9402985074628</v>
      </c>
      <c r="H307" s="60"/>
      <c r="I307" s="60"/>
      <c r="J307" s="57"/>
      <c r="K307" s="23">
        <f t="shared" si="61"/>
        <v>1</v>
      </c>
      <c r="L307" s="23">
        <f t="shared" si="62"/>
        <v>0</v>
      </c>
      <c r="M307" s="23">
        <f ca="1">OFFSET('Z1'!$B$7,B307,K307)*E307</f>
        <v>0</v>
      </c>
      <c r="N307" s="23">
        <f ca="1">IF(L307&gt;0,OFFSET('Z1'!$I$7,B307,L307)*IF(L307=1,E307-9300,IF(L307=2,E307-18000,IF(L307=3,E307-45000,0))),0)</f>
        <v>0</v>
      </c>
      <c r="O307" s="23">
        <f>IF(AND(F307=1,E307&gt;20000,E307&lt;=45000),E307*'Z1'!$G$7,0)+IF(AND(F307=1,E307&gt;45000,E307&lt;=50000),'Z1'!$G$7/5000*(50000-E307)*E307,0)</f>
        <v>0</v>
      </c>
      <c r="P307" s="24">
        <f t="shared" ca="1" si="63"/>
        <v>0</v>
      </c>
      <c r="Q307" s="27">
        <v>8526</v>
      </c>
      <c r="R307" s="26">
        <f t="shared" si="64"/>
        <v>7526</v>
      </c>
      <c r="S307" s="27">
        <f t="shared" si="65"/>
        <v>1</v>
      </c>
      <c r="T307" s="28">
        <f t="shared" si="66"/>
        <v>6773.4000000000005</v>
      </c>
      <c r="U307" s="61">
        <f ca="1">OFFSET($U$4,B307,0)/OFFSET($G$4,B307,0)*G307</f>
        <v>718633.8163742692</v>
      </c>
      <c r="V307" s="62">
        <f t="shared" ca="1" si="67"/>
        <v>725407.21637426922</v>
      </c>
      <c r="W307" s="63">
        <v>837.77466026709374</v>
      </c>
      <c r="X307" s="63">
        <f t="shared" ca="1" si="68"/>
        <v>777.49969600671943</v>
      </c>
      <c r="Y307" s="64">
        <f t="shared" ca="1" si="69"/>
        <v>-7.1946511537073543E-2</v>
      </c>
      <c r="Z307" s="64"/>
      <c r="AA307" s="64">
        <f ca="1">MAX(Y307,OFFSET($AA$4,B307,0))</f>
        <v>-6.9565588734520789E-2</v>
      </c>
      <c r="AB307" s="62">
        <f t="shared" ca="1" si="70"/>
        <v>727268.24982123391</v>
      </c>
      <c r="AC307" s="65">
        <f t="shared" ca="1" si="71"/>
        <v>1861.0334469646914</v>
      </c>
      <c r="AD307" s="62">
        <f ca="1">MAX(0,AB307-W307*(1+OFFSET($Y$4,B307,0))*E307)</f>
        <v>0</v>
      </c>
      <c r="AE307" s="65">
        <f ca="1">IF(OFFSET($AC$4,B307,0)=0,0,-OFFSET($AC$4,B307,0)/OFFSET($AD$4,B307,0)*AD307)</f>
        <v>0</v>
      </c>
      <c r="AF307" s="51">
        <f t="shared" ca="1" si="72"/>
        <v>727268.24982123391</v>
      </c>
    </row>
    <row r="308" spans="1:32" ht="11.25" x14ac:dyDescent="0.2">
      <c r="A308" s="60">
        <v>20912</v>
      </c>
      <c r="B308" s="102">
        <f>INT(A308/10000)</f>
        <v>2</v>
      </c>
      <c r="C308" s="109">
        <v>3</v>
      </c>
      <c r="D308" s="60" t="s">
        <v>366</v>
      </c>
      <c r="E308" s="60">
        <v>1798</v>
      </c>
      <c r="F308" s="60">
        <v>0</v>
      </c>
      <c r="G308" s="60">
        <f t="shared" si="60"/>
        <v>2898.2686567164178</v>
      </c>
      <c r="H308" s="60"/>
      <c r="I308" s="60"/>
      <c r="J308" s="57"/>
      <c r="K308" s="23">
        <f t="shared" si="61"/>
        <v>1</v>
      </c>
      <c r="L308" s="23">
        <f t="shared" si="62"/>
        <v>0</v>
      </c>
      <c r="M308" s="23">
        <f ca="1">OFFSET('Z1'!$B$7,B308,K308)*E308</f>
        <v>0</v>
      </c>
      <c r="N308" s="23">
        <f ca="1">IF(L308&gt;0,OFFSET('Z1'!$I$7,B308,L308)*IF(L308=1,E308-9300,IF(L308=2,E308-18000,IF(L308=3,E308-45000,0))),0)</f>
        <v>0</v>
      </c>
      <c r="O308" s="23">
        <f>IF(AND(F308=1,E308&gt;20000,E308&lt;=45000),E308*'Z1'!$G$7,0)+IF(AND(F308=1,E308&gt;45000,E308&lt;=50000),'Z1'!$G$7/5000*(50000-E308)*E308,0)</f>
        <v>0</v>
      </c>
      <c r="P308" s="24">
        <f t="shared" ca="1" si="63"/>
        <v>0</v>
      </c>
      <c r="Q308" s="27">
        <v>6206</v>
      </c>
      <c r="R308" s="26">
        <f t="shared" si="64"/>
        <v>5206</v>
      </c>
      <c r="S308" s="27">
        <f t="shared" si="65"/>
        <v>1</v>
      </c>
      <c r="T308" s="28">
        <f t="shared" si="66"/>
        <v>4685.4000000000005</v>
      </c>
      <c r="U308" s="61">
        <f ca="1">OFFSET($U$4,B308,0)/OFFSET($G$4,B308,0)*G308</f>
        <v>1384891.3203011102</v>
      </c>
      <c r="V308" s="62">
        <f t="shared" ca="1" si="67"/>
        <v>1389576.7203011101</v>
      </c>
      <c r="W308" s="63">
        <v>831.70094221603631</v>
      </c>
      <c r="X308" s="63">
        <f t="shared" ca="1" si="68"/>
        <v>772.84578437214134</v>
      </c>
      <c r="Y308" s="64">
        <f t="shared" ca="1" si="69"/>
        <v>-7.0764808426304726E-2</v>
      </c>
      <c r="Z308" s="64"/>
      <c r="AA308" s="64">
        <f ca="1">MAX(Y308,OFFSET($AA$4,B308,0))</f>
        <v>-6.9565588734520789E-2</v>
      </c>
      <c r="AB308" s="62">
        <f t="shared" ca="1" si="70"/>
        <v>1391370.0313824604</v>
      </c>
      <c r="AC308" s="65">
        <f t="shared" ca="1" si="71"/>
        <v>1793.3110813503154</v>
      </c>
      <c r="AD308" s="62">
        <f ca="1">MAX(0,AB308-W308*(1+OFFSET($Y$4,B308,0))*E308)</f>
        <v>0</v>
      </c>
      <c r="AE308" s="65">
        <f ca="1">IF(OFFSET($AC$4,B308,0)=0,0,-OFFSET($AC$4,B308,0)/OFFSET($AD$4,B308,0)*AD308)</f>
        <v>0</v>
      </c>
      <c r="AF308" s="51">
        <f t="shared" ca="1" si="72"/>
        <v>1391370.0313824604</v>
      </c>
    </row>
    <row r="309" spans="1:32" ht="11.25" x14ac:dyDescent="0.2">
      <c r="A309" s="60">
        <v>20913</v>
      </c>
      <c r="B309" s="102">
        <f>INT(A309/10000)</f>
        <v>2</v>
      </c>
      <c r="C309" s="109">
        <v>5</v>
      </c>
      <c r="D309" s="60" t="s">
        <v>367</v>
      </c>
      <c r="E309" s="60">
        <v>9946</v>
      </c>
      <c r="F309" s="60">
        <v>0</v>
      </c>
      <c r="G309" s="60">
        <f t="shared" si="60"/>
        <v>16550.069651741294</v>
      </c>
      <c r="H309" s="60"/>
      <c r="I309" s="60"/>
      <c r="J309" s="57"/>
      <c r="K309" s="23">
        <f t="shared" si="61"/>
        <v>1</v>
      </c>
      <c r="L309" s="23">
        <f t="shared" si="62"/>
        <v>1</v>
      </c>
      <c r="M309" s="23">
        <f ca="1">OFFSET('Z1'!$B$7,B309,K309)*E309</f>
        <v>0</v>
      </c>
      <c r="N309" s="23">
        <f ca="1">IF(L309&gt;0,OFFSET('Z1'!$I$7,B309,L309)*IF(L309=1,E309-9300,IF(L309=2,E309-18000,IF(L309=3,E309-45000,0))),0)</f>
        <v>845614</v>
      </c>
      <c r="O309" s="23">
        <f>IF(AND(F309=1,E309&gt;20000,E309&lt;=45000),E309*'Z1'!$G$7,0)+IF(AND(F309=1,E309&gt;45000,E309&lt;=50000),'Z1'!$G$7/5000*(50000-E309)*E309,0)</f>
        <v>0</v>
      </c>
      <c r="P309" s="24">
        <f t="shared" ca="1" si="63"/>
        <v>845614</v>
      </c>
      <c r="Q309" s="27">
        <v>23390</v>
      </c>
      <c r="R309" s="26">
        <f t="shared" si="64"/>
        <v>22390</v>
      </c>
      <c r="S309" s="27">
        <f t="shared" si="65"/>
        <v>2</v>
      </c>
      <c r="T309" s="28">
        <f t="shared" si="66"/>
        <v>1554.5057142857142</v>
      </c>
      <c r="U309" s="61">
        <f ca="1">OFFSET($U$4,B309,0)/OFFSET($G$4,B309,0)*G309</f>
        <v>7908186.0675547291</v>
      </c>
      <c r="V309" s="62">
        <f t="shared" ca="1" si="67"/>
        <v>8755354.5732690152</v>
      </c>
      <c r="W309" s="63">
        <v>942.96204940849134</v>
      </c>
      <c r="X309" s="63">
        <f t="shared" ca="1" si="68"/>
        <v>880.2890180242324</v>
      </c>
      <c r="Y309" s="64">
        <f t="shared" ca="1" si="69"/>
        <v>-6.6464001837160835E-2</v>
      </c>
      <c r="Z309" s="64"/>
      <c r="AA309" s="64">
        <f ca="1">MAX(Y309,OFFSET($AA$4,B309,0))</f>
        <v>-6.6464001837160835E-2</v>
      </c>
      <c r="AB309" s="62">
        <f t="shared" ca="1" si="70"/>
        <v>8755354.5732690152</v>
      </c>
      <c r="AC309" s="65">
        <f t="shared" ca="1" si="71"/>
        <v>0</v>
      </c>
      <c r="AD309" s="62">
        <f ca="1">MAX(0,AB309-W309*(1+OFFSET($Y$4,B309,0))*E309)</f>
        <v>0</v>
      </c>
      <c r="AE309" s="65">
        <f ca="1">IF(OFFSET($AC$4,B309,0)=0,0,-OFFSET($AC$4,B309,0)/OFFSET($AD$4,B309,0)*AD309)</f>
        <v>0</v>
      </c>
      <c r="AF309" s="51">
        <f t="shared" ca="1" si="72"/>
        <v>8755354.5732690152</v>
      </c>
    </row>
    <row r="310" spans="1:32" ht="11.25" x14ac:dyDescent="0.2">
      <c r="A310" s="60">
        <v>20914</v>
      </c>
      <c r="B310" s="102">
        <f>INT(A310/10000)</f>
        <v>2</v>
      </c>
      <c r="C310" s="109">
        <v>3</v>
      </c>
      <c r="D310" s="60" t="s">
        <v>368</v>
      </c>
      <c r="E310" s="60">
        <v>1960</v>
      </c>
      <c r="F310" s="60">
        <v>0</v>
      </c>
      <c r="G310" s="60">
        <f t="shared" si="60"/>
        <v>3159.4029850746269</v>
      </c>
      <c r="H310" s="60"/>
      <c r="I310" s="60"/>
      <c r="J310" s="57"/>
      <c r="K310" s="23">
        <f t="shared" si="61"/>
        <v>1</v>
      </c>
      <c r="L310" s="23">
        <f t="shared" si="62"/>
        <v>0</v>
      </c>
      <c r="M310" s="23">
        <f ca="1">OFFSET('Z1'!$B$7,B310,K310)*E310</f>
        <v>0</v>
      </c>
      <c r="N310" s="23">
        <f ca="1">IF(L310&gt;0,OFFSET('Z1'!$I$7,B310,L310)*IF(L310=1,E310-9300,IF(L310=2,E310-18000,IF(L310=3,E310-45000,0))),0)</f>
        <v>0</v>
      </c>
      <c r="O310" s="23">
        <f>IF(AND(F310=1,E310&gt;20000,E310&lt;=45000),E310*'Z1'!$G$7,0)+IF(AND(F310=1,E310&gt;45000,E310&lt;=50000),'Z1'!$G$7/5000*(50000-E310)*E310,0)</f>
        <v>0</v>
      </c>
      <c r="P310" s="24">
        <f t="shared" ca="1" si="63"/>
        <v>0</v>
      </c>
      <c r="Q310" s="27">
        <v>7003</v>
      </c>
      <c r="R310" s="26">
        <f t="shared" si="64"/>
        <v>6003</v>
      </c>
      <c r="S310" s="27">
        <f t="shared" si="65"/>
        <v>1</v>
      </c>
      <c r="T310" s="28">
        <f t="shared" si="66"/>
        <v>5402.7</v>
      </c>
      <c r="U310" s="61">
        <f ca="1">OFFSET($U$4,B310,0)/OFFSET($G$4,B310,0)*G310</f>
        <v>1509670.182308218</v>
      </c>
      <c r="V310" s="62">
        <f t="shared" ca="1" si="67"/>
        <v>1515072.8823082179</v>
      </c>
      <c r="W310" s="63">
        <v>832.44821436431744</v>
      </c>
      <c r="X310" s="63">
        <f t="shared" ca="1" si="68"/>
        <v>772.99636852460094</v>
      </c>
      <c r="Y310" s="64">
        <f t="shared" ca="1" si="69"/>
        <v>-7.141807119511423E-2</v>
      </c>
      <c r="Z310" s="64"/>
      <c r="AA310" s="64">
        <f ca="1">MAX(Y310,OFFSET($AA$4,B310,0))</f>
        <v>-6.9565588734520789E-2</v>
      </c>
      <c r="AB310" s="62">
        <f t="shared" ca="1" si="70"/>
        <v>1518095.3899124837</v>
      </c>
      <c r="AC310" s="65">
        <f t="shared" ca="1" si="71"/>
        <v>3022.5076042658184</v>
      </c>
      <c r="AD310" s="62">
        <f ca="1">MAX(0,AB310-W310*(1+OFFSET($Y$4,B310,0))*E310)</f>
        <v>0</v>
      </c>
      <c r="AE310" s="65">
        <f ca="1">IF(OFFSET($AC$4,B310,0)=0,0,-OFFSET($AC$4,B310,0)/OFFSET($AD$4,B310,0)*AD310)</f>
        <v>0</v>
      </c>
      <c r="AF310" s="51">
        <f t="shared" ca="1" si="72"/>
        <v>1518095.3899124837</v>
      </c>
    </row>
    <row r="311" spans="1:32" ht="11.25" x14ac:dyDescent="0.2">
      <c r="A311" s="60">
        <v>20918</v>
      </c>
      <c r="B311" s="102">
        <f>INT(A311/10000)</f>
        <v>2</v>
      </c>
      <c r="C311" s="109">
        <v>4</v>
      </c>
      <c r="D311" s="60" t="s">
        <v>369</v>
      </c>
      <c r="E311" s="60">
        <v>3282</v>
      </c>
      <c r="F311" s="60">
        <v>0</v>
      </c>
      <c r="G311" s="60">
        <f t="shared" si="60"/>
        <v>5290.3880597014922</v>
      </c>
      <c r="H311" s="60"/>
      <c r="I311" s="60"/>
      <c r="J311" s="57"/>
      <c r="K311" s="23">
        <f t="shared" si="61"/>
        <v>1</v>
      </c>
      <c r="L311" s="23">
        <f t="shared" si="62"/>
        <v>0</v>
      </c>
      <c r="M311" s="23">
        <f ca="1">OFFSET('Z1'!$B$7,B311,K311)*E311</f>
        <v>0</v>
      </c>
      <c r="N311" s="23">
        <f ca="1">IF(L311&gt;0,OFFSET('Z1'!$I$7,B311,L311)*IF(L311=1,E311-9300,IF(L311=2,E311-18000,IF(L311=3,E311-45000,0))),0)</f>
        <v>0</v>
      </c>
      <c r="O311" s="23">
        <f>IF(AND(F311=1,E311&gt;20000,E311&lt;=45000),E311*'Z1'!$G$7,0)+IF(AND(F311=1,E311&gt;45000,E311&lt;=50000),'Z1'!$G$7/5000*(50000-E311)*E311,0)</f>
        <v>0</v>
      </c>
      <c r="P311" s="24">
        <f t="shared" ca="1" si="63"/>
        <v>0</v>
      </c>
      <c r="Q311" s="27">
        <v>9022</v>
      </c>
      <c r="R311" s="26">
        <f t="shared" si="64"/>
        <v>8022</v>
      </c>
      <c r="S311" s="27">
        <f t="shared" si="65"/>
        <v>1</v>
      </c>
      <c r="T311" s="28">
        <f t="shared" si="66"/>
        <v>7219.8</v>
      </c>
      <c r="U311" s="61">
        <f ca="1">OFFSET($U$4,B311,0)/OFFSET($G$4,B311,0)*G311</f>
        <v>2527927.3154773321</v>
      </c>
      <c r="V311" s="62">
        <f t="shared" ca="1" si="67"/>
        <v>2535147.1154773319</v>
      </c>
      <c r="W311" s="63">
        <v>830.62128075651151</v>
      </c>
      <c r="X311" s="63">
        <f t="shared" ca="1" si="68"/>
        <v>772.4397061174077</v>
      </c>
      <c r="Y311" s="64">
        <f t="shared" ca="1" si="69"/>
        <v>-7.0045851204430187E-2</v>
      </c>
      <c r="Z311" s="64"/>
      <c r="AA311" s="64">
        <f ca="1">MAX(Y311,OFFSET($AA$4,B311,0))</f>
        <v>-6.9565588734520789E-2</v>
      </c>
      <c r="AB311" s="62">
        <f t="shared" ca="1" si="70"/>
        <v>2536456.3585371533</v>
      </c>
      <c r="AC311" s="65">
        <f t="shared" ca="1" si="71"/>
        <v>1309.2430598214269</v>
      </c>
      <c r="AD311" s="62">
        <f ca="1">MAX(0,AB311-W311*(1+OFFSET($Y$4,B311,0))*E311)</f>
        <v>0</v>
      </c>
      <c r="AE311" s="65">
        <f ca="1">IF(OFFSET($AC$4,B311,0)=0,0,-OFFSET($AC$4,B311,0)/OFFSET($AD$4,B311,0)*AD311)</f>
        <v>0</v>
      </c>
      <c r="AF311" s="51">
        <f t="shared" ca="1" si="72"/>
        <v>2536456.3585371533</v>
      </c>
    </row>
    <row r="312" spans="1:32" ht="11.25" x14ac:dyDescent="0.2">
      <c r="A312" s="60">
        <v>20923</v>
      </c>
      <c r="B312" s="102">
        <f>INT(A312/10000)</f>
        <v>2</v>
      </c>
      <c r="C312" s="109">
        <v>7</v>
      </c>
      <c r="D312" s="60" t="s">
        <v>370</v>
      </c>
      <c r="E312" s="60">
        <v>24992</v>
      </c>
      <c r="F312" s="60">
        <v>0</v>
      </c>
      <c r="G312" s="60">
        <f t="shared" si="60"/>
        <v>49984</v>
      </c>
      <c r="H312" s="60"/>
      <c r="I312" s="60"/>
      <c r="J312" s="57"/>
      <c r="K312" s="23">
        <f t="shared" si="61"/>
        <v>3</v>
      </c>
      <c r="L312" s="23">
        <f t="shared" si="62"/>
        <v>0</v>
      </c>
      <c r="M312" s="23">
        <f ca="1">OFFSET('Z1'!$B$7,B312,K312)*E312</f>
        <v>2725127.68</v>
      </c>
      <c r="N312" s="23">
        <f ca="1">IF(L312&gt;0,OFFSET('Z1'!$I$7,B312,L312)*IF(L312=1,E312-9300,IF(L312=2,E312-18000,IF(L312=3,E312-45000,0))),0)</f>
        <v>0</v>
      </c>
      <c r="O312" s="23">
        <f>IF(AND(F312=1,E312&gt;20000,E312&lt;=45000),E312*'Z1'!$G$7,0)+IF(AND(F312=1,E312&gt;45000,E312&lt;=50000),'Z1'!$G$7/5000*(50000-E312)*E312,0)</f>
        <v>0</v>
      </c>
      <c r="P312" s="24">
        <f t="shared" ca="1" si="63"/>
        <v>2725127.68</v>
      </c>
      <c r="Q312" s="27">
        <v>134157</v>
      </c>
      <c r="R312" s="26">
        <f t="shared" si="64"/>
        <v>133157</v>
      </c>
      <c r="S312" s="27">
        <f t="shared" si="65"/>
        <v>0</v>
      </c>
      <c r="T312" s="28">
        <f t="shared" si="66"/>
        <v>0</v>
      </c>
      <c r="U312" s="61">
        <f ca="1">OFFSET($U$4,B312,0)/OFFSET($G$4,B312,0)*G312</f>
        <v>23884054.914479855</v>
      </c>
      <c r="V312" s="62">
        <f t="shared" ca="1" si="67"/>
        <v>26609182.594479855</v>
      </c>
      <c r="W312" s="63">
        <v>1134.6376596322443</v>
      </c>
      <c r="X312" s="63">
        <f t="shared" ca="1" si="68"/>
        <v>1064.7080103425037</v>
      </c>
      <c r="Y312" s="64">
        <f t="shared" ca="1" si="69"/>
        <v>-6.1631701271405048E-2</v>
      </c>
      <c r="Z312" s="64"/>
      <c r="AA312" s="64">
        <f ca="1">MAX(Y312,OFFSET($AA$4,B312,0))</f>
        <v>-6.1631701271405048E-2</v>
      </c>
      <c r="AB312" s="62">
        <f t="shared" ca="1" si="70"/>
        <v>26609182.594479851</v>
      </c>
      <c r="AC312" s="65">
        <f t="shared" ca="1" si="71"/>
        <v>0</v>
      </c>
      <c r="AD312" s="62">
        <f ca="1">MAX(0,AB312-W312*(1+OFFSET($Y$4,B312,0))*E312)</f>
        <v>83195.848925709724</v>
      </c>
      <c r="AE312" s="65">
        <f ca="1">IF(OFFSET($AC$4,B312,0)=0,0,-OFFSET($AC$4,B312,0)/OFFSET($AD$4,B312,0)*AD312)</f>
        <v>-26518.24446783949</v>
      </c>
      <c r="AF312" s="51">
        <f t="shared" ca="1" si="72"/>
        <v>26582664.350012012</v>
      </c>
    </row>
    <row r="313" spans="1:32" ht="11.25" x14ac:dyDescent="0.2">
      <c r="A313" s="60">
        <v>21001</v>
      </c>
      <c r="B313" s="102">
        <f>INT(A313/10000)</f>
        <v>2</v>
      </c>
      <c r="C313" s="109">
        <v>2</v>
      </c>
      <c r="D313" s="60" t="s">
        <v>371</v>
      </c>
      <c r="E313" s="60">
        <v>1000</v>
      </c>
      <c r="F313" s="60">
        <v>0</v>
      </c>
      <c r="G313" s="60">
        <f t="shared" si="60"/>
        <v>1611.9402985074628</v>
      </c>
      <c r="H313" s="60"/>
      <c r="I313" s="60"/>
      <c r="J313" s="57"/>
      <c r="K313" s="23">
        <f t="shared" si="61"/>
        <v>1</v>
      </c>
      <c r="L313" s="23">
        <f t="shared" si="62"/>
        <v>0</v>
      </c>
      <c r="M313" s="23">
        <f ca="1">OFFSET('Z1'!$B$7,B313,K313)*E313</f>
        <v>0</v>
      </c>
      <c r="N313" s="23">
        <f ca="1">IF(L313&gt;0,OFFSET('Z1'!$I$7,B313,L313)*IF(L313=1,E313-9300,IF(L313=2,E313-18000,IF(L313=3,E313-45000,0))),0)</f>
        <v>0</v>
      </c>
      <c r="O313" s="23">
        <f>IF(AND(F313=1,E313&gt;20000,E313&lt;=45000),E313*'Z1'!$G$7,0)+IF(AND(F313=1,E313&gt;45000,E313&lt;=50000),'Z1'!$G$7/5000*(50000-E313)*E313,0)</f>
        <v>0</v>
      </c>
      <c r="P313" s="24">
        <f t="shared" ca="1" si="63"/>
        <v>0</v>
      </c>
      <c r="Q313" s="27">
        <v>35373</v>
      </c>
      <c r="R313" s="26">
        <f t="shared" si="64"/>
        <v>34373</v>
      </c>
      <c r="S313" s="27">
        <f t="shared" si="65"/>
        <v>1</v>
      </c>
      <c r="T313" s="28">
        <f t="shared" si="66"/>
        <v>30935.7</v>
      </c>
      <c r="U313" s="61">
        <f ca="1">OFFSET($U$4,B313,0)/OFFSET($G$4,B313,0)*G313</f>
        <v>770239.8889327643</v>
      </c>
      <c r="V313" s="62">
        <f t="shared" ca="1" si="67"/>
        <v>801175.58893276425</v>
      </c>
      <c r="W313" s="63">
        <v>847.86460167549581</v>
      </c>
      <c r="X313" s="63">
        <f t="shared" ca="1" si="68"/>
        <v>801.1755889327643</v>
      </c>
      <c r="Y313" s="64">
        <f t="shared" ca="1" si="69"/>
        <v>-5.5066590408972882E-2</v>
      </c>
      <c r="Z313" s="64"/>
      <c r="AA313" s="64">
        <f ca="1">MAX(Y313,OFFSET($AA$4,B313,0))</f>
        <v>-5.5066590408972882E-2</v>
      </c>
      <c r="AB313" s="62">
        <f t="shared" ca="1" si="70"/>
        <v>801175.58893276425</v>
      </c>
      <c r="AC313" s="65">
        <f t="shared" ca="1" si="71"/>
        <v>0</v>
      </c>
      <c r="AD313" s="62">
        <f ca="1">MAX(0,AB313-W313*(1+OFFSET($Y$4,B313,0))*E313)</f>
        <v>8053.8644316067221</v>
      </c>
      <c r="AE313" s="65">
        <f ca="1">IF(OFFSET($AC$4,B313,0)=0,0,-OFFSET($AC$4,B313,0)/OFFSET($AD$4,B313,0)*AD313)</f>
        <v>-2567.1274308276702</v>
      </c>
      <c r="AF313" s="51">
        <f t="shared" ca="1" si="72"/>
        <v>798608.46150193654</v>
      </c>
    </row>
    <row r="314" spans="1:32" ht="11.25" x14ac:dyDescent="0.2">
      <c r="A314" s="60">
        <v>21002</v>
      </c>
      <c r="B314" s="102">
        <f>INT(A314/10000)</f>
        <v>2</v>
      </c>
      <c r="C314" s="109">
        <v>6</v>
      </c>
      <c r="D314" s="60" t="s">
        <v>372</v>
      </c>
      <c r="E314" s="60">
        <v>14289</v>
      </c>
      <c r="F314" s="60">
        <v>0</v>
      </c>
      <c r="G314" s="60">
        <f t="shared" si="60"/>
        <v>23814.999999999996</v>
      </c>
      <c r="H314" s="60"/>
      <c r="I314" s="60"/>
      <c r="J314" s="57"/>
      <c r="K314" s="23">
        <f t="shared" si="61"/>
        <v>2</v>
      </c>
      <c r="L314" s="23">
        <f t="shared" si="62"/>
        <v>0</v>
      </c>
      <c r="M314" s="23">
        <f ca="1">OFFSET('Z1'!$B$7,B314,K314)*E314</f>
        <v>1309301.0699999998</v>
      </c>
      <c r="N314" s="23">
        <f ca="1">IF(L314&gt;0,OFFSET('Z1'!$I$7,B314,L314)*IF(L314=1,E314-9300,IF(L314=2,E314-18000,IF(L314=3,E314-45000,0))),0)</f>
        <v>0</v>
      </c>
      <c r="O314" s="23">
        <f>IF(AND(F314=1,E314&gt;20000,E314&lt;=45000),E314*'Z1'!$G$7,0)+IF(AND(F314=1,E314&gt;45000,E314&lt;=50000),'Z1'!$G$7/5000*(50000-E314)*E314,0)</f>
        <v>0</v>
      </c>
      <c r="P314" s="24">
        <f t="shared" ca="1" si="63"/>
        <v>1309301.0699999998</v>
      </c>
      <c r="Q314" s="27">
        <v>118582</v>
      </c>
      <c r="R314" s="26">
        <f t="shared" si="64"/>
        <v>117582</v>
      </c>
      <c r="S314" s="27">
        <f t="shared" si="65"/>
        <v>0</v>
      </c>
      <c r="T314" s="28">
        <f t="shared" si="66"/>
        <v>0</v>
      </c>
      <c r="U314" s="61">
        <f ca="1">OFFSET($U$4,B314,0)/OFFSET($G$4,B314,0)*G314</f>
        <v>11379616.833153363</v>
      </c>
      <c r="V314" s="62">
        <f t="shared" ca="1" si="67"/>
        <v>12688917.903153364</v>
      </c>
      <c r="W314" s="63">
        <v>946.26058946205478</v>
      </c>
      <c r="X314" s="63">
        <f t="shared" ca="1" si="68"/>
        <v>888.0200086187532</v>
      </c>
      <c r="Y314" s="64">
        <f t="shared" ca="1" si="69"/>
        <v>-6.1548141697849945E-2</v>
      </c>
      <c r="Z314" s="64"/>
      <c r="AA314" s="64">
        <f ca="1">MAX(Y314,OFFSET($AA$4,B314,0))</f>
        <v>-6.1548141697849945E-2</v>
      </c>
      <c r="AB314" s="62">
        <f t="shared" ca="1" si="70"/>
        <v>12688917.903153364</v>
      </c>
      <c r="AC314" s="65">
        <f t="shared" ca="1" si="71"/>
        <v>0</v>
      </c>
      <c r="AD314" s="62">
        <f ca="1">MAX(0,AB314-W314*(1+OFFSET($Y$4,B314,0))*E314)</f>
        <v>40799.256122417748</v>
      </c>
      <c r="AE314" s="65">
        <f ca="1">IF(OFFSET($AC$4,B314,0)=0,0,-OFFSET($AC$4,B314,0)/OFFSET($AD$4,B314,0)*AD314)</f>
        <v>-13004.550851165453</v>
      </c>
      <c r="AF314" s="51">
        <f t="shared" ca="1" si="72"/>
        <v>12675913.352302197</v>
      </c>
    </row>
    <row r="315" spans="1:32" ht="11.25" x14ac:dyDescent="0.2">
      <c r="A315" s="60">
        <v>21003</v>
      </c>
      <c r="B315" s="102">
        <f>INT(A315/10000)</f>
        <v>2</v>
      </c>
      <c r="C315" s="109">
        <v>3</v>
      </c>
      <c r="D315" s="60" t="s">
        <v>373</v>
      </c>
      <c r="E315" s="60">
        <v>1842</v>
      </c>
      <c r="F315" s="60">
        <v>0</v>
      </c>
      <c r="G315" s="60">
        <f t="shared" si="60"/>
        <v>2969.1940298507461</v>
      </c>
      <c r="H315" s="60"/>
      <c r="I315" s="60"/>
      <c r="J315" s="57"/>
      <c r="K315" s="23">
        <f t="shared" si="61"/>
        <v>1</v>
      </c>
      <c r="L315" s="23">
        <f t="shared" si="62"/>
        <v>0</v>
      </c>
      <c r="M315" s="23">
        <f ca="1">OFFSET('Z1'!$B$7,B315,K315)*E315</f>
        <v>0</v>
      </c>
      <c r="N315" s="23">
        <f ca="1">IF(L315&gt;0,OFFSET('Z1'!$I$7,B315,L315)*IF(L315=1,E315-9300,IF(L315=2,E315-18000,IF(L315=3,E315-45000,0))),0)</f>
        <v>0</v>
      </c>
      <c r="O315" s="23">
        <f>IF(AND(F315=1,E315&gt;20000,E315&lt;=45000),E315*'Z1'!$G$7,0)+IF(AND(F315=1,E315&gt;45000,E315&lt;=50000),'Z1'!$G$7/5000*(50000-E315)*E315,0)</f>
        <v>0</v>
      </c>
      <c r="P315" s="24">
        <f t="shared" ca="1" si="63"/>
        <v>0</v>
      </c>
      <c r="Q315" s="27">
        <v>9980</v>
      </c>
      <c r="R315" s="26">
        <f t="shared" si="64"/>
        <v>8980</v>
      </c>
      <c r="S315" s="27">
        <f t="shared" si="65"/>
        <v>1</v>
      </c>
      <c r="T315" s="28">
        <f t="shared" si="66"/>
        <v>8082</v>
      </c>
      <c r="U315" s="61">
        <f ca="1">OFFSET($U$4,B315,0)/OFFSET($G$4,B315,0)*G315</f>
        <v>1418781.8754141517</v>
      </c>
      <c r="V315" s="62">
        <f t="shared" ca="1" si="67"/>
        <v>1426863.8754141517</v>
      </c>
      <c r="W315" s="63">
        <v>832.19140167549574</v>
      </c>
      <c r="X315" s="63">
        <f t="shared" ca="1" si="68"/>
        <v>774.62751108260136</v>
      </c>
      <c r="Y315" s="64">
        <f t="shared" ca="1" si="69"/>
        <v>-6.9171455601437226E-2</v>
      </c>
      <c r="Z315" s="64"/>
      <c r="AA315" s="64">
        <f ca="1">MAX(Y315,OFFSET($AA$4,B315,0))</f>
        <v>-6.9171455601437226E-2</v>
      </c>
      <c r="AB315" s="62">
        <f t="shared" ca="1" si="70"/>
        <v>1426863.8754141517</v>
      </c>
      <c r="AC315" s="65">
        <f t="shared" ca="1" si="71"/>
        <v>0</v>
      </c>
      <c r="AD315" s="62">
        <f ca="1">MAX(0,AB315-W315*(1+OFFSET($Y$4,B315,0))*E315)</f>
        <v>0</v>
      </c>
      <c r="AE315" s="65">
        <f ca="1">IF(OFFSET($AC$4,B315,0)=0,0,-OFFSET($AC$4,B315,0)/OFFSET($AD$4,B315,0)*AD315)</f>
        <v>0</v>
      </c>
      <c r="AF315" s="51">
        <f t="shared" ca="1" si="72"/>
        <v>1426863.8754141517</v>
      </c>
    </row>
    <row r="316" spans="1:32" ht="11.25" x14ac:dyDescent="0.2">
      <c r="A316" s="60">
        <v>21004</v>
      </c>
      <c r="B316" s="102">
        <f>INT(A316/10000)</f>
        <v>2</v>
      </c>
      <c r="C316" s="109">
        <v>3</v>
      </c>
      <c r="D316" s="60" t="s">
        <v>374</v>
      </c>
      <c r="E316" s="60">
        <v>1035</v>
      </c>
      <c r="F316" s="60">
        <v>0</v>
      </c>
      <c r="G316" s="60">
        <f t="shared" si="60"/>
        <v>1668.358208955224</v>
      </c>
      <c r="H316" s="60"/>
      <c r="I316" s="60"/>
      <c r="J316" s="57"/>
      <c r="K316" s="23">
        <f t="shared" si="61"/>
        <v>1</v>
      </c>
      <c r="L316" s="23">
        <f t="shared" si="62"/>
        <v>0</v>
      </c>
      <c r="M316" s="23">
        <f ca="1">OFFSET('Z1'!$B$7,B316,K316)*E316</f>
        <v>0</v>
      </c>
      <c r="N316" s="23">
        <f ca="1">IF(L316&gt;0,OFFSET('Z1'!$I$7,B316,L316)*IF(L316=1,E316-9300,IF(L316=2,E316-18000,IF(L316=3,E316-45000,0))),0)</f>
        <v>0</v>
      </c>
      <c r="O316" s="23">
        <f>IF(AND(F316=1,E316&gt;20000,E316&lt;=45000),E316*'Z1'!$G$7,0)+IF(AND(F316=1,E316&gt;45000,E316&lt;=50000),'Z1'!$G$7/5000*(50000-E316)*E316,0)</f>
        <v>0</v>
      </c>
      <c r="P316" s="24">
        <f t="shared" ca="1" si="63"/>
        <v>0</v>
      </c>
      <c r="Q316" s="27">
        <v>16384</v>
      </c>
      <c r="R316" s="26">
        <f t="shared" si="64"/>
        <v>15384</v>
      </c>
      <c r="S316" s="27">
        <f t="shared" si="65"/>
        <v>1</v>
      </c>
      <c r="T316" s="28">
        <f t="shared" si="66"/>
        <v>13845.6</v>
      </c>
      <c r="U316" s="61">
        <f ca="1">OFFSET($U$4,B316,0)/OFFSET($G$4,B316,0)*G316</f>
        <v>797198.28504541109</v>
      </c>
      <c r="V316" s="62">
        <f t="shared" ca="1" si="67"/>
        <v>811043.88504541107</v>
      </c>
      <c r="W316" s="63">
        <v>843.98955105703715</v>
      </c>
      <c r="X316" s="63">
        <f t="shared" ca="1" si="68"/>
        <v>783.61728023711214</v>
      </c>
      <c r="Y316" s="64">
        <f t="shared" ca="1" si="69"/>
        <v>-7.1532012149099544E-2</v>
      </c>
      <c r="Z316" s="64"/>
      <c r="AA316" s="64">
        <f ca="1">MAX(Y316,OFFSET($AA$4,B316,0))</f>
        <v>-6.9565588734520789E-2</v>
      </c>
      <c r="AB316" s="62">
        <f t="shared" ca="1" si="70"/>
        <v>812761.61328878941</v>
      </c>
      <c r="AC316" s="65">
        <f t="shared" ca="1" si="71"/>
        <v>1717.7282433783403</v>
      </c>
      <c r="AD316" s="62">
        <f ca="1">MAX(0,AB316-W316*(1+OFFSET($Y$4,B316,0))*E316)</f>
        <v>0</v>
      </c>
      <c r="AE316" s="65">
        <f ca="1">IF(OFFSET($AC$4,B316,0)=0,0,-OFFSET($AC$4,B316,0)/OFFSET($AD$4,B316,0)*AD316)</f>
        <v>0</v>
      </c>
      <c r="AF316" s="51">
        <f t="shared" ca="1" si="72"/>
        <v>812761.61328878941</v>
      </c>
    </row>
    <row r="317" spans="1:32" ht="11.25" x14ac:dyDescent="0.2">
      <c r="A317" s="60">
        <v>21005</v>
      </c>
      <c r="B317" s="102">
        <f>INT(A317/10000)</f>
        <v>2</v>
      </c>
      <c r="C317" s="109">
        <v>3</v>
      </c>
      <c r="D317" s="60" t="s">
        <v>375</v>
      </c>
      <c r="E317" s="60">
        <v>2295</v>
      </c>
      <c r="F317" s="60">
        <v>0</v>
      </c>
      <c r="G317" s="60">
        <f t="shared" si="60"/>
        <v>3699.4029850746269</v>
      </c>
      <c r="H317" s="60"/>
      <c r="I317" s="60"/>
      <c r="J317" s="57"/>
      <c r="K317" s="23">
        <f t="shared" si="61"/>
        <v>1</v>
      </c>
      <c r="L317" s="23">
        <f t="shared" si="62"/>
        <v>0</v>
      </c>
      <c r="M317" s="23">
        <f ca="1">OFFSET('Z1'!$B$7,B317,K317)*E317</f>
        <v>0</v>
      </c>
      <c r="N317" s="23">
        <f ca="1">IF(L317&gt;0,OFFSET('Z1'!$I$7,B317,L317)*IF(L317=1,E317-9300,IF(L317=2,E317-18000,IF(L317=3,E317-45000,0))),0)</f>
        <v>0</v>
      </c>
      <c r="O317" s="23">
        <f>IF(AND(F317=1,E317&gt;20000,E317&lt;=45000),E317*'Z1'!$G$7,0)+IF(AND(F317=1,E317&gt;45000,E317&lt;=50000),'Z1'!$G$7/5000*(50000-E317)*E317,0)</f>
        <v>0</v>
      </c>
      <c r="P317" s="24">
        <f t="shared" ca="1" si="63"/>
        <v>0</v>
      </c>
      <c r="Q317" s="27">
        <v>8480</v>
      </c>
      <c r="R317" s="26">
        <f t="shared" si="64"/>
        <v>7480</v>
      </c>
      <c r="S317" s="27">
        <f t="shared" si="65"/>
        <v>1</v>
      </c>
      <c r="T317" s="28">
        <f t="shared" si="66"/>
        <v>6732</v>
      </c>
      <c r="U317" s="61">
        <f ca="1">OFFSET($U$4,B317,0)/OFFSET($G$4,B317,0)*G317</f>
        <v>1767700.5451006941</v>
      </c>
      <c r="V317" s="62">
        <f t="shared" ca="1" si="67"/>
        <v>1774432.5451006941</v>
      </c>
      <c r="W317" s="63">
        <v>832.82326930328077</v>
      </c>
      <c r="X317" s="63">
        <f t="shared" ca="1" si="68"/>
        <v>773.17322226609758</v>
      </c>
      <c r="Y317" s="64">
        <f t="shared" ca="1" si="69"/>
        <v>-7.1623895772130575E-2</v>
      </c>
      <c r="Z317" s="64"/>
      <c r="AA317" s="64">
        <f ca="1">MAX(Y317,OFFSET($AA$4,B317,0))</f>
        <v>-6.9565588734520789E-2</v>
      </c>
      <c r="AB317" s="62">
        <f t="shared" ca="1" si="70"/>
        <v>1778366.6478621843</v>
      </c>
      <c r="AC317" s="65">
        <f t="shared" ca="1" si="71"/>
        <v>3934.1027614902705</v>
      </c>
      <c r="AD317" s="62">
        <f ca="1">MAX(0,AB317-W317*(1+OFFSET($Y$4,B317,0))*E317)</f>
        <v>0</v>
      </c>
      <c r="AE317" s="65">
        <f ca="1">IF(OFFSET($AC$4,B317,0)=0,0,-OFFSET($AC$4,B317,0)/OFFSET($AD$4,B317,0)*AD317)</f>
        <v>0</v>
      </c>
      <c r="AF317" s="51">
        <f t="shared" ca="1" si="72"/>
        <v>1778366.6478621843</v>
      </c>
    </row>
    <row r="318" spans="1:32" ht="11.25" x14ac:dyDescent="0.2">
      <c r="A318" s="60">
        <v>21006</v>
      </c>
      <c r="B318" s="102">
        <f>INT(A318/10000)</f>
        <v>2</v>
      </c>
      <c r="C318" s="109">
        <v>2</v>
      </c>
      <c r="D318" s="60" t="s">
        <v>376</v>
      </c>
      <c r="E318" s="60">
        <v>770</v>
      </c>
      <c r="F318" s="60">
        <v>0</v>
      </c>
      <c r="G318" s="60">
        <f t="shared" si="60"/>
        <v>1241.1940298507463</v>
      </c>
      <c r="H318" s="60"/>
      <c r="I318" s="60"/>
      <c r="J318" s="57"/>
      <c r="K318" s="23">
        <f t="shared" si="61"/>
        <v>1</v>
      </c>
      <c r="L318" s="23">
        <f t="shared" si="62"/>
        <v>0</v>
      </c>
      <c r="M318" s="23">
        <f ca="1">OFFSET('Z1'!$B$7,B318,K318)*E318</f>
        <v>0</v>
      </c>
      <c r="N318" s="23">
        <f ca="1">IF(L318&gt;0,OFFSET('Z1'!$I$7,B318,L318)*IF(L318=1,E318-9300,IF(L318=2,E318-18000,IF(L318=3,E318-45000,0))),0)</f>
        <v>0</v>
      </c>
      <c r="O318" s="23">
        <f>IF(AND(F318=1,E318&gt;20000,E318&lt;=45000),E318*'Z1'!$G$7,0)+IF(AND(F318=1,E318&gt;45000,E318&lt;=50000),'Z1'!$G$7/5000*(50000-E318)*E318,0)</f>
        <v>0</v>
      </c>
      <c r="P318" s="24">
        <f t="shared" ca="1" si="63"/>
        <v>0</v>
      </c>
      <c r="Q318" s="27">
        <v>319816</v>
      </c>
      <c r="R318" s="26">
        <f t="shared" si="64"/>
        <v>318816</v>
      </c>
      <c r="S318" s="27">
        <f t="shared" si="65"/>
        <v>1</v>
      </c>
      <c r="T318" s="28">
        <f t="shared" si="66"/>
        <v>286934.40000000002</v>
      </c>
      <c r="U318" s="61">
        <f ca="1">OFFSET($U$4,B318,0)/OFFSET($G$4,B318,0)*G318</f>
        <v>593084.71447822859</v>
      </c>
      <c r="V318" s="62">
        <f t="shared" ca="1" si="67"/>
        <v>880019.11447822861</v>
      </c>
      <c r="W318" s="63">
        <v>1195.4209299773829</v>
      </c>
      <c r="X318" s="63">
        <f t="shared" ca="1" si="68"/>
        <v>1142.8819668548424</v>
      </c>
      <c r="Y318" s="64">
        <f t="shared" ca="1" si="69"/>
        <v>-4.3950178389075445E-2</v>
      </c>
      <c r="Z318" s="64"/>
      <c r="AA318" s="64">
        <f ca="1">MAX(Y318,OFFSET($AA$4,B318,0))</f>
        <v>-4.3950178389075445E-2</v>
      </c>
      <c r="AB318" s="62">
        <f t="shared" ca="1" si="70"/>
        <v>880019.11447822861</v>
      </c>
      <c r="AC318" s="65">
        <f t="shared" ca="1" si="71"/>
        <v>0</v>
      </c>
      <c r="AD318" s="62">
        <f ca="1">MAX(0,AB318-W318*(1+OFFSET($Y$4,B318,0))*E318)</f>
        <v>18975.951615403523</v>
      </c>
      <c r="AE318" s="65">
        <f ca="1">IF(OFFSET($AC$4,B318,0)=0,0,-OFFSET($AC$4,B318,0)/OFFSET($AD$4,B318,0)*AD318)</f>
        <v>-6048.4859574725651</v>
      </c>
      <c r="AF318" s="51">
        <f t="shared" ca="1" si="72"/>
        <v>873970.62852075603</v>
      </c>
    </row>
    <row r="319" spans="1:32" ht="11.25" x14ac:dyDescent="0.2">
      <c r="A319" s="60">
        <v>21007</v>
      </c>
      <c r="B319" s="102">
        <f>INT(A319/10000)</f>
        <v>2</v>
      </c>
      <c r="C319" s="109">
        <v>3</v>
      </c>
      <c r="D319" s="60" t="s">
        <v>377</v>
      </c>
      <c r="E319" s="60">
        <v>1819</v>
      </c>
      <c r="F319" s="60">
        <v>0</v>
      </c>
      <c r="G319" s="60">
        <f t="shared" si="60"/>
        <v>2932.1194029850744</v>
      </c>
      <c r="H319" s="60"/>
      <c r="I319" s="60"/>
      <c r="J319" s="57"/>
      <c r="K319" s="23">
        <f t="shared" si="61"/>
        <v>1</v>
      </c>
      <c r="L319" s="23">
        <f t="shared" si="62"/>
        <v>0</v>
      </c>
      <c r="M319" s="23">
        <f ca="1">OFFSET('Z1'!$B$7,B319,K319)*E319</f>
        <v>0</v>
      </c>
      <c r="N319" s="23">
        <f ca="1">IF(L319&gt;0,OFFSET('Z1'!$I$7,B319,L319)*IF(L319=1,E319-9300,IF(L319=2,E319-18000,IF(L319=3,E319-45000,0))),0)</f>
        <v>0</v>
      </c>
      <c r="O319" s="23">
        <f>IF(AND(F319=1,E319&gt;20000,E319&lt;=45000),E319*'Z1'!$G$7,0)+IF(AND(F319=1,E319&gt;45000,E319&lt;=50000),'Z1'!$G$7/5000*(50000-E319)*E319,0)</f>
        <v>0</v>
      </c>
      <c r="P319" s="24">
        <f t="shared" ca="1" si="63"/>
        <v>0</v>
      </c>
      <c r="Q319" s="27">
        <v>212353</v>
      </c>
      <c r="R319" s="26">
        <f t="shared" si="64"/>
        <v>211353</v>
      </c>
      <c r="S319" s="27">
        <f t="shared" si="65"/>
        <v>1</v>
      </c>
      <c r="T319" s="28">
        <f t="shared" si="66"/>
        <v>190217.7</v>
      </c>
      <c r="U319" s="61">
        <f ca="1">OFFSET($U$4,B319,0)/OFFSET($G$4,B319,0)*G319</f>
        <v>1401066.3579686983</v>
      </c>
      <c r="V319" s="62">
        <f t="shared" ca="1" si="67"/>
        <v>1591284.0579686982</v>
      </c>
      <c r="W319" s="63">
        <v>934.40971873179228</v>
      </c>
      <c r="X319" s="63">
        <f t="shared" ca="1" si="68"/>
        <v>874.81256622798139</v>
      </c>
      <c r="Y319" s="64">
        <f t="shared" ca="1" si="69"/>
        <v>-6.3780535785413095E-2</v>
      </c>
      <c r="Z319" s="64"/>
      <c r="AA319" s="64">
        <f ca="1">MAX(Y319,OFFSET($AA$4,B319,0))</f>
        <v>-6.3780535785413095E-2</v>
      </c>
      <c r="AB319" s="62">
        <f t="shared" ca="1" si="70"/>
        <v>1591284.0579686982</v>
      </c>
      <c r="AC319" s="65">
        <f t="shared" ca="1" si="71"/>
        <v>0</v>
      </c>
      <c r="AD319" s="62">
        <f ca="1">MAX(0,AB319-W319*(1+OFFSET($Y$4,B319,0))*E319)</f>
        <v>1334.3476506592706</v>
      </c>
      <c r="AE319" s="65">
        <f ca="1">IF(OFFSET($AC$4,B319,0)=0,0,-OFFSET($AC$4,B319,0)/OFFSET($AD$4,B319,0)*AD319)</f>
        <v>-425.31637890811947</v>
      </c>
      <c r="AF319" s="51">
        <f t="shared" ca="1" si="72"/>
        <v>1590858.74158979</v>
      </c>
    </row>
    <row r="320" spans="1:32" ht="11.25" x14ac:dyDescent="0.2">
      <c r="A320" s="60">
        <v>21008</v>
      </c>
      <c r="B320" s="102">
        <f>INT(A320/10000)</f>
        <v>2</v>
      </c>
      <c r="C320" s="109">
        <v>3</v>
      </c>
      <c r="D320" s="60" t="s">
        <v>378</v>
      </c>
      <c r="E320" s="60">
        <v>1533</v>
      </c>
      <c r="F320" s="60">
        <v>0</v>
      </c>
      <c r="G320" s="60">
        <f t="shared" si="60"/>
        <v>2471.1044776119402</v>
      </c>
      <c r="H320" s="60"/>
      <c r="I320" s="60"/>
      <c r="J320" s="57"/>
      <c r="K320" s="23">
        <f t="shared" si="61"/>
        <v>1</v>
      </c>
      <c r="L320" s="23">
        <f t="shared" si="62"/>
        <v>0</v>
      </c>
      <c r="M320" s="23">
        <f ca="1">OFFSET('Z1'!$B$7,B320,K320)*E320</f>
        <v>0</v>
      </c>
      <c r="N320" s="23">
        <f ca="1">IF(L320&gt;0,OFFSET('Z1'!$I$7,B320,L320)*IF(L320=1,E320-9300,IF(L320=2,E320-18000,IF(L320=3,E320-45000,0))),0)</f>
        <v>0</v>
      </c>
      <c r="O320" s="23">
        <f>IF(AND(F320=1,E320&gt;20000,E320&lt;=45000),E320*'Z1'!$G$7,0)+IF(AND(F320=1,E320&gt;45000,E320&lt;=50000),'Z1'!$G$7/5000*(50000-E320)*E320,0)</f>
        <v>0</v>
      </c>
      <c r="P320" s="24">
        <f t="shared" ca="1" si="63"/>
        <v>0</v>
      </c>
      <c r="Q320" s="27">
        <v>30719</v>
      </c>
      <c r="R320" s="26">
        <f t="shared" si="64"/>
        <v>29719</v>
      </c>
      <c r="S320" s="27">
        <f t="shared" si="65"/>
        <v>1</v>
      </c>
      <c r="T320" s="28">
        <f t="shared" si="66"/>
        <v>26747.100000000002</v>
      </c>
      <c r="U320" s="61">
        <f ca="1">OFFSET($U$4,B320,0)/OFFSET($G$4,B320,0)*G320</f>
        <v>1180777.7497339277</v>
      </c>
      <c r="V320" s="62">
        <f t="shared" ca="1" si="67"/>
        <v>1207524.8497339278</v>
      </c>
      <c r="W320" s="63">
        <v>848.7157440352637</v>
      </c>
      <c r="X320" s="63">
        <f t="shared" ca="1" si="68"/>
        <v>787.68744274881135</v>
      </c>
      <c r="Y320" s="64">
        <f t="shared" ca="1" si="69"/>
        <v>-7.19066444982982E-2</v>
      </c>
      <c r="Z320" s="64"/>
      <c r="AA320" s="64">
        <f ca="1">MAX(Y320,OFFSET($AA$4,B320,0))</f>
        <v>-6.9565588734520789E-2</v>
      </c>
      <c r="AB320" s="62">
        <f t="shared" ca="1" si="70"/>
        <v>1210570.7534596862</v>
      </c>
      <c r="AC320" s="65">
        <f t="shared" ca="1" si="71"/>
        <v>3045.9037257584278</v>
      </c>
      <c r="AD320" s="62">
        <f ca="1">MAX(0,AB320-W320*(1+OFFSET($Y$4,B320,0))*E320)</f>
        <v>0</v>
      </c>
      <c r="AE320" s="65">
        <f ca="1">IF(OFFSET($AC$4,B320,0)=0,0,-OFFSET($AC$4,B320,0)/OFFSET($AD$4,B320,0)*AD320)</f>
        <v>0</v>
      </c>
      <c r="AF320" s="51">
        <f t="shared" ca="1" si="72"/>
        <v>1210570.7534596862</v>
      </c>
    </row>
    <row r="321" spans="1:32" ht="11.25" x14ac:dyDescent="0.2">
      <c r="A321" s="60">
        <v>21009</v>
      </c>
      <c r="B321" s="102">
        <f>INT(A321/10000)</f>
        <v>2</v>
      </c>
      <c r="C321" s="109">
        <v>4</v>
      </c>
      <c r="D321" s="60" t="s">
        <v>379</v>
      </c>
      <c r="E321" s="60">
        <v>3721</v>
      </c>
      <c r="F321" s="60">
        <v>0</v>
      </c>
      <c r="G321" s="60">
        <f t="shared" si="60"/>
        <v>5998.0298507462685</v>
      </c>
      <c r="H321" s="60"/>
      <c r="I321" s="60"/>
      <c r="J321" s="57"/>
      <c r="K321" s="23">
        <f t="shared" si="61"/>
        <v>1</v>
      </c>
      <c r="L321" s="23">
        <f t="shared" si="62"/>
        <v>0</v>
      </c>
      <c r="M321" s="23">
        <f ca="1">OFFSET('Z1'!$B$7,B321,K321)*E321</f>
        <v>0</v>
      </c>
      <c r="N321" s="23">
        <f ca="1">IF(L321&gt;0,OFFSET('Z1'!$I$7,B321,L321)*IF(L321=1,E321-9300,IF(L321=2,E321-18000,IF(L321=3,E321-45000,0))),0)</f>
        <v>0</v>
      </c>
      <c r="O321" s="23">
        <f>IF(AND(F321=1,E321&gt;20000,E321&lt;=45000),E321*'Z1'!$G$7,0)+IF(AND(F321=1,E321&gt;45000,E321&lt;=50000),'Z1'!$G$7/5000*(50000-E321)*E321,0)</f>
        <v>0</v>
      </c>
      <c r="P321" s="24">
        <f t="shared" ca="1" si="63"/>
        <v>0</v>
      </c>
      <c r="Q321" s="27">
        <v>337937</v>
      </c>
      <c r="R321" s="26">
        <f t="shared" si="64"/>
        <v>336937</v>
      </c>
      <c r="S321" s="27">
        <f t="shared" si="65"/>
        <v>1</v>
      </c>
      <c r="T321" s="28">
        <f t="shared" si="66"/>
        <v>303243.3</v>
      </c>
      <c r="U321" s="61">
        <f ca="1">OFFSET($U$4,B321,0)/OFFSET($G$4,B321,0)*G321</f>
        <v>2866062.6267188159</v>
      </c>
      <c r="V321" s="62">
        <f t="shared" ca="1" si="67"/>
        <v>3169305.9267188157</v>
      </c>
      <c r="W321" s="63">
        <v>910.09249729302576</v>
      </c>
      <c r="X321" s="63">
        <f t="shared" ca="1" si="68"/>
        <v>851.73499777447341</v>
      </c>
      <c r="Y321" s="64">
        <f t="shared" ca="1" si="69"/>
        <v>-6.4122602583946753E-2</v>
      </c>
      <c r="Z321" s="64"/>
      <c r="AA321" s="64">
        <f ca="1">MAX(Y321,OFFSET($AA$4,B321,0))</f>
        <v>-6.4122602583946753E-2</v>
      </c>
      <c r="AB321" s="62">
        <f t="shared" ca="1" si="70"/>
        <v>3169305.9267188157</v>
      </c>
      <c r="AC321" s="65">
        <f t="shared" ca="1" si="71"/>
        <v>0</v>
      </c>
      <c r="AD321" s="62">
        <f ca="1">MAX(0,AB321-W321*(1+OFFSET($Y$4,B321,0))*E321)</f>
        <v>1500.152302368544</v>
      </c>
      <c r="AE321" s="65">
        <f ca="1">IF(OFFSET($AC$4,B321,0)=0,0,-OFFSET($AC$4,B321,0)/OFFSET($AD$4,B321,0)*AD321)</f>
        <v>-478.16574993692751</v>
      </c>
      <c r="AF321" s="51">
        <f t="shared" ca="1" si="72"/>
        <v>3168827.7609688789</v>
      </c>
    </row>
    <row r="322" spans="1:32" ht="11.25" x14ac:dyDescent="0.2">
      <c r="A322" s="60">
        <v>21010</v>
      </c>
      <c r="B322" s="102">
        <f>INT(A322/10000)</f>
        <v>2</v>
      </c>
      <c r="C322" s="109">
        <v>3</v>
      </c>
      <c r="D322" s="60" t="s">
        <v>380</v>
      </c>
      <c r="E322" s="60">
        <v>1624</v>
      </c>
      <c r="F322" s="60">
        <v>0</v>
      </c>
      <c r="G322" s="60">
        <f t="shared" si="60"/>
        <v>2617.7910447761192</v>
      </c>
      <c r="H322" s="60"/>
      <c r="I322" s="60"/>
      <c r="J322" s="57"/>
      <c r="K322" s="23">
        <f t="shared" si="61"/>
        <v>1</v>
      </c>
      <c r="L322" s="23">
        <f t="shared" si="62"/>
        <v>0</v>
      </c>
      <c r="M322" s="23">
        <f ca="1">OFFSET('Z1'!$B$7,B322,K322)*E322</f>
        <v>0</v>
      </c>
      <c r="N322" s="23">
        <f ca="1">IF(L322&gt;0,OFFSET('Z1'!$I$7,B322,L322)*IF(L322=1,E322-9300,IF(L322=2,E322-18000,IF(L322=3,E322-45000,0))),0)</f>
        <v>0</v>
      </c>
      <c r="O322" s="23">
        <f>IF(AND(F322=1,E322&gt;20000,E322&lt;=45000),E322*'Z1'!$G$7,0)+IF(AND(F322=1,E322&gt;45000,E322&lt;=50000),'Z1'!$G$7/5000*(50000-E322)*E322,0)</f>
        <v>0</v>
      </c>
      <c r="P322" s="24">
        <f t="shared" ca="1" si="63"/>
        <v>0</v>
      </c>
      <c r="Q322" s="27">
        <v>7681</v>
      </c>
      <c r="R322" s="26">
        <f t="shared" si="64"/>
        <v>6681</v>
      </c>
      <c r="S322" s="27">
        <f t="shared" si="65"/>
        <v>1</v>
      </c>
      <c r="T322" s="28">
        <f t="shared" si="66"/>
        <v>6012.9000000000005</v>
      </c>
      <c r="U322" s="61">
        <f ca="1">OFFSET($U$4,B322,0)/OFFSET($G$4,B322,0)*G322</f>
        <v>1250869.5796268091</v>
      </c>
      <c r="V322" s="62">
        <f t="shared" ca="1" si="67"/>
        <v>1256882.479626809</v>
      </c>
      <c r="W322" s="63">
        <v>832.72528254192196</v>
      </c>
      <c r="X322" s="63">
        <f t="shared" ca="1" si="68"/>
        <v>773.94241356330599</v>
      </c>
      <c r="Y322" s="64">
        <f t="shared" ca="1" si="69"/>
        <v>-7.0590950234126759E-2</v>
      </c>
      <c r="Z322" s="64"/>
      <c r="AA322" s="64">
        <f ca="1">MAX(Y322,OFFSET($AA$4,B322,0))</f>
        <v>-6.9565588734520789E-2</v>
      </c>
      <c r="AB322" s="62">
        <f t="shared" ca="1" si="70"/>
        <v>1258269.1230046232</v>
      </c>
      <c r="AC322" s="65">
        <f t="shared" ca="1" si="71"/>
        <v>1386.6433778142091</v>
      </c>
      <c r="AD322" s="62">
        <f ca="1">MAX(0,AB322-W322*(1+OFFSET($Y$4,B322,0))*E322)</f>
        <v>0</v>
      </c>
      <c r="AE322" s="65">
        <f ca="1">IF(OFFSET($AC$4,B322,0)=0,0,-OFFSET($AC$4,B322,0)/OFFSET($AD$4,B322,0)*AD322)</f>
        <v>0</v>
      </c>
      <c r="AF322" s="51">
        <f t="shared" ca="1" si="72"/>
        <v>1258269.1230046232</v>
      </c>
    </row>
    <row r="323" spans="1:32" ht="11.25" x14ac:dyDescent="0.2">
      <c r="A323" s="60">
        <v>30101</v>
      </c>
      <c r="B323" s="102">
        <f>INT(A323/10000)</f>
        <v>3</v>
      </c>
      <c r="C323" s="109">
        <v>7</v>
      </c>
      <c r="D323" s="60" t="s">
        <v>381</v>
      </c>
      <c r="E323" s="60">
        <v>24846</v>
      </c>
      <c r="F323" s="60">
        <v>1</v>
      </c>
      <c r="G323" s="60">
        <f t="shared" si="60"/>
        <v>49692</v>
      </c>
      <c r="H323" s="60"/>
      <c r="I323" s="60"/>
      <c r="J323" s="57"/>
      <c r="K323" s="23">
        <f t="shared" si="61"/>
        <v>3</v>
      </c>
      <c r="L323" s="23">
        <f t="shared" si="62"/>
        <v>0</v>
      </c>
      <c r="M323" s="23">
        <f ca="1">OFFSET('Z1'!$B$7,B323,K323)*E323</f>
        <v>3242651.46</v>
      </c>
      <c r="N323" s="23">
        <f ca="1">IF(L323&gt;0,OFFSET('Z1'!$I$7,B323,L323)*IF(L323=1,E323-9300,IF(L323=2,E323-18000,IF(L323=3,E323-45000,0))),0)</f>
        <v>0</v>
      </c>
      <c r="O323" s="23">
        <f>IF(AND(F323=1,E323&gt;20000,E323&lt;=45000),E323*'Z1'!$G$7,0)+IF(AND(F323=1,E323&gt;45000,E323&lt;=50000),'Z1'!$G$7/5000*(50000-E323)*E323,0)</f>
        <v>1273854.4200000002</v>
      </c>
      <c r="P323" s="24">
        <f t="shared" ca="1" si="63"/>
        <v>4516505.88</v>
      </c>
      <c r="Q323" s="27">
        <v>248720</v>
      </c>
      <c r="R323" s="26">
        <f t="shared" si="64"/>
        <v>247720</v>
      </c>
      <c r="S323" s="27">
        <f t="shared" si="65"/>
        <v>0</v>
      </c>
      <c r="T323" s="28">
        <f t="shared" si="66"/>
        <v>0</v>
      </c>
      <c r="U323" s="61">
        <f ca="1">OFFSET($U$4,B323,0)/OFFSET($G$4,B323,0)*G323</f>
        <v>24174719.074026387</v>
      </c>
      <c r="V323" s="62">
        <f t="shared" ca="1" si="67"/>
        <v>28691224.954026386</v>
      </c>
      <c r="W323" s="63">
        <v>1226.6182925311446</v>
      </c>
      <c r="X323" s="63">
        <f t="shared" ca="1" si="68"/>
        <v>1154.7623341393539</v>
      </c>
      <c r="Y323" s="64">
        <f t="shared" ca="1" si="69"/>
        <v>-5.8580537098884111E-2</v>
      </c>
      <c r="Z323" s="64"/>
      <c r="AA323" s="64">
        <f ca="1">MAX(Y323,OFFSET($AA$4,B323,0))</f>
        <v>-5.8580537098884111E-2</v>
      </c>
      <c r="AB323" s="62">
        <f t="shared" ca="1" si="70"/>
        <v>28691224.954026386</v>
      </c>
      <c r="AC323" s="65">
        <f t="shared" ca="1" si="71"/>
        <v>0</v>
      </c>
      <c r="AD323" s="62">
        <f ca="1">MAX(0,AB323-W323*(1+OFFSET($Y$4,B323,0))*E323)</f>
        <v>348671.25898971036</v>
      </c>
      <c r="AE323" s="65">
        <f ca="1">IF(OFFSET($AC$4,B323,0)=0,0,-OFFSET($AC$4,B323,0)/OFFSET($AD$4,B323,0)*AD323)</f>
        <v>-169103.00295478047</v>
      </c>
      <c r="AF323" s="51">
        <f t="shared" ca="1" si="72"/>
        <v>28522121.951071605</v>
      </c>
    </row>
    <row r="324" spans="1:32" ht="11.25" x14ac:dyDescent="0.2">
      <c r="A324" s="60">
        <v>30201</v>
      </c>
      <c r="B324" s="102">
        <f>INT(A324/10000)</f>
        <v>3</v>
      </c>
      <c r="C324" s="109">
        <v>8</v>
      </c>
      <c r="D324" s="60" t="s">
        <v>382</v>
      </c>
      <c r="E324" s="60">
        <v>54989</v>
      </c>
      <c r="F324" s="60">
        <v>1</v>
      </c>
      <c r="G324" s="60">
        <f t="shared" si="60"/>
        <v>128307.66666666667</v>
      </c>
      <c r="H324" s="60"/>
      <c r="I324" s="60"/>
      <c r="J324" s="57"/>
      <c r="K324" s="23">
        <f t="shared" si="61"/>
        <v>4</v>
      </c>
      <c r="L324" s="23">
        <f t="shared" si="62"/>
        <v>0</v>
      </c>
      <c r="M324" s="23">
        <f ca="1">OFFSET('Z1'!$B$7,B324,K324)*E324</f>
        <v>7176614.3899999997</v>
      </c>
      <c r="N324" s="23">
        <f ca="1">IF(L324&gt;0,OFFSET('Z1'!$I$7,B324,L324)*IF(L324=1,E324-9300,IF(L324=2,E324-18000,IF(L324=3,E324-45000,0))),0)</f>
        <v>0</v>
      </c>
      <c r="O324" s="23">
        <f>IF(AND(F324=1,E324&gt;20000,E324&lt;=45000),E324*'Z1'!$G$7,0)+IF(AND(F324=1,E324&gt;45000,E324&lt;=50000),'Z1'!$G$7/5000*(50000-E324)*E324,0)</f>
        <v>0</v>
      </c>
      <c r="P324" s="24">
        <f t="shared" ca="1" si="63"/>
        <v>7176614.3899999997</v>
      </c>
      <c r="Q324" s="27">
        <v>174283</v>
      </c>
      <c r="R324" s="26">
        <f t="shared" si="64"/>
        <v>173283</v>
      </c>
      <c r="S324" s="27">
        <f t="shared" si="65"/>
        <v>0</v>
      </c>
      <c r="T324" s="28">
        <f t="shared" si="66"/>
        <v>0</v>
      </c>
      <c r="U324" s="61">
        <f ca="1">OFFSET($U$4,B324,0)/OFFSET($G$4,B324,0)*G324</f>
        <v>62420546.500653759</v>
      </c>
      <c r="V324" s="62">
        <f t="shared" ca="1" si="67"/>
        <v>69597160.890653759</v>
      </c>
      <c r="W324" s="63">
        <v>1353.3254990222051</v>
      </c>
      <c r="X324" s="63">
        <f t="shared" ca="1" si="68"/>
        <v>1265.6560564959129</v>
      </c>
      <c r="Y324" s="64">
        <f t="shared" ca="1" si="69"/>
        <v>-6.4780751260235969E-2</v>
      </c>
      <c r="Z324" s="64"/>
      <c r="AA324" s="64">
        <f ca="1">MAX(Y324,OFFSET($AA$4,B324,0))</f>
        <v>-6.4780751260235969E-2</v>
      </c>
      <c r="AB324" s="62">
        <f t="shared" ca="1" si="70"/>
        <v>69597160.890653759</v>
      </c>
      <c r="AC324" s="65">
        <f t="shared" ca="1" si="71"/>
        <v>0</v>
      </c>
      <c r="AD324" s="62">
        <f ca="1">MAX(0,AB324-W324*(1+OFFSET($Y$4,B324,0))*E324)</f>
        <v>389981.92074263096</v>
      </c>
      <c r="AE324" s="65">
        <f ca="1">IF(OFFSET($AC$4,B324,0)=0,0,-OFFSET($AC$4,B324,0)/OFFSET($AD$4,B324,0)*AD324)</f>
        <v>-189138.37087328799</v>
      </c>
      <c r="AF324" s="51">
        <f t="shared" ca="1" si="72"/>
        <v>69408022.519780472</v>
      </c>
    </row>
    <row r="325" spans="1:32" ht="11.25" x14ac:dyDescent="0.2">
      <c r="A325" s="60">
        <v>30301</v>
      </c>
      <c r="B325" s="102">
        <f>INT(A325/10000)</f>
        <v>3</v>
      </c>
      <c r="C325" s="109">
        <v>6</v>
      </c>
      <c r="D325" s="60" t="s">
        <v>383</v>
      </c>
      <c r="E325" s="60">
        <v>11287</v>
      </c>
      <c r="F325" s="60">
        <v>1</v>
      </c>
      <c r="G325" s="60">
        <f t="shared" si="60"/>
        <v>22574</v>
      </c>
      <c r="H325" s="60"/>
      <c r="I325" s="60"/>
      <c r="J325" s="57"/>
      <c r="K325" s="23">
        <f t="shared" si="61"/>
        <v>3</v>
      </c>
      <c r="L325" s="23">
        <f t="shared" si="62"/>
        <v>0</v>
      </c>
      <c r="M325" s="23">
        <f ca="1">OFFSET('Z1'!$B$7,B325,K325)*E325</f>
        <v>1473066.3699999999</v>
      </c>
      <c r="N325" s="23">
        <f ca="1">IF(L325&gt;0,OFFSET('Z1'!$I$7,B325,L325)*IF(L325=1,E325-9300,IF(L325=2,E325-18000,IF(L325=3,E325-45000,0))),0)</f>
        <v>0</v>
      </c>
      <c r="O325" s="23">
        <f>IF(AND(F325=1,E325&gt;20000,E325&lt;=45000),E325*'Z1'!$G$7,0)+IF(AND(F325=1,E325&gt;45000,E325&lt;=50000),'Z1'!$G$7/5000*(50000-E325)*E325,0)</f>
        <v>0</v>
      </c>
      <c r="P325" s="24">
        <f t="shared" ca="1" si="63"/>
        <v>1473066.3699999999</v>
      </c>
      <c r="Q325" s="27">
        <v>29842</v>
      </c>
      <c r="R325" s="26">
        <f t="shared" si="64"/>
        <v>28842</v>
      </c>
      <c r="S325" s="27">
        <f t="shared" si="65"/>
        <v>0</v>
      </c>
      <c r="T325" s="28">
        <f t="shared" si="66"/>
        <v>0</v>
      </c>
      <c r="U325" s="61">
        <f ca="1">OFFSET($U$4,B325,0)/OFFSET($G$4,B325,0)*G325</f>
        <v>10982051.605430888</v>
      </c>
      <c r="V325" s="62">
        <f t="shared" ca="1" si="67"/>
        <v>12455117.975430887</v>
      </c>
      <c r="W325" s="63">
        <v>1177.8657182989762</v>
      </c>
      <c r="X325" s="63">
        <f t="shared" ca="1" si="68"/>
        <v>1103.4923341393539</v>
      </c>
      <c r="Y325" s="64">
        <f t="shared" ca="1" si="69"/>
        <v>-6.3142498337611097E-2</v>
      </c>
      <c r="Z325" s="64"/>
      <c r="AA325" s="64">
        <f ca="1">MAX(Y325,OFFSET($AA$4,B325,0))</f>
        <v>-6.3142498337611097E-2</v>
      </c>
      <c r="AB325" s="62">
        <f t="shared" ca="1" si="70"/>
        <v>12455117.975430887</v>
      </c>
      <c r="AC325" s="65">
        <f t="shared" ca="1" si="71"/>
        <v>0</v>
      </c>
      <c r="AD325" s="62">
        <f ca="1">MAX(0,AB325-W325*(1+OFFSET($Y$4,B325,0))*E325)</f>
        <v>91449.04798267968</v>
      </c>
      <c r="AE325" s="65">
        <f ca="1">IF(OFFSET($AC$4,B325,0)=0,0,-OFFSET($AC$4,B325,0)/OFFSET($AD$4,B325,0)*AD325)</f>
        <v>-44352.117453085833</v>
      </c>
      <c r="AF325" s="51">
        <f t="shared" ca="1" si="72"/>
        <v>12410765.857977802</v>
      </c>
    </row>
    <row r="326" spans="1:32" ht="11.25" x14ac:dyDescent="0.2">
      <c r="A326" s="60">
        <v>30401</v>
      </c>
      <c r="B326" s="102">
        <f>INT(A326/10000)</f>
        <v>3</v>
      </c>
      <c r="C326" s="109">
        <v>7</v>
      </c>
      <c r="D326" s="60" t="s">
        <v>384</v>
      </c>
      <c r="E326" s="60">
        <v>45165</v>
      </c>
      <c r="F326" s="60">
        <v>1</v>
      </c>
      <c r="G326" s="60">
        <f t="shared" si="60"/>
        <v>90880</v>
      </c>
      <c r="H326" s="60"/>
      <c r="I326" s="60"/>
      <c r="J326" s="57"/>
      <c r="K326" s="23">
        <f t="shared" si="61"/>
        <v>3</v>
      </c>
      <c r="L326" s="23">
        <f t="shared" si="62"/>
        <v>3</v>
      </c>
      <c r="M326" s="23">
        <f ca="1">OFFSET('Z1'!$B$7,B326,K326)*E326</f>
        <v>5894484.1499999994</v>
      </c>
      <c r="N326" s="23">
        <f ca="1">IF(L326&gt;0,OFFSET('Z1'!$I$7,B326,L326)*IF(L326=1,E326-9300,IF(L326=2,E326-18000,IF(L326=3,E326-45000,0))),0)</f>
        <v>0</v>
      </c>
      <c r="O326" s="23">
        <f>IF(AND(F326=1,E326&gt;20000,E326&lt;=45000),E326*'Z1'!$G$7,0)+IF(AND(F326=1,E326&gt;45000,E326&lt;=50000),'Z1'!$G$7/5000*(50000-E326)*E326,0)</f>
        <v>2239194.4348500003</v>
      </c>
      <c r="P326" s="24">
        <f t="shared" ca="1" si="63"/>
        <v>8133678.5848500002</v>
      </c>
      <c r="Q326" s="27">
        <v>137836</v>
      </c>
      <c r="R326" s="26">
        <f t="shared" si="64"/>
        <v>136836</v>
      </c>
      <c r="S326" s="27">
        <f t="shared" si="65"/>
        <v>0</v>
      </c>
      <c r="T326" s="28">
        <f t="shared" si="66"/>
        <v>0</v>
      </c>
      <c r="U326" s="61">
        <f ca="1">OFFSET($U$4,B326,0)/OFFSET($G$4,B326,0)*G326</f>
        <v>44212317.263292246</v>
      </c>
      <c r="V326" s="62">
        <f t="shared" ca="1" si="67"/>
        <v>52345995.848142244</v>
      </c>
      <c r="W326" s="63">
        <v>1226.6182925311448</v>
      </c>
      <c r="X326" s="63">
        <f t="shared" ca="1" si="68"/>
        <v>1158.9947049295304</v>
      </c>
      <c r="Y326" s="64">
        <f t="shared" ca="1" si="69"/>
        <v>-5.5130098754741508E-2</v>
      </c>
      <c r="Z326" s="64"/>
      <c r="AA326" s="64">
        <f ca="1">MAX(Y326,OFFSET($AA$4,B326,0))</f>
        <v>-5.5130098754741508E-2</v>
      </c>
      <c r="AB326" s="62">
        <f t="shared" ca="1" si="70"/>
        <v>52345995.848142236</v>
      </c>
      <c r="AC326" s="65">
        <f t="shared" ca="1" si="71"/>
        <v>0</v>
      </c>
      <c r="AD326" s="62">
        <f ca="1">MAX(0,AB326-W326*(1+OFFSET($Y$4,B326,0))*E326)</f>
        <v>824968.8161720261</v>
      </c>
      <c r="AE326" s="65">
        <f ca="1">IF(OFFSET($AC$4,B326,0)=0,0,-OFFSET($AC$4,B326,0)/OFFSET($AD$4,B326,0)*AD326)</f>
        <v>-400103.82433860656</v>
      </c>
      <c r="AF326" s="51">
        <f t="shared" ca="1" si="72"/>
        <v>51945892.023803629</v>
      </c>
    </row>
    <row r="327" spans="1:32" ht="11.25" x14ac:dyDescent="0.2">
      <c r="A327" s="60">
        <v>30501</v>
      </c>
      <c r="B327" s="102">
        <f>INT(A327/10000)</f>
        <v>3</v>
      </c>
      <c r="C327" s="109">
        <v>3</v>
      </c>
      <c r="D327" s="60" t="s">
        <v>385</v>
      </c>
      <c r="E327" s="60">
        <v>2143</v>
      </c>
      <c r="F327" s="60">
        <v>0</v>
      </c>
      <c r="G327" s="60">
        <f t="shared" si="60"/>
        <v>3454.3880597014927</v>
      </c>
      <c r="H327" s="60"/>
      <c r="I327" s="60"/>
      <c r="J327" s="57"/>
      <c r="K327" s="23">
        <f t="shared" si="61"/>
        <v>1</v>
      </c>
      <c r="L327" s="23">
        <f t="shared" si="62"/>
        <v>0</v>
      </c>
      <c r="M327" s="23">
        <f ca="1">OFFSET('Z1'!$B$7,B327,K327)*E327</f>
        <v>0</v>
      </c>
      <c r="N327" s="23">
        <f ca="1">IF(L327&gt;0,OFFSET('Z1'!$I$7,B327,L327)*IF(L327=1,E327-9300,IF(L327=2,E327-18000,IF(L327=3,E327-45000,0))),0)</f>
        <v>0</v>
      </c>
      <c r="O327" s="23">
        <f>IF(AND(F327=1,E327&gt;20000,E327&lt;=45000),E327*'Z1'!$G$7,0)+IF(AND(F327=1,E327&gt;45000,E327&lt;=50000),'Z1'!$G$7/5000*(50000-E327)*E327,0)</f>
        <v>0</v>
      </c>
      <c r="P327" s="24">
        <f t="shared" ca="1" si="63"/>
        <v>0</v>
      </c>
      <c r="Q327" s="27">
        <v>3043</v>
      </c>
      <c r="R327" s="26">
        <f t="shared" si="64"/>
        <v>2043</v>
      </c>
      <c r="S327" s="27">
        <f t="shared" si="65"/>
        <v>1</v>
      </c>
      <c r="T327" s="28">
        <f t="shared" si="66"/>
        <v>1838.7</v>
      </c>
      <c r="U327" s="61">
        <f ca="1">OFFSET($U$4,B327,0)/OFFSET($G$4,B327,0)*G327</f>
        <v>1680529.2786757362</v>
      </c>
      <c r="V327" s="62">
        <f t="shared" ca="1" si="67"/>
        <v>1682367.9786757361</v>
      </c>
      <c r="W327" s="63">
        <v>848.72967088726023</v>
      </c>
      <c r="X327" s="63">
        <f t="shared" ca="1" si="68"/>
        <v>785.05271986735238</v>
      </c>
      <c r="Y327" s="64">
        <f t="shared" ca="1" si="69"/>
        <v>-7.5026187022942281E-2</v>
      </c>
      <c r="Z327" s="64"/>
      <c r="AA327" s="64">
        <f ca="1">MAX(Y327,OFFSET($AA$4,B327,0))</f>
        <v>-7.5021174781420008E-2</v>
      </c>
      <c r="AB327" s="62">
        <f t="shared" ca="1" si="70"/>
        <v>1682377.0950793794</v>
      </c>
      <c r="AC327" s="65">
        <f t="shared" ca="1" si="71"/>
        <v>9.1164036432746798</v>
      </c>
      <c r="AD327" s="62">
        <f ca="1">MAX(0,AB327-W327*(1+OFFSET($Y$4,B327,0))*E327)</f>
        <v>0</v>
      </c>
      <c r="AE327" s="65">
        <f ca="1">IF(OFFSET($AC$4,B327,0)=0,0,-OFFSET($AC$4,B327,0)/OFFSET($AD$4,B327,0)*AD327)</f>
        <v>0</v>
      </c>
      <c r="AF327" s="51">
        <f t="shared" ca="1" si="72"/>
        <v>1682377.0950793794</v>
      </c>
    </row>
    <row r="328" spans="1:32" ht="11.25" x14ac:dyDescent="0.2">
      <c r="A328" s="60">
        <v>30502</v>
      </c>
      <c r="B328" s="102">
        <f>INT(A328/10000)</f>
        <v>3</v>
      </c>
      <c r="C328" s="109">
        <v>7</v>
      </c>
      <c r="D328" s="60" t="s">
        <v>386</v>
      </c>
      <c r="E328" s="60">
        <v>23714</v>
      </c>
      <c r="F328" s="60">
        <v>0</v>
      </c>
      <c r="G328" s="60">
        <f t="shared" si="60"/>
        <v>47428</v>
      </c>
      <c r="H328" s="60"/>
      <c r="I328" s="60"/>
      <c r="J328" s="57"/>
      <c r="K328" s="23">
        <f t="shared" si="61"/>
        <v>3</v>
      </c>
      <c r="L328" s="23">
        <f t="shared" si="62"/>
        <v>0</v>
      </c>
      <c r="M328" s="23">
        <f ca="1">OFFSET('Z1'!$B$7,B328,K328)*E328</f>
        <v>3094914.1399999997</v>
      </c>
      <c r="N328" s="23">
        <f ca="1">IF(L328&gt;0,OFFSET('Z1'!$I$7,B328,L328)*IF(L328=1,E328-9300,IF(L328=2,E328-18000,IF(L328=3,E328-45000,0))),0)</f>
        <v>0</v>
      </c>
      <c r="O328" s="23">
        <f>IF(AND(F328=1,E328&gt;20000,E328&lt;=45000),E328*'Z1'!$G$7,0)+IF(AND(F328=1,E328&gt;45000,E328&lt;=50000),'Z1'!$G$7/5000*(50000-E328)*E328,0)</f>
        <v>0</v>
      </c>
      <c r="P328" s="24">
        <f t="shared" ca="1" si="63"/>
        <v>3094914.1399999997</v>
      </c>
      <c r="Q328" s="27">
        <v>41684</v>
      </c>
      <c r="R328" s="26">
        <f t="shared" si="64"/>
        <v>40684</v>
      </c>
      <c r="S328" s="27">
        <f t="shared" si="65"/>
        <v>0</v>
      </c>
      <c r="T328" s="28">
        <f t="shared" si="66"/>
        <v>0</v>
      </c>
      <c r="U328" s="61">
        <f ca="1">OFFSET($U$4,B328,0)/OFFSET($G$4,B328,0)*G328</f>
        <v>23073303.071780641</v>
      </c>
      <c r="V328" s="62">
        <f t="shared" ca="1" si="67"/>
        <v>26168217.211780641</v>
      </c>
      <c r="W328" s="63">
        <v>1171.2373694898376</v>
      </c>
      <c r="X328" s="63">
        <f t="shared" ca="1" si="68"/>
        <v>1103.4923341393539</v>
      </c>
      <c r="Y328" s="64">
        <f t="shared" ca="1" si="69"/>
        <v>-5.7840568543327642E-2</v>
      </c>
      <c r="Z328" s="64"/>
      <c r="AA328" s="64">
        <f ca="1">MAX(Y328,OFFSET($AA$4,B328,0))</f>
        <v>-5.7840568543327642E-2</v>
      </c>
      <c r="AB328" s="62">
        <f t="shared" ca="1" si="70"/>
        <v>26168217.211780641</v>
      </c>
      <c r="AC328" s="65">
        <f t="shared" ca="1" si="71"/>
        <v>0</v>
      </c>
      <c r="AD328" s="62">
        <f ca="1">MAX(0,AB328-W328*(1+OFFSET($Y$4,B328,0))*E328)</f>
        <v>338312.96399247646</v>
      </c>
      <c r="AE328" s="65">
        <f ca="1">IF(OFFSET($AC$4,B328,0)=0,0,-OFFSET($AC$4,B328,0)/OFFSET($AD$4,B328,0)*AD328)</f>
        <v>-164079.30586371789</v>
      </c>
      <c r="AF328" s="51">
        <f t="shared" ca="1" si="72"/>
        <v>26004137.905916922</v>
      </c>
    </row>
    <row r="329" spans="1:32" ht="11.25" x14ac:dyDescent="0.2">
      <c r="A329" s="60">
        <v>30503</v>
      </c>
      <c r="B329" s="102">
        <f>INT(A329/10000)</f>
        <v>3</v>
      </c>
      <c r="C329" s="109">
        <v>4</v>
      </c>
      <c r="D329" s="60" t="s">
        <v>387</v>
      </c>
      <c r="E329" s="60">
        <v>3549</v>
      </c>
      <c r="F329" s="60">
        <v>0</v>
      </c>
      <c r="G329" s="60">
        <f t="shared" si="60"/>
        <v>5720.7761194029854</v>
      </c>
      <c r="H329" s="60"/>
      <c r="I329" s="60"/>
      <c r="J329" s="57"/>
      <c r="K329" s="23">
        <f t="shared" si="61"/>
        <v>1</v>
      </c>
      <c r="L329" s="23">
        <f t="shared" si="62"/>
        <v>0</v>
      </c>
      <c r="M329" s="23">
        <f ca="1">OFFSET('Z1'!$B$7,B329,K329)*E329</f>
        <v>0</v>
      </c>
      <c r="N329" s="23">
        <f ca="1">IF(L329&gt;0,OFFSET('Z1'!$I$7,B329,L329)*IF(L329=1,E329-9300,IF(L329=2,E329-18000,IF(L329=3,E329-45000,0))),0)</f>
        <v>0</v>
      </c>
      <c r="O329" s="23">
        <f>IF(AND(F329=1,E329&gt;20000,E329&lt;=45000),E329*'Z1'!$G$7,0)+IF(AND(F329=1,E329&gt;45000,E329&lt;=50000),'Z1'!$G$7/5000*(50000-E329)*E329,0)</f>
        <v>0</v>
      </c>
      <c r="P329" s="24">
        <f t="shared" ca="1" si="63"/>
        <v>0</v>
      </c>
      <c r="Q329" s="27">
        <v>18287</v>
      </c>
      <c r="R329" s="26">
        <f t="shared" si="64"/>
        <v>17287</v>
      </c>
      <c r="S329" s="27">
        <f t="shared" si="65"/>
        <v>1</v>
      </c>
      <c r="T329" s="28">
        <f t="shared" si="66"/>
        <v>15558.300000000001</v>
      </c>
      <c r="U329" s="61">
        <f ca="1">OFFSET($U$4,B329,0)/OFFSET($G$4,B329,0)*G329</f>
        <v>2783107.0508726961</v>
      </c>
      <c r="V329" s="62">
        <f t="shared" ca="1" si="67"/>
        <v>2798665.3508726959</v>
      </c>
      <c r="W329" s="63">
        <v>852.12429387394604</v>
      </c>
      <c r="X329" s="63">
        <f t="shared" ca="1" si="68"/>
        <v>788.57857167447048</v>
      </c>
      <c r="Y329" s="64">
        <f t="shared" ca="1" si="69"/>
        <v>-7.4573301871940112E-2</v>
      </c>
      <c r="Z329" s="64"/>
      <c r="AA329" s="64">
        <f ca="1">MAX(Y329,OFFSET($AA$4,B329,0))</f>
        <v>-7.4573301871940112E-2</v>
      </c>
      <c r="AB329" s="62">
        <f t="shared" ca="1" si="70"/>
        <v>2798665.3508726959</v>
      </c>
      <c r="AC329" s="65">
        <f t="shared" ca="1" si="71"/>
        <v>0</v>
      </c>
      <c r="AD329" s="62">
        <f ca="1">MAX(0,AB329-W329*(1+OFFSET($Y$4,B329,0))*E329)</f>
        <v>0</v>
      </c>
      <c r="AE329" s="65">
        <f ca="1">IF(OFFSET($AC$4,B329,0)=0,0,-OFFSET($AC$4,B329,0)/OFFSET($AD$4,B329,0)*AD329)</f>
        <v>0</v>
      </c>
      <c r="AF329" s="51">
        <f t="shared" ca="1" si="72"/>
        <v>2798665.3508726959</v>
      </c>
    </row>
    <row r="330" spans="1:32" ht="11.25" x14ac:dyDescent="0.2">
      <c r="A330" s="60">
        <v>30504</v>
      </c>
      <c r="B330" s="102">
        <f>INT(A330/10000)</f>
        <v>3</v>
      </c>
      <c r="C330" s="109">
        <v>4</v>
      </c>
      <c r="D330" s="60" t="s">
        <v>388</v>
      </c>
      <c r="E330" s="60">
        <v>3810</v>
      </c>
      <c r="F330" s="60">
        <v>0</v>
      </c>
      <c r="G330" s="60">
        <f t="shared" si="60"/>
        <v>6141.4925373134329</v>
      </c>
      <c r="H330" s="60"/>
      <c r="I330" s="60"/>
      <c r="J330" s="57"/>
      <c r="K330" s="23">
        <f t="shared" si="61"/>
        <v>1</v>
      </c>
      <c r="L330" s="23">
        <f t="shared" si="62"/>
        <v>0</v>
      </c>
      <c r="M330" s="23">
        <f ca="1">OFFSET('Z1'!$B$7,B330,K330)*E330</f>
        <v>0</v>
      </c>
      <c r="N330" s="23">
        <f ca="1">IF(L330&gt;0,OFFSET('Z1'!$I$7,B330,L330)*IF(L330=1,E330-9300,IF(L330=2,E330-18000,IF(L330=3,E330-45000,0))),0)</f>
        <v>0</v>
      </c>
      <c r="O330" s="23">
        <f>IF(AND(F330=1,E330&gt;20000,E330&lt;=45000),E330*'Z1'!$G$7,0)+IF(AND(F330=1,E330&gt;45000,E330&lt;=50000),'Z1'!$G$7/5000*(50000-E330)*E330,0)</f>
        <v>0</v>
      </c>
      <c r="P330" s="24">
        <f t="shared" ca="1" si="63"/>
        <v>0</v>
      </c>
      <c r="Q330" s="27">
        <v>5919</v>
      </c>
      <c r="R330" s="26">
        <f t="shared" si="64"/>
        <v>4919</v>
      </c>
      <c r="S330" s="27">
        <f t="shared" si="65"/>
        <v>1</v>
      </c>
      <c r="T330" s="28">
        <f t="shared" si="66"/>
        <v>4427.1000000000004</v>
      </c>
      <c r="U330" s="61">
        <f ca="1">OFFSET($U$4,B330,0)/OFFSET($G$4,B330,0)*G330</f>
        <v>2987781.8720273236</v>
      </c>
      <c r="V330" s="62">
        <f t="shared" ca="1" si="67"/>
        <v>2992208.9720273237</v>
      </c>
      <c r="W330" s="63">
        <v>846.09781088773843</v>
      </c>
      <c r="X330" s="63">
        <f t="shared" ca="1" si="68"/>
        <v>785.35668557147608</v>
      </c>
      <c r="Y330" s="64">
        <f t="shared" ca="1" si="69"/>
        <v>-7.1789720449142669E-2</v>
      </c>
      <c r="Z330" s="64"/>
      <c r="AA330" s="64">
        <f ca="1">MAX(Y330,OFFSET($AA$4,B330,0))</f>
        <v>-7.1789720449142669E-2</v>
      </c>
      <c r="AB330" s="62">
        <f t="shared" ca="1" si="70"/>
        <v>2992208.9720273237</v>
      </c>
      <c r="AC330" s="65">
        <f t="shared" ca="1" si="71"/>
        <v>0</v>
      </c>
      <c r="AD330" s="62">
        <f ca="1">MAX(0,AB330-W330*(1+OFFSET($Y$4,B330,0))*E330)</f>
        <v>0</v>
      </c>
      <c r="AE330" s="65">
        <f ca="1">IF(OFFSET($AC$4,B330,0)=0,0,-OFFSET($AC$4,B330,0)/OFFSET($AD$4,B330,0)*AD330)</f>
        <v>0</v>
      </c>
      <c r="AF330" s="51">
        <f t="shared" ca="1" si="72"/>
        <v>2992208.9720273237</v>
      </c>
    </row>
    <row r="331" spans="1:32" ht="11.25" x14ac:dyDescent="0.2">
      <c r="A331" s="60">
        <v>30506</v>
      </c>
      <c r="B331" s="102">
        <f>INT(A331/10000)</f>
        <v>3</v>
      </c>
      <c r="C331" s="109">
        <v>4</v>
      </c>
      <c r="D331" s="60" t="s">
        <v>389</v>
      </c>
      <c r="E331" s="60">
        <v>3419</v>
      </c>
      <c r="F331" s="60">
        <v>0</v>
      </c>
      <c r="G331" s="60">
        <f t="shared" si="60"/>
        <v>5511.2238805970146</v>
      </c>
      <c r="H331" s="60"/>
      <c r="I331" s="60"/>
      <c r="J331" s="57"/>
      <c r="K331" s="23">
        <f t="shared" si="61"/>
        <v>1</v>
      </c>
      <c r="L331" s="23">
        <f t="shared" si="62"/>
        <v>0</v>
      </c>
      <c r="M331" s="23">
        <f ca="1">OFFSET('Z1'!$B$7,B331,K331)*E331</f>
        <v>0</v>
      </c>
      <c r="N331" s="23">
        <f ca="1">IF(L331&gt;0,OFFSET('Z1'!$I$7,B331,L331)*IF(L331=1,E331-9300,IF(L331=2,E331-18000,IF(L331=3,E331-45000,0))),0)</f>
        <v>0</v>
      </c>
      <c r="O331" s="23">
        <f>IF(AND(F331=1,E331&gt;20000,E331&lt;=45000),E331*'Z1'!$G$7,0)+IF(AND(F331=1,E331&gt;45000,E331&lt;=50000),'Z1'!$G$7/5000*(50000-E331)*E331,0)</f>
        <v>0</v>
      </c>
      <c r="P331" s="24">
        <f t="shared" ca="1" si="63"/>
        <v>0</v>
      </c>
      <c r="Q331" s="27">
        <v>14212</v>
      </c>
      <c r="R331" s="26">
        <f t="shared" si="64"/>
        <v>13212</v>
      </c>
      <c r="S331" s="27">
        <f t="shared" si="65"/>
        <v>1</v>
      </c>
      <c r="T331" s="28">
        <f t="shared" si="66"/>
        <v>11890.800000000001</v>
      </c>
      <c r="U331" s="61">
        <f ca="1">OFFSET($U$4,B331,0)/OFFSET($G$4,B331,0)*G331</f>
        <v>2681161.7376539158</v>
      </c>
      <c r="V331" s="62">
        <f t="shared" ca="1" si="67"/>
        <v>2693052.5376539156</v>
      </c>
      <c r="W331" s="63">
        <v>851.28444282355349</v>
      </c>
      <c r="X331" s="63">
        <f t="shared" ca="1" si="68"/>
        <v>787.67257609064507</v>
      </c>
      <c r="Y331" s="64">
        <f t="shared" ca="1" si="69"/>
        <v>-7.472457328354265E-2</v>
      </c>
      <c r="Z331" s="64"/>
      <c r="AA331" s="64">
        <f ca="1">MAX(Y331,OFFSET($AA$4,B331,0))</f>
        <v>-7.472457328354265E-2</v>
      </c>
      <c r="AB331" s="62">
        <f t="shared" ca="1" si="70"/>
        <v>2693052.5376539156</v>
      </c>
      <c r="AC331" s="65">
        <f t="shared" ca="1" si="71"/>
        <v>0</v>
      </c>
      <c r="AD331" s="62">
        <f ca="1">MAX(0,AB331-W331*(1+OFFSET($Y$4,B331,0))*E331)</f>
        <v>0</v>
      </c>
      <c r="AE331" s="65">
        <f ca="1">IF(OFFSET($AC$4,B331,0)=0,0,-OFFSET($AC$4,B331,0)/OFFSET($AD$4,B331,0)*AD331)</f>
        <v>0</v>
      </c>
      <c r="AF331" s="51">
        <f t="shared" ca="1" si="72"/>
        <v>2693052.5376539156</v>
      </c>
    </row>
    <row r="332" spans="1:32" ht="11.25" x14ac:dyDescent="0.2">
      <c r="A332" s="60">
        <v>30507</v>
      </c>
      <c r="B332" s="102">
        <f>INT(A332/10000)</f>
        <v>3</v>
      </c>
      <c r="C332" s="109">
        <v>3</v>
      </c>
      <c r="D332" s="60" t="s">
        <v>390</v>
      </c>
      <c r="E332" s="60">
        <v>2246</v>
      </c>
      <c r="F332" s="60">
        <v>0</v>
      </c>
      <c r="G332" s="60">
        <f t="shared" si="60"/>
        <v>3620.4179104477612</v>
      </c>
      <c r="H332" s="60"/>
      <c r="I332" s="60"/>
      <c r="J332" s="57"/>
      <c r="K332" s="23">
        <f t="shared" si="61"/>
        <v>1</v>
      </c>
      <c r="L332" s="23">
        <f t="shared" si="62"/>
        <v>0</v>
      </c>
      <c r="M332" s="23">
        <f ca="1">OFFSET('Z1'!$B$7,B332,K332)*E332</f>
        <v>0</v>
      </c>
      <c r="N332" s="23">
        <f ca="1">IF(L332&gt;0,OFFSET('Z1'!$I$7,B332,L332)*IF(L332=1,E332-9300,IF(L332=2,E332-18000,IF(L332=3,E332-45000,0))),0)</f>
        <v>0</v>
      </c>
      <c r="O332" s="23">
        <f>IF(AND(F332=1,E332&gt;20000,E332&lt;=45000),E332*'Z1'!$G$7,0)+IF(AND(F332=1,E332&gt;45000,E332&lt;=50000),'Z1'!$G$7/5000*(50000-E332)*E332,0)</f>
        <v>0</v>
      </c>
      <c r="P332" s="24">
        <f t="shared" ca="1" si="63"/>
        <v>0</v>
      </c>
      <c r="Q332" s="27">
        <v>0</v>
      </c>
      <c r="R332" s="26">
        <f t="shared" si="64"/>
        <v>0</v>
      </c>
      <c r="S332" s="27">
        <f t="shared" si="65"/>
        <v>1</v>
      </c>
      <c r="T332" s="28">
        <f t="shared" si="66"/>
        <v>0</v>
      </c>
      <c r="U332" s="61">
        <f ca="1">OFFSET($U$4,B332,0)/OFFSET($G$4,B332,0)*G332</f>
        <v>1761301.3345336926</v>
      </c>
      <c r="V332" s="62">
        <f t="shared" ca="1" si="67"/>
        <v>1761301.3345336926</v>
      </c>
      <c r="W332" s="63">
        <v>848.2890636766341</v>
      </c>
      <c r="X332" s="63">
        <f t="shared" ca="1" si="68"/>
        <v>784.19471706753905</v>
      </c>
      <c r="Y332" s="64">
        <f t="shared" ca="1" si="69"/>
        <v>-7.5557200196945673E-2</v>
      </c>
      <c r="Z332" s="64"/>
      <c r="AA332" s="64">
        <f ca="1">MAX(Y332,OFFSET($AA$4,B332,0))</f>
        <v>-7.5021174781420008E-2</v>
      </c>
      <c r="AB332" s="62">
        <f t="shared" ca="1" si="70"/>
        <v>1762322.6008358484</v>
      </c>
      <c r="AC332" s="65">
        <f t="shared" ca="1" si="71"/>
        <v>1021.2663021557964</v>
      </c>
      <c r="AD332" s="62">
        <f ca="1">MAX(0,AB332-W332*(1+OFFSET($Y$4,B332,0))*E332)</f>
        <v>0</v>
      </c>
      <c r="AE332" s="65">
        <f ca="1">IF(OFFSET($AC$4,B332,0)=0,0,-OFFSET($AC$4,B332,0)/OFFSET($AD$4,B332,0)*AD332)</f>
        <v>0</v>
      </c>
      <c r="AF332" s="51">
        <f t="shared" ca="1" si="72"/>
        <v>1762322.6008358484</v>
      </c>
    </row>
    <row r="333" spans="1:32" ht="11.25" x14ac:dyDescent="0.2">
      <c r="A333" s="60">
        <v>30508</v>
      </c>
      <c r="B333" s="102">
        <f>INT(A333/10000)</f>
        <v>3</v>
      </c>
      <c r="C333" s="109">
        <v>4</v>
      </c>
      <c r="D333" s="60" t="s">
        <v>391</v>
      </c>
      <c r="E333" s="60">
        <v>3009</v>
      </c>
      <c r="F333" s="60">
        <v>0</v>
      </c>
      <c r="G333" s="60">
        <f t="shared" si="60"/>
        <v>4850.3283582089553</v>
      </c>
      <c r="H333" s="60"/>
      <c r="I333" s="60"/>
      <c r="J333" s="57"/>
      <c r="K333" s="23">
        <f t="shared" si="61"/>
        <v>1</v>
      </c>
      <c r="L333" s="23">
        <f t="shared" si="62"/>
        <v>0</v>
      </c>
      <c r="M333" s="23">
        <f ca="1">OFFSET('Z1'!$B$7,B333,K333)*E333</f>
        <v>0</v>
      </c>
      <c r="N333" s="23">
        <f ca="1">IF(L333&gt;0,OFFSET('Z1'!$I$7,B333,L333)*IF(L333=1,E333-9300,IF(L333=2,E333-18000,IF(L333=3,E333-45000,0))),0)</f>
        <v>0</v>
      </c>
      <c r="O333" s="23">
        <f>IF(AND(F333=1,E333&gt;20000,E333&lt;=45000),E333*'Z1'!$G$7,0)+IF(AND(F333=1,E333&gt;45000,E333&lt;=50000),'Z1'!$G$7/5000*(50000-E333)*E333,0)</f>
        <v>0</v>
      </c>
      <c r="P333" s="24">
        <f t="shared" ca="1" si="63"/>
        <v>0</v>
      </c>
      <c r="Q333" s="27">
        <v>7695</v>
      </c>
      <c r="R333" s="26">
        <f t="shared" si="64"/>
        <v>6695</v>
      </c>
      <c r="S333" s="27">
        <f t="shared" si="65"/>
        <v>1</v>
      </c>
      <c r="T333" s="28">
        <f t="shared" si="66"/>
        <v>6025.5</v>
      </c>
      <c r="U333" s="61">
        <f ca="1">OFFSET($U$4,B333,0)/OFFSET($G$4,B333,0)*G333</f>
        <v>2359641.9036562247</v>
      </c>
      <c r="V333" s="62">
        <f t="shared" ca="1" si="67"/>
        <v>2365667.4036562247</v>
      </c>
      <c r="W333" s="63">
        <v>842.79439184793955</v>
      </c>
      <c r="X333" s="63">
        <f t="shared" ca="1" si="68"/>
        <v>786.19720958997164</v>
      </c>
      <c r="Y333" s="64">
        <f t="shared" ca="1" si="69"/>
        <v>-6.715419894272312E-2</v>
      </c>
      <c r="Z333" s="64"/>
      <c r="AA333" s="64">
        <f ca="1">MAX(Y333,OFFSET($AA$4,B333,0))</f>
        <v>-6.715419894272312E-2</v>
      </c>
      <c r="AB333" s="62">
        <f t="shared" ca="1" si="70"/>
        <v>2365667.4036562247</v>
      </c>
      <c r="AC333" s="65">
        <f t="shared" ca="1" si="71"/>
        <v>0</v>
      </c>
      <c r="AD333" s="62">
        <f ca="1">MAX(0,AB333-W333*(1+OFFSET($Y$4,B333,0))*E333)</f>
        <v>7270.5599156776443</v>
      </c>
      <c r="AE333" s="65">
        <f ca="1">IF(OFFSET($AC$4,B333,0)=0,0,-OFFSET($AC$4,B333,0)/OFFSET($AD$4,B333,0)*AD333)</f>
        <v>-3526.1682263866437</v>
      </c>
      <c r="AF333" s="51">
        <f t="shared" ca="1" si="72"/>
        <v>2362141.2354298383</v>
      </c>
    </row>
    <row r="334" spans="1:32" ht="11.25" x14ac:dyDescent="0.2">
      <c r="A334" s="60">
        <v>30509</v>
      </c>
      <c r="B334" s="102">
        <f>INT(A334/10000)</f>
        <v>3</v>
      </c>
      <c r="C334" s="109">
        <v>3</v>
      </c>
      <c r="D334" s="60" t="s">
        <v>392</v>
      </c>
      <c r="E334" s="60">
        <v>2238</v>
      </c>
      <c r="F334" s="60">
        <v>0</v>
      </c>
      <c r="G334" s="60">
        <f t="shared" si="60"/>
        <v>3607.5223880597014</v>
      </c>
      <c r="H334" s="60"/>
      <c r="I334" s="60"/>
      <c r="J334" s="57"/>
      <c r="K334" s="23">
        <f t="shared" si="61"/>
        <v>1</v>
      </c>
      <c r="L334" s="23">
        <f t="shared" si="62"/>
        <v>0</v>
      </c>
      <c r="M334" s="23">
        <f ca="1">OFFSET('Z1'!$B$7,B334,K334)*E334</f>
        <v>0</v>
      </c>
      <c r="N334" s="23">
        <f ca="1">IF(L334&gt;0,OFFSET('Z1'!$I$7,B334,L334)*IF(L334=1,E334-9300,IF(L334=2,E334-18000,IF(L334=3,E334-45000,0))),0)</f>
        <v>0</v>
      </c>
      <c r="O334" s="23">
        <f>IF(AND(F334=1,E334&gt;20000,E334&lt;=45000),E334*'Z1'!$G$7,0)+IF(AND(F334=1,E334&gt;45000,E334&lt;=50000),'Z1'!$G$7/5000*(50000-E334)*E334,0)</f>
        <v>0</v>
      </c>
      <c r="P334" s="24">
        <f t="shared" ca="1" si="63"/>
        <v>0</v>
      </c>
      <c r="Q334" s="27">
        <v>9920</v>
      </c>
      <c r="R334" s="26">
        <f t="shared" si="64"/>
        <v>8920</v>
      </c>
      <c r="S334" s="27">
        <f t="shared" si="65"/>
        <v>1</v>
      </c>
      <c r="T334" s="28">
        <f t="shared" si="66"/>
        <v>8028</v>
      </c>
      <c r="U334" s="61">
        <f ca="1">OFFSET($U$4,B334,0)/OFFSET($G$4,B334,0)*G334</f>
        <v>1755027.7767971521</v>
      </c>
      <c r="V334" s="62">
        <f t="shared" ca="1" si="67"/>
        <v>1763055.7767971521</v>
      </c>
      <c r="W334" s="63">
        <v>852.33236543576811</v>
      </c>
      <c r="X334" s="63">
        <f t="shared" ca="1" si="68"/>
        <v>787.7818484348312</v>
      </c>
      <c r="Y334" s="64">
        <f t="shared" ca="1" si="69"/>
        <v>-7.5733973762611373E-2</v>
      </c>
      <c r="Z334" s="64"/>
      <c r="AA334" s="64">
        <f ca="1">MAX(Y334,OFFSET($AA$4,B334,0))</f>
        <v>-7.5021174781420008E-2</v>
      </c>
      <c r="AB334" s="62">
        <f t="shared" ca="1" si="70"/>
        <v>1764415.4549913192</v>
      </c>
      <c r="AC334" s="65">
        <f t="shared" ca="1" si="71"/>
        <v>1359.6781941670924</v>
      </c>
      <c r="AD334" s="62">
        <f ca="1">MAX(0,AB334-W334*(1+OFFSET($Y$4,B334,0))*E334)</f>
        <v>0</v>
      </c>
      <c r="AE334" s="65">
        <f ca="1">IF(OFFSET($AC$4,B334,0)=0,0,-OFFSET($AC$4,B334,0)/OFFSET($AD$4,B334,0)*AD334)</f>
        <v>0</v>
      </c>
      <c r="AF334" s="51">
        <f t="shared" ca="1" si="72"/>
        <v>1764415.4549913192</v>
      </c>
    </row>
    <row r="335" spans="1:32" ht="11.25" x14ac:dyDescent="0.2">
      <c r="A335" s="60">
        <v>30510</v>
      </c>
      <c r="B335" s="102">
        <f>INT(A335/10000)</f>
        <v>3</v>
      </c>
      <c r="C335" s="109">
        <v>3</v>
      </c>
      <c r="D335" s="60" t="s">
        <v>393</v>
      </c>
      <c r="E335" s="60">
        <v>1260</v>
      </c>
      <c r="F335" s="60">
        <v>0</v>
      </c>
      <c r="G335" s="60">
        <f t="shared" si="60"/>
        <v>2031.044776119403</v>
      </c>
      <c r="H335" s="60"/>
      <c r="I335" s="60"/>
      <c r="J335" s="57"/>
      <c r="K335" s="23">
        <f t="shared" si="61"/>
        <v>1</v>
      </c>
      <c r="L335" s="23">
        <f t="shared" si="62"/>
        <v>0</v>
      </c>
      <c r="M335" s="23">
        <f ca="1">OFFSET('Z1'!$B$7,B335,K335)*E335</f>
        <v>0</v>
      </c>
      <c r="N335" s="23">
        <f ca="1">IF(L335&gt;0,OFFSET('Z1'!$I$7,B335,L335)*IF(L335=1,E335-9300,IF(L335=2,E335-18000,IF(L335=3,E335-45000,0))),0)</f>
        <v>0</v>
      </c>
      <c r="O335" s="23">
        <f>IF(AND(F335=1,E335&gt;20000,E335&lt;=45000),E335*'Z1'!$G$7,0)+IF(AND(F335=1,E335&gt;45000,E335&lt;=50000),'Z1'!$G$7/5000*(50000-E335)*E335,0)</f>
        <v>0</v>
      </c>
      <c r="P335" s="24">
        <f t="shared" ca="1" si="63"/>
        <v>0</v>
      </c>
      <c r="Q335" s="27">
        <v>0</v>
      </c>
      <c r="R335" s="26">
        <f t="shared" si="64"/>
        <v>0</v>
      </c>
      <c r="S335" s="27">
        <f t="shared" si="65"/>
        <v>1</v>
      </c>
      <c r="T335" s="28">
        <f t="shared" si="66"/>
        <v>0</v>
      </c>
      <c r="U335" s="61">
        <f ca="1">OFFSET($U$4,B335,0)/OFFSET($G$4,B335,0)*G335</f>
        <v>988085.34350509918</v>
      </c>
      <c r="V335" s="62">
        <f t="shared" ca="1" si="67"/>
        <v>988085.34350509918</v>
      </c>
      <c r="W335" s="63">
        <v>848.28906367663399</v>
      </c>
      <c r="X335" s="63">
        <f t="shared" ca="1" si="68"/>
        <v>784.19471706753905</v>
      </c>
      <c r="Y335" s="64">
        <f t="shared" ca="1" si="69"/>
        <v>-7.5557200196945562E-2</v>
      </c>
      <c r="Z335" s="64"/>
      <c r="AA335" s="64">
        <f ca="1">MAX(Y335,OFFSET($AA$4,B335,0))</f>
        <v>-7.5021174781420008E-2</v>
      </c>
      <c r="AB335" s="62">
        <f t="shared" ca="1" si="70"/>
        <v>988658.27117238147</v>
      </c>
      <c r="AC335" s="65">
        <f t="shared" ca="1" si="71"/>
        <v>572.92766728228889</v>
      </c>
      <c r="AD335" s="62">
        <f ca="1">MAX(0,AB335-W335*(1+OFFSET($Y$4,B335,0))*E335)</f>
        <v>0</v>
      </c>
      <c r="AE335" s="65">
        <f ca="1">IF(OFFSET($AC$4,B335,0)=0,0,-OFFSET($AC$4,B335,0)/OFFSET($AD$4,B335,0)*AD335)</f>
        <v>0</v>
      </c>
      <c r="AF335" s="51">
        <f t="shared" ca="1" si="72"/>
        <v>988658.27117238147</v>
      </c>
    </row>
    <row r="336" spans="1:32" ht="11.25" x14ac:dyDescent="0.2">
      <c r="A336" s="60">
        <v>30511</v>
      </c>
      <c r="B336" s="102">
        <f>INT(A336/10000)</f>
        <v>3</v>
      </c>
      <c r="C336" s="109">
        <v>4</v>
      </c>
      <c r="D336" s="60" t="s">
        <v>394</v>
      </c>
      <c r="E336" s="60">
        <v>2667</v>
      </c>
      <c r="F336" s="60">
        <v>0</v>
      </c>
      <c r="G336" s="60">
        <f t="shared" si="60"/>
        <v>4299.0447761194027</v>
      </c>
      <c r="H336" s="60"/>
      <c r="I336" s="60"/>
      <c r="J336" s="57"/>
      <c r="K336" s="23">
        <f t="shared" si="61"/>
        <v>1</v>
      </c>
      <c r="L336" s="23">
        <f t="shared" si="62"/>
        <v>0</v>
      </c>
      <c r="M336" s="23">
        <f ca="1">OFFSET('Z1'!$B$7,B336,K336)*E336</f>
        <v>0</v>
      </c>
      <c r="N336" s="23">
        <f ca="1">IF(L336&gt;0,OFFSET('Z1'!$I$7,B336,L336)*IF(L336=1,E336-9300,IF(L336=2,E336-18000,IF(L336=3,E336-45000,0))),0)</f>
        <v>0</v>
      </c>
      <c r="O336" s="23">
        <f>IF(AND(F336=1,E336&gt;20000,E336&lt;=45000),E336*'Z1'!$G$7,0)+IF(AND(F336=1,E336&gt;45000,E336&lt;=50000),'Z1'!$G$7/5000*(50000-E336)*E336,0)</f>
        <v>0</v>
      </c>
      <c r="P336" s="24">
        <f t="shared" ca="1" si="63"/>
        <v>0</v>
      </c>
      <c r="Q336" s="27">
        <v>2581</v>
      </c>
      <c r="R336" s="26">
        <f t="shared" si="64"/>
        <v>1581</v>
      </c>
      <c r="S336" s="27">
        <f t="shared" si="65"/>
        <v>1</v>
      </c>
      <c r="T336" s="28">
        <f t="shared" si="66"/>
        <v>1422.9</v>
      </c>
      <c r="U336" s="61">
        <f ca="1">OFFSET($U$4,B336,0)/OFFSET($G$4,B336,0)*G336</f>
        <v>2091447.3104191264</v>
      </c>
      <c r="V336" s="62">
        <f t="shared" ca="1" si="67"/>
        <v>2092870.2104191263</v>
      </c>
      <c r="W336" s="63">
        <v>848.76693376726848</v>
      </c>
      <c r="X336" s="63">
        <f t="shared" ca="1" si="68"/>
        <v>784.72823787743766</v>
      </c>
      <c r="Y336" s="64">
        <f t="shared" ca="1" si="69"/>
        <v>-7.5449093670030054E-2</v>
      </c>
      <c r="Z336" s="64"/>
      <c r="AA336" s="64">
        <f ca="1">MAX(Y336,OFFSET($AA$4,B336,0))</f>
        <v>-7.5021174781420008E-2</v>
      </c>
      <c r="AB336" s="62">
        <f t="shared" ca="1" si="70"/>
        <v>2093838.8738948917</v>
      </c>
      <c r="AC336" s="65">
        <f t="shared" ca="1" si="71"/>
        <v>968.66347576538101</v>
      </c>
      <c r="AD336" s="62">
        <f ca="1">MAX(0,AB336-W336*(1+OFFSET($Y$4,B336,0))*E336)</f>
        <v>0</v>
      </c>
      <c r="AE336" s="65">
        <f ca="1">IF(OFFSET($AC$4,B336,0)=0,0,-OFFSET($AC$4,B336,0)/OFFSET($AD$4,B336,0)*AD336)</f>
        <v>0</v>
      </c>
      <c r="AF336" s="51">
        <f t="shared" ca="1" si="72"/>
        <v>2093838.8738948917</v>
      </c>
    </row>
    <row r="337" spans="1:32" ht="11.25" x14ac:dyDescent="0.2">
      <c r="A337" s="60">
        <v>30512</v>
      </c>
      <c r="B337" s="102">
        <f>INT(A337/10000)</f>
        <v>3</v>
      </c>
      <c r="C337" s="109">
        <v>3</v>
      </c>
      <c r="D337" s="60" t="s">
        <v>395</v>
      </c>
      <c r="E337" s="60">
        <v>1789</v>
      </c>
      <c r="F337" s="60">
        <v>0</v>
      </c>
      <c r="G337" s="60">
        <f t="shared" si="60"/>
        <v>2883.7611940298507</v>
      </c>
      <c r="H337" s="60"/>
      <c r="I337" s="60"/>
      <c r="J337" s="57"/>
      <c r="K337" s="23">
        <f t="shared" si="61"/>
        <v>1</v>
      </c>
      <c r="L337" s="23">
        <f t="shared" si="62"/>
        <v>0</v>
      </c>
      <c r="M337" s="23">
        <f ca="1">OFFSET('Z1'!$B$7,B337,K337)*E337</f>
        <v>0</v>
      </c>
      <c r="N337" s="23">
        <f ca="1">IF(L337&gt;0,OFFSET('Z1'!$I$7,B337,L337)*IF(L337=1,E337-9300,IF(L337=2,E337-18000,IF(L337=3,E337-45000,0))),0)</f>
        <v>0</v>
      </c>
      <c r="O337" s="23">
        <f>IF(AND(F337=1,E337&gt;20000,E337&lt;=45000),E337*'Z1'!$G$7,0)+IF(AND(F337=1,E337&gt;45000,E337&lt;=50000),'Z1'!$G$7/5000*(50000-E337)*E337,0)</f>
        <v>0</v>
      </c>
      <c r="P337" s="24">
        <f t="shared" ca="1" si="63"/>
        <v>0</v>
      </c>
      <c r="Q337" s="27">
        <v>0</v>
      </c>
      <c r="R337" s="26">
        <f t="shared" si="64"/>
        <v>0</v>
      </c>
      <c r="S337" s="27">
        <f t="shared" si="65"/>
        <v>1</v>
      </c>
      <c r="T337" s="28">
        <f t="shared" si="66"/>
        <v>0</v>
      </c>
      <c r="U337" s="61">
        <f ca="1">OFFSET($U$4,B337,0)/OFFSET($G$4,B337,0)*G337</f>
        <v>1402924.3488338273</v>
      </c>
      <c r="V337" s="62">
        <f t="shared" ca="1" si="67"/>
        <v>1402924.3488338273</v>
      </c>
      <c r="W337" s="63">
        <v>848.2890636766341</v>
      </c>
      <c r="X337" s="63">
        <f t="shared" ca="1" si="68"/>
        <v>784.19471706753905</v>
      </c>
      <c r="Y337" s="64">
        <f t="shared" ca="1" si="69"/>
        <v>-7.5557200196945673E-2</v>
      </c>
      <c r="Z337" s="64"/>
      <c r="AA337" s="64">
        <f ca="1">MAX(Y337,OFFSET($AA$4,B337,0))</f>
        <v>-7.5021174781420008E-2</v>
      </c>
      <c r="AB337" s="62">
        <f t="shared" ca="1" si="70"/>
        <v>1403737.8151804688</v>
      </c>
      <c r="AC337" s="65">
        <f t="shared" ca="1" si="71"/>
        <v>813.4663466415368</v>
      </c>
      <c r="AD337" s="62">
        <f ca="1">MAX(0,AB337-W337*(1+OFFSET($Y$4,B337,0))*E337)</f>
        <v>0</v>
      </c>
      <c r="AE337" s="65">
        <f ca="1">IF(OFFSET($AC$4,B337,0)=0,0,-OFFSET($AC$4,B337,0)/OFFSET($AD$4,B337,0)*AD337)</f>
        <v>0</v>
      </c>
      <c r="AF337" s="51">
        <f t="shared" ca="1" si="72"/>
        <v>1403737.8151804688</v>
      </c>
    </row>
    <row r="338" spans="1:32" ht="11.25" x14ac:dyDescent="0.2">
      <c r="A338" s="60">
        <v>30514</v>
      </c>
      <c r="B338" s="102">
        <f>INT(A338/10000)</f>
        <v>3</v>
      </c>
      <c r="C338" s="109">
        <v>5</v>
      </c>
      <c r="D338" s="60" t="s">
        <v>396</v>
      </c>
      <c r="E338" s="60">
        <v>5568</v>
      </c>
      <c r="F338" s="60">
        <v>0</v>
      </c>
      <c r="G338" s="60">
        <f t="shared" si="60"/>
        <v>8975.2835820895525</v>
      </c>
      <c r="H338" s="60"/>
      <c r="I338" s="60"/>
      <c r="J338" s="57"/>
      <c r="K338" s="23">
        <f t="shared" si="61"/>
        <v>1</v>
      </c>
      <c r="L338" s="23">
        <f t="shared" si="62"/>
        <v>0</v>
      </c>
      <c r="M338" s="23">
        <f ca="1">OFFSET('Z1'!$B$7,B338,K338)*E338</f>
        <v>0</v>
      </c>
      <c r="N338" s="23">
        <f ca="1">IF(L338&gt;0,OFFSET('Z1'!$I$7,B338,L338)*IF(L338=1,E338-9300,IF(L338=2,E338-18000,IF(L338=3,E338-45000,0))),0)</f>
        <v>0</v>
      </c>
      <c r="O338" s="23">
        <f>IF(AND(F338=1,E338&gt;20000,E338&lt;=45000),E338*'Z1'!$G$7,0)+IF(AND(F338=1,E338&gt;45000,E338&lt;=50000),'Z1'!$G$7/5000*(50000-E338)*E338,0)</f>
        <v>0</v>
      </c>
      <c r="P338" s="24">
        <f t="shared" ca="1" si="63"/>
        <v>0</v>
      </c>
      <c r="Q338" s="27">
        <v>8240</v>
      </c>
      <c r="R338" s="26">
        <f t="shared" si="64"/>
        <v>7240</v>
      </c>
      <c r="S338" s="27">
        <f t="shared" si="65"/>
        <v>1</v>
      </c>
      <c r="T338" s="28">
        <f t="shared" si="66"/>
        <v>6516</v>
      </c>
      <c r="U338" s="61">
        <f ca="1">OFFSET($U$4,B338,0)/OFFSET($G$4,B338,0)*G338</f>
        <v>4366396.1846320573</v>
      </c>
      <c r="V338" s="62">
        <f t="shared" ca="1" si="67"/>
        <v>4372912.1846320573</v>
      </c>
      <c r="W338" s="63">
        <v>849.36278197129127</v>
      </c>
      <c r="X338" s="63">
        <f t="shared" ca="1" si="68"/>
        <v>785.3649756882287</v>
      </c>
      <c r="Y338" s="64">
        <f t="shared" ca="1" si="69"/>
        <v>-7.5348022825452388E-2</v>
      </c>
      <c r="Z338" s="64"/>
      <c r="AA338" s="64">
        <f ca="1">MAX(Y338,OFFSET($AA$4,B338,0))</f>
        <v>-7.5021174781420008E-2</v>
      </c>
      <c r="AB338" s="62">
        <f t="shared" ca="1" si="70"/>
        <v>4374457.9313881928</v>
      </c>
      <c r="AC338" s="65">
        <f t="shared" ca="1" si="71"/>
        <v>1545.7467561354861</v>
      </c>
      <c r="AD338" s="62">
        <f ca="1">MAX(0,AB338-W338*(1+OFFSET($Y$4,B338,0))*E338)</f>
        <v>0</v>
      </c>
      <c r="AE338" s="65">
        <f ca="1">IF(OFFSET($AC$4,B338,0)=0,0,-OFFSET($AC$4,B338,0)/OFFSET($AD$4,B338,0)*AD338)</f>
        <v>0</v>
      </c>
      <c r="AF338" s="51">
        <f t="shared" ca="1" si="72"/>
        <v>4374457.9313881928</v>
      </c>
    </row>
    <row r="339" spans="1:32" ht="11.25" x14ac:dyDescent="0.2">
      <c r="A339" s="60">
        <v>30515</v>
      </c>
      <c r="B339" s="102">
        <f>INT(A339/10000)</f>
        <v>3</v>
      </c>
      <c r="C339" s="109">
        <v>4</v>
      </c>
      <c r="D339" s="60" t="s">
        <v>397</v>
      </c>
      <c r="E339" s="60">
        <v>3689</v>
      </c>
      <c r="F339" s="60">
        <v>0</v>
      </c>
      <c r="G339" s="60">
        <f t="shared" si="60"/>
        <v>5946.4477611940301</v>
      </c>
      <c r="H339" s="60"/>
      <c r="I339" s="60"/>
      <c r="J339" s="57"/>
      <c r="K339" s="23">
        <f t="shared" si="61"/>
        <v>1</v>
      </c>
      <c r="L339" s="23">
        <f t="shared" si="62"/>
        <v>0</v>
      </c>
      <c r="M339" s="23">
        <f ca="1">OFFSET('Z1'!$B$7,B339,K339)*E339</f>
        <v>0</v>
      </c>
      <c r="N339" s="23">
        <f ca="1">IF(L339&gt;0,OFFSET('Z1'!$I$7,B339,L339)*IF(L339=1,E339-9300,IF(L339=2,E339-18000,IF(L339=3,E339-45000,0))),0)</f>
        <v>0</v>
      </c>
      <c r="O339" s="23">
        <f>IF(AND(F339=1,E339&gt;20000,E339&lt;=45000),E339*'Z1'!$G$7,0)+IF(AND(F339=1,E339&gt;45000,E339&lt;=50000),'Z1'!$G$7/5000*(50000-E339)*E339,0)</f>
        <v>0</v>
      </c>
      <c r="P339" s="24">
        <f t="shared" ca="1" si="63"/>
        <v>0</v>
      </c>
      <c r="Q339" s="27">
        <v>0</v>
      </c>
      <c r="R339" s="26">
        <f t="shared" si="64"/>
        <v>0</v>
      </c>
      <c r="S339" s="27">
        <f t="shared" si="65"/>
        <v>1</v>
      </c>
      <c r="T339" s="28">
        <f t="shared" si="66"/>
        <v>0</v>
      </c>
      <c r="U339" s="61">
        <f ca="1">OFFSET($U$4,B339,0)/OFFSET($G$4,B339,0)*G339</f>
        <v>2892894.3112621517</v>
      </c>
      <c r="V339" s="62">
        <f t="shared" ca="1" si="67"/>
        <v>2892894.3112621517</v>
      </c>
      <c r="W339" s="63">
        <v>848.28906367663399</v>
      </c>
      <c r="X339" s="63">
        <f t="shared" ca="1" si="68"/>
        <v>784.19471706753905</v>
      </c>
      <c r="Y339" s="64">
        <f t="shared" ca="1" si="69"/>
        <v>-7.5557200196945562E-2</v>
      </c>
      <c r="Z339" s="64"/>
      <c r="AA339" s="64">
        <f ca="1">MAX(Y339,OFFSET($AA$4,B339,0))</f>
        <v>-7.5021174781420008E-2</v>
      </c>
      <c r="AB339" s="62">
        <f t="shared" ca="1" si="70"/>
        <v>2894571.7161546946</v>
      </c>
      <c r="AC339" s="65">
        <f t="shared" ca="1" si="71"/>
        <v>1677.4048925428651</v>
      </c>
      <c r="AD339" s="62">
        <f ca="1">MAX(0,AB339-W339*(1+OFFSET($Y$4,B339,0))*E339)</f>
        <v>0</v>
      </c>
      <c r="AE339" s="65">
        <f ca="1">IF(OFFSET($AC$4,B339,0)=0,0,-OFFSET($AC$4,B339,0)/OFFSET($AD$4,B339,0)*AD339)</f>
        <v>0</v>
      </c>
      <c r="AF339" s="51">
        <f t="shared" ca="1" si="72"/>
        <v>2894571.7161546946</v>
      </c>
    </row>
    <row r="340" spans="1:32" ht="11.25" x14ac:dyDescent="0.2">
      <c r="A340" s="60">
        <v>30516</v>
      </c>
      <c r="B340" s="102">
        <f>INT(A340/10000)</f>
        <v>3</v>
      </c>
      <c r="C340" s="109">
        <v>3</v>
      </c>
      <c r="D340" s="60" t="s">
        <v>398</v>
      </c>
      <c r="E340" s="60">
        <v>1698</v>
      </c>
      <c r="F340" s="60">
        <v>0</v>
      </c>
      <c r="G340" s="60">
        <f t="shared" ref="G340:G403" si="73">IF(AND(F340=1,E340&lt;=20000),E340*2,IF(E340&lt;=10000,E340*(1+41/67),IF(E340&lt;=20000,E340*(1+2/3),IF(E340&lt;=50000,E340*(2),E340*(2+1/3))))+IF(AND(E340&gt;9000,E340&lt;=10000),(E340-9000)*(110/201),0)+IF(AND(E340&gt;18000,E340&lt;=20000),(E340-18000)*(3+1/3),0)+IF(AND(E340&gt;45000,E340&lt;=50000),(E340-45000)*(3+1/3),0))</f>
        <v>2737.0746268656717</v>
      </c>
      <c r="H340" s="60"/>
      <c r="I340" s="60"/>
      <c r="J340" s="57"/>
      <c r="K340" s="23">
        <f t="shared" ref="K340:K403" si="74">IF(AND(F340=1,E340&lt;=20000),3,IF(E340&lt;=10000,1,IF(E340&lt;=20000,2,IF(E340&lt;=50000,3,4))))</f>
        <v>1</v>
      </c>
      <c r="L340" s="23">
        <f t="shared" ref="L340:L403" si="75">IF(AND(F340=1,E340&lt;=45000),0,IF(AND(E340&gt;9300,E340&lt;=10000),1,IF(AND(E340&gt;18000,E340&lt;=20000),2,IF(AND(E340&gt;45000,E340&lt;=50000),3,0))))</f>
        <v>0</v>
      </c>
      <c r="M340" s="23">
        <f ca="1">OFFSET('Z1'!$B$7,B340,K340)*E340</f>
        <v>0</v>
      </c>
      <c r="N340" s="23">
        <f ca="1">IF(L340&gt;0,OFFSET('Z1'!$I$7,B340,L340)*IF(L340=1,E340-9300,IF(L340=2,E340-18000,IF(L340=3,E340-45000,0))),0)</f>
        <v>0</v>
      </c>
      <c r="O340" s="23">
        <f>IF(AND(F340=1,E340&gt;20000,E340&lt;=45000),E340*'Z1'!$G$7,0)+IF(AND(F340=1,E340&gt;45000,E340&lt;=50000),'Z1'!$G$7/5000*(50000-E340)*E340,0)</f>
        <v>0</v>
      </c>
      <c r="P340" s="24">
        <f t="shared" ref="P340:P403" ca="1" si="76">SUM(M340:O340)</f>
        <v>0</v>
      </c>
      <c r="Q340" s="27">
        <v>14513</v>
      </c>
      <c r="R340" s="26">
        <f t="shared" ref="R340:R403" si="77">MAX(Q340-$R$3,0)</f>
        <v>13513</v>
      </c>
      <c r="S340" s="27">
        <f t="shared" ref="S340:S403" si="78">IF(E340&lt;=9300,1,IF(E340&gt;10000,0,2))</f>
        <v>1</v>
      </c>
      <c r="T340" s="28">
        <f t="shared" ref="T340:T403" si="79">IF(S340=0,0,IF(S340=1,R340*$T$3,R340*$T$3*(10000-E340)/700))</f>
        <v>12161.7</v>
      </c>
      <c r="U340" s="61">
        <f ca="1">OFFSET($U$4,B340,0)/OFFSET($G$4,B340,0)*G340</f>
        <v>1331562.6295806812</v>
      </c>
      <c r="V340" s="62">
        <f t="shared" ref="V340:V403" ca="1" si="80">P340+T340+U340</f>
        <v>1343724.3295806812</v>
      </c>
      <c r="W340" s="63">
        <v>854.27231867075875</v>
      </c>
      <c r="X340" s="63">
        <f t="shared" ref="X340:X403" ca="1" si="81">V340/E340</f>
        <v>791.35708455870508</v>
      </c>
      <c r="Y340" s="64">
        <f t="shared" ref="Y340:Y403" ca="1" si="82">X340/W340-1</f>
        <v>-7.3647749946936458E-2</v>
      </c>
      <c r="Z340" s="64"/>
      <c r="AA340" s="64">
        <f ca="1">MAX(Y340,OFFSET($AA$4,B340,0))</f>
        <v>-7.3647749946936458E-2</v>
      </c>
      <c r="AB340" s="62">
        <f t="shared" ref="AB340:AB403" ca="1" si="83">(W340*(1+AA340))*E340</f>
        <v>1343724.3295806812</v>
      </c>
      <c r="AC340" s="65">
        <f t="shared" ref="AC340:AC403" ca="1" si="84">AB340-V340</f>
        <v>0</v>
      </c>
      <c r="AD340" s="62">
        <f ca="1">MAX(0,AB340-W340*(1+OFFSET($Y$4,B340,0))*E340)</f>
        <v>0</v>
      </c>
      <c r="AE340" s="65">
        <f ca="1">IF(OFFSET($AC$4,B340,0)=0,0,-OFFSET($AC$4,B340,0)/OFFSET($AD$4,B340,0)*AD340)</f>
        <v>0</v>
      </c>
      <c r="AF340" s="51">
        <f t="shared" ref="AF340:AF403" ca="1" si="85">AB340+AE340</f>
        <v>1343724.3295806812</v>
      </c>
    </row>
    <row r="341" spans="1:32" ht="11.25" x14ac:dyDescent="0.2">
      <c r="A341" s="60">
        <v>30517</v>
      </c>
      <c r="B341" s="102">
        <f>INT(A341/10000)</f>
        <v>3</v>
      </c>
      <c r="C341" s="109">
        <v>4</v>
      </c>
      <c r="D341" s="60" t="s">
        <v>399</v>
      </c>
      <c r="E341" s="60">
        <v>2626</v>
      </c>
      <c r="F341" s="60">
        <v>0</v>
      </c>
      <c r="G341" s="60">
        <f t="shared" si="73"/>
        <v>4232.9552238805973</v>
      </c>
      <c r="H341" s="60"/>
      <c r="I341" s="60"/>
      <c r="J341" s="57"/>
      <c r="K341" s="23">
        <f t="shared" si="74"/>
        <v>1</v>
      </c>
      <c r="L341" s="23">
        <f t="shared" si="75"/>
        <v>0</v>
      </c>
      <c r="M341" s="23">
        <f ca="1">OFFSET('Z1'!$B$7,B341,K341)*E341</f>
        <v>0</v>
      </c>
      <c r="N341" s="23">
        <f ca="1">IF(L341&gt;0,OFFSET('Z1'!$I$7,B341,L341)*IF(L341=1,E341-9300,IF(L341=2,E341-18000,IF(L341=3,E341-45000,0))),0)</f>
        <v>0</v>
      </c>
      <c r="O341" s="23">
        <f>IF(AND(F341=1,E341&gt;20000,E341&lt;=45000),E341*'Z1'!$G$7,0)+IF(AND(F341=1,E341&gt;45000,E341&lt;=50000),'Z1'!$G$7/5000*(50000-E341)*E341,0)</f>
        <v>0</v>
      </c>
      <c r="P341" s="24">
        <f t="shared" ca="1" si="76"/>
        <v>0</v>
      </c>
      <c r="Q341" s="27">
        <v>3921</v>
      </c>
      <c r="R341" s="26">
        <f t="shared" si="77"/>
        <v>2921</v>
      </c>
      <c r="S341" s="27">
        <f t="shared" si="78"/>
        <v>1</v>
      </c>
      <c r="T341" s="28">
        <f t="shared" si="79"/>
        <v>2628.9</v>
      </c>
      <c r="U341" s="61">
        <f ca="1">OFFSET($U$4,B341,0)/OFFSET($G$4,B341,0)*G341</f>
        <v>2059295.3270193576</v>
      </c>
      <c r="V341" s="62">
        <f t="shared" ca="1" si="80"/>
        <v>2061924.2270193575</v>
      </c>
      <c r="W341" s="63">
        <v>840.43776558867808</v>
      </c>
      <c r="X341" s="63">
        <f t="shared" ca="1" si="81"/>
        <v>785.1958214087424</v>
      </c>
      <c r="Y341" s="64">
        <f t="shared" ca="1" si="82"/>
        <v>-6.5729964123211304E-2</v>
      </c>
      <c r="Z341" s="64"/>
      <c r="AA341" s="64">
        <f ca="1">MAX(Y341,OFFSET($AA$4,B341,0))</f>
        <v>-6.5729964123211304E-2</v>
      </c>
      <c r="AB341" s="62">
        <f t="shared" ca="1" si="83"/>
        <v>2061924.2270193575</v>
      </c>
      <c r="AC341" s="65">
        <f t="shared" ca="1" si="84"/>
        <v>0</v>
      </c>
      <c r="AD341" s="62">
        <f ca="1">MAX(0,AB341-W341*(1+OFFSET($Y$4,B341,0))*E341)</f>
        <v>9470.6571757921483</v>
      </c>
      <c r="AE341" s="65">
        <f ca="1">IF(OFFSET($AC$4,B341,0)=0,0,-OFFSET($AC$4,B341,0)/OFFSET($AD$4,B341,0)*AD341)</f>
        <v>-4593.1992588725379</v>
      </c>
      <c r="AF341" s="51">
        <f t="shared" ca="1" si="85"/>
        <v>2057331.027760485</v>
      </c>
    </row>
    <row r="342" spans="1:32" ht="11.25" x14ac:dyDescent="0.2">
      <c r="A342" s="60">
        <v>30520</v>
      </c>
      <c r="B342" s="102">
        <f>INT(A342/10000)</f>
        <v>3</v>
      </c>
      <c r="C342" s="109">
        <v>4</v>
      </c>
      <c r="D342" s="60" t="s">
        <v>400</v>
      </c>
      <c r="E342" s="60">
        <v>2976</v>
      </c>
      <c r="F342" s="60">
        <v>0</v>
      </c>
      <c r="G342" s="60">
        <f t="shared" si="73"/>
        <v>4797.1343283582091</v>
      </c>
      <c r="H342" s="60"/>
      <c r="I342" s="60"/>
      <c r="J342" s="57"/>
      <c r="K342" s="23">
        <f t="shared" si="74"/>
        <v>1</v>
      </c>
      <c r="L342" s="23">
        <f t="shared" si="75"/>
        <v>0</v>
      </c>
      <c r="M342" s="23">
        <f ca="1">OFFSET('Z1'!$B$7,B342,K342)*E342</f>
        <v>0</v>
      </c>
      <c r="N342" s="23">
        <f ca="1">IF(L342&gt;0,OFFSET('Z1'!$I$7,B342,L342)*IF(L342=1,E342-9300,IF(L342=2,E342-18000,IF(L342=3,E342-45000,0))),0)</f>
        <v>0</v>
      </c>
      <c r="O342" s="23">
        <f>IF(AND(F342=1,E342&gt;20000,E342&lt;=45000),E342*'Z1'!$G$7,0)+IF(AND(F342=1,E342&gt;45000,E342&lt;=50000),'Z1'!$G$7/5000*(50000-E342)*E342,0)</f>
        <v>0</v>
      </c>
      <c r="P342" s="24">
        <f t="shared" ca="1" si="76"/>
        <v>0</v>
      </c>
      <c r="Q342" s="27">
        <v>31445</v>
      </c>
      <c r="R342" s="26">
        <f t="shared" si="77"/>
        <v>30445</v>
      </c>
      <c r="S342" s="27">
        <f t="shared" si="78"/>
        <v>1</v>
      </c>
      <c r="T342" s="28">
        <f t="shared" si="79"/>
        <v>27400.5</v>
      </c>
      <c r="U342" s="61">
        <f ca="1">OFFSET($U$4,B342,0)/OFFSET($G$4,B342,0)*G342</f>
        <v>2333763.4779929961</v>
      </c>
      <c r="V342" s="62">
        <f t="shared" ca="1" si="80"/>
        <v>2361163.9779929961</v>
      </c>
      <c r="W342" s="63">
        <v>857.11398675355724</v>
      </c>
      <c r="X342" s="63">
        <f t="shared" ca="1" si="81"/>
        <v>793.40187432560356</v>
      </c>
      <c r="Y342" s="64">
        <f t="shared" ca="1" si="82"/>
        <v>-7.4333301535858154E-2</v>
      </c>
      <c r="Z342" s="64"/>
      <c r="AA342" s="64">
        <f ca="1">MAX(Y342,OFFSET($AA$4,B342,0))</f>
        <v>-7.4333301535858154E-2</v>
      </c>
      <c r="AB342" s="62">
        <f t="shared" ca="1" si="83"/>
        <v>2361163.9779929961</v>
      </c>
      <c r="AC342" s="65">
        <f t="shared" ca="1" si="84"/>
        <v>0</v>
      </c>
      <c r="AD342" s="62">
        <f ca="1">MAX(0,AB342-W342*(1+OFFSET($Y$4,B342,0))*E342)</f>
        <v>0</v>
      </c>
      <c r="AE342" s="65">
        <f ca="1">IF(OFFSET($AC$4,B342,0)=0,0,-OFFSET($AC$4,B342,0)/OFFSET($AD$4,B342,0)*AD342)</f>
        <v>0</v>
      </c>
      <c r="AF342" s="51">
        <f t="shared" ca="1" si="85"/>
        <v>2361163.9779929961</v>
      </c>
    </row>
    <row r="343" spans="1:32" ht="11.25" x14ac:dyDescent="0.2">
      <c r="A343" s="60">
        <v>30521</v>
      </c>
      <c r="B343" s="102">
        <f>INT(A343/10000)</f>
        <v>3</v>
      </c>
      <c r="C343" s="109">
        <v>3</v>
      </c>
      <c r="D343" s="60" t="s">
        <v>401</v>
      </c>
      <c r="E343" s="60">
        <v>2127</v>
      </c>
      <c r="F343" s="60">
        <v>0</v>
      </c>
      <c r="G343" s="60">
        <f t="shared" si="73"/>
        <v>3428.5970149253731</v>
      </c>
      <c r="H343" s="60"/>
      <c r="I343" s="60"/>
      <c r="J343" s="57"/>
      <c r="K343" s="23">
        <f t="shared" si="74"/>
        <v>1</v>
      </c>
      <c r="L343" s="23">
        <f t="shared" si="75"/>
        <v>0</v>
      </c>
      <c r="M343" s="23">
        <f ca="1">OFFSET('Z1'!$B$7,B343,K343)*E343</f>
        <v>0</v>
      </c>
      <c r="N343" s="23">
        <f ca="1">IF(L343&gt;0,OFFSET('Z1'!$I$7,B343,L343)*IF(L343=1,E343-9300,IF(L343=2,E343-18000,IF(L343=3,E343-45000,0))),0)</f>
        <v>0</v>
      </c>
      <c r="O343" s="23">
        <f>IF(AND(F343=1,E343&gt;20000,E343&lt;=45000),E343*'Z1'!$G$7,0)+IF(AND(F343=1,E343&gt;45000,E343&lt;=50000),'Z1'!$G$7/5000*(50000-E343)*E343,0)</f>
        <v>0</v>
      </c>
      <c r="P343" s="24">
        <f t="shared" ca="1" si="76"/>
        <v>0</v>
      </c>
      <c r="Q343" s="27">
        <v>1261</v>
      </c>
      <c r="R343" s="26">
        <f t="shared" si="77"/>
        <v>261</v>
      </c>
      <c r="S343" s="27">
        <f t="shared" si="78"/>
        <v>1</v>
      </c>
      <c r="T343" s="28">
        <f t="shared" si="79"/>
        <v>234.9</v>
      </c>
      <c r="U343" s="61">
        <f ca="1">OFFSET($U$4,B343,0)/OFFSET($G$4,B343,0)*G343</f>
        <v>1667982.1632026555</v>
      </c>
      <c r="V343" s="62">
        <f t="shared" ca="1" si="80"/>
        <v>1668217.0632026554</v>
      </c>
      <c r="W343" s="63">
        <v>848.35871402628447</v>
      </c>
      <c r="X343" s="63">
        <f t="shared" ca="1" si="81"/>
        <v>784.30515430308196</v>
      </c>
      <c r="Y343" s="64">
        <f t="shared" ca="1" si="82"/>
        <v>-7.5502919536485025E-2</v>
      </c>
      <c r="Z343" s="64"/>
      <c r="AA343" s="64">
        <f ca="1">MAX(Y343,OFFSET($AA$4,B343,0))</f>
        <v>-7.5021174781420008E-2</v>
      </c>
      <c r="AB343" s="62">
        <f t="shared" ca="1" si="83"/>
        <v>1669086.3518542808</v>
      </c>
      <c r="AC343" s="65">
        <f t="shared" ca="1" si="84"/>
        <v>869.28865162539296</v>
      </c>
      <c r="AD343" s="62">
        <f ca="1">MAX(0,AB343-W343*(1+OFFSET($Y$4,B343,0))*E343)</f>
        <v>0</v>
      </c>
      <c r="AE343" s="65">
        <f ca="1">IF(OFFSET($AC$4,B343,0)=0,0,-OFFSET($AC$4,B343,0)/OFFSET($AD$4,B343,0)*AD343)</f>
        <v>0</v>
      </c>
      <c r="AF343" s="51">
        <f t="shared" ca="1" si="85"/>
        <v>1669086.3518542808</v>
      </c>
    </row>
    <row r="344" spans="1:32" ht="11.25" x14ac:dyDescent="0.2">
      <c r="A344" s="60">
        <v>30522</v>
      </c>
      <c r="B344" s="102">
        <f>INT(A344/10000)</f>
        <v>3</v>
      </c>
      <c r="C344" s="109">
        <v>3</v>
      </c>
      <c r="D344" s="60" t="s">
        <v>402</v>
      </c>
      <c r="E344" s="60">
        <v>1927</v>
      </c>
      <c r="F344" s="60">
        <v>0</v>
      </c>
      <c r="G344" s="60">
        <f t="shared" si="73"/>
        <v>3106.2089552238804</v>
      </c>
      <c r="H344" s="60"/>
      <c r="I344" s="60"/>
      <c r="J344" s="57"/>
      <c r="K344" s="23">
        <f t="shared" si="74"/>
        <v>1</v>
      </c>
      <c r="L344" s="23">
        <f t="shared" si="75"/>
        <v>0</v>
      </c>
      <c r="M344" s="23">
        <f ca="1">OFFSET('Z1'!$B$7,B344,K344)*E344</f>
        <v>0</v>
      </c>
      <c r="N344" s="23">
        <f ca="1">IF(L344&gt;0,OFFSET('Z1'!$I$7,B344,L344)*IF(L344=1,E344-9300,IF(L344=2,E344-18000,IF(L344=3,E344-45000,0))),0)</f>
        <v>0</v>
      </c>
      <c r="O344" s="23">
        <f>IF(AND(F344=1,E344&gt;20000,E344&lt;=45000),E344*'Z1'!$G$7,0)+IF(AND(F344=1,E344&gt;45000,E344&lt;=50000),'Z1'!$G$7/5000*(50000-E344)*E344,0)</f>
        <v>0</v>
      </c>
      <c r="P344" s="24">
        <f t="shared" ca="1" si="76"/>
        <v>0</v>
      </c>
      <c r="Q344" s="27">
        <v>0</v>
      </c>
      <c r="R344" s="26">
        <f t="shared" si="77"/>
        <v>0</v>
      </c>
      <c r="S344" s="27">
        <f t="shared" si="78"/>
        <v>1</v>
      </c>
      <c r="T344" s="28">
        <f t="shared" si="79"/>
        <v>0</v>
      </c>
      <c r="U344" s="61">
        <f ca="1">OFFSET($U$4,B344,0)/OFFSET($G$4,B344,0)*G344</f>
        <v>1511143.2197891476</v>
      </c>
      <c r="V344" s="62">
        <f t="shared" ca="1" si="80"/>
        <v>1511143.2197891476</v>
      </c>
      <c r="W344" s="63">
        <v>848.28906367663399</v>
      </c>
      <c r="X344" s="63">
        <f t="shared" ca="1" si="81"/>
        <v>784.19471706753893</v>
      </c>
      <c r="Y344" s="64">
        <f t="shared" ca="1" si="82"/>
        <v>-7.5557200196945673E-2</v>
      </c>
      <c r="Z344" s="64"/>
      <c r="AA344" s="64">
        <f ca="1">MAX(Y344,OFFSET($AA$4,B344,0))</f>
        <v>-7.5021174781420008E-2</v>
      </c>
      <c r="AB344" s="62">
        <f t="shared" ca="1" si="83"/>
        <v>1512019.4353564912</v>
      </c>
      <c r="AC344" s="65">
        <f t="shared" ca="1" si="84"/>
        <v>876.21556734363548</v>
      </c>
      <c r="AD344" s="62">
        <f ca="1">MAX(0,AB344-W344*(1+OFFSET($Y$4,B344,0))*E344)</f>
        <v>0</v>
      </c>
      <c r="AE344" s="65">
        <f ca="1">IF(OFFSET($AC$4,B344,0)=0,0,-OFFSET($AC$4,B344,0)/OFFSET($AD$4,B344,0)*AD344)</f>
        <v>0</v>
      </c>
      <c r="AF344" s="51">
        <f t="shared" ca="1" si="85"/>
        <v>1512019.4353564912</v>
      </c>
    </row>
    <row r="345" spans="1:32" ht="11.25" x14ac:dyDescent="0.2">
      <c r="A345" s="60">
        <v>30524</v>
      </c>
      <c r="B345" s="102">
        <f>INT(A345/10000)</f>
        <v>3</v>
      </c>
      <c r="C345" s="109">
        <v>2</v>
      </c>
      <c r="D345" s="60" t="s">
        <v>403</v>
      </c>
      <c r="E345" s="60">
        <v>908</v>
      </c>
      <c r="F345" s="60">
        <v>0</v>
      </c>
      <c r="G345" s="60">
        <f t="shared" si="73"/>
        <v>1463.641791044776</v>
      </c>
      <c r="H345" s="60"/>
      <c r="I345" s="60"/>
      <c r="J345" s="57"/>
      <c r="K345" s="23">
        <f t="shared" si="74"/>
        <v>1</v>
      </c>
      <c r="L345" s="23">
        <f t="shared" si="75"/>
        <v>0</v>
      </c>
      <c r="M345" s="23">
        <f ca="1">OFFSET('Z1'!$B$7,B345,K345)*E345</f>
        <v>0</v>
      </c>
      <c r="N345" s="23">
        <f ca="1">IF(L345&gt;0,OFFSET('Z1'!$I$7,B345,L345)*IF(L345=1,E345-9300,IF(L345=2,E345-18000,IF(L345=3,E345-45000,0))),0)</f>
        <v>0</v>
      </c>
      <c r="O345" s="23">
        <f>IF(AND(F345=1,E345&gt;20000,E345&lt;=45000),E345*'Z1'!$G$7,0)+IF(AND(F345=1,E345&gt;45000,E345&lt;=50000),'Z1'!$G$7/5000*(50000-E345)*E345,0)</f>
        <v>0</v>
      </c>
      <c r="P345" s="24">
        <f t="shared" ca="1" si="76"/>
        <v>0</v>
      </c>
      <c r="Q345" s="27">
        <v>2176</v>
      </c>
      <c r="R345" s="26">
        <f t="shared" si="77"/>
        <v>1176</v>
      </c>
      <c r="S345" s="27">
        <f t="shared" si="78"/>
        <v>1</v>
      </c>
      <c r="T345" s="28">
        <f t="shared" si="79"/>
        <v>1058.4000000000001</v>
      </c>
      <c r="U345" s="61">
        <f ca="1">OFFSET($U$4,B345,0)/OFFSET($G$4,B345,0)*G345</f>
        <v>712048.80309732538</v>
      </c>
      <c r="V345" s="62">
        <f t="shared" ca="1" si="80"/>
        <v>713107.2030973254</v>
      </c>
      <c r="W345" s="63">
        <v>849.43906367663419</v>
      </c>
      <c r="X345" s="63">
        <f t="shared" ca="1" si="81"/>
        <v>785.36035583405885</v>
      </c>
      <c r="Y345" s="64">
        <f t="shared" ca="1" si="82"/>
        <v>-7.5436497546066406E-2</v>
      </c>
      <c r="Z345" s="64"/>
      <c r="AA345" s="64">
        <f ca="1">MAX(Y345,OFFSET($AA$4,B345,0))</f>
        <v>-7.5021174781420008E-2</v>
      </c>
      <c r="AB345" s="62">
        <f t="shared" ca="1" si="83"/>
        <v>713427.5376706603</v>
      </c>
      <c r="AC345" s="65">
        <f t="shared" ca="1" si="84"/>
        <v>320.33457333489787</v>
      </c>
      <c r="AD345" s="62">
        <f ca="1">MAX(0,AB345-W345*(1+OFFSET($Y$4,B345,0))*E345)</f>
        <v>0</v>
      </c>
      <c r="AE345" s="65">
        <f ca="1">IF(OFFSET($AC$4,B345,0)=0,0,-OFFSET($AC$4,B345,0)/OFFSET($AD$4,B345,0)*AD345)</f>
        <v>0</v>
      </c>
      <c r="AF345" s="51">
        <f t="shared" ca="1" si="85"/>
        <v>713427.5376706603</v>
      </c>
    </row>
    <row r="346" spans="1:32" ht="11.25" x14ac:dyDescent="0.2">
      <c r="A346" s="60">
        <v>30526</v>
      </c>
      <c r="B346" s="102">
        <f>INT(A346/10000)</f>
        <v>3</v>
      </c>
      <c r="C346" s="109">
        <v>2</v>
      </c>
      <c r="D346" s="60" t="s">
        <v>404</v>
      </c>
      <c r="E346" s="60">
        <v>551</v>
      </c>
      <c r="F346" s="60">
        <v>0</v>
      </c>
      <c r="G346" s="60">
        <f t="shared" si="73"/>
        <v>888.17910447761199</v>
      </c>
      <c r="H346" s="60"/>
      <c r="I346" s="60"/>
      <c r="J346" s="57"/>
      <c r="K346" s="23">
        <f t="shared" si="74"/>
        <v>1</v>
      </c>
      <c r="L346" s="23">
        <f t="shared" si="75"/>
        <v>0</v>
      </c>
      <c r="M346" s="23">
        <f ca="1">OFFSET('Z1'!$B$7,B346,K346)*E346</f>
        <v>0</v>
      </c>
      <c r="N346" s="23">
        <f ca="1">IF(L346&gt;0,OFFSET('Z1'!$I$7,B346,L346)*IF(L346=1,E346-9300,IF(L346=2,E346-18000,IF(L346=3,E346-45000,0))),0)</f>
        <v>0</v>
      </c>
      <c r="O346" s="23">
        <f>IF(AND(F346=1,E346&gt;20000,E346&lt;=45000),E346*'Z1'!$G$7,0)+IF(AND(F346=1,E346&gt;45000,E346&lt;=50000),'Z1'!$G$7/5000*(50000-E346)*E346,0)</f>
        <v>0</v>
      </c>
      <c r="P346" s="24">
        <f t="shared" ca="1" si="76"/>
        <v>0</v>
      </c>
      <c r="Q346" s="27">
        <v>2100</v>
      </c>
      <c r="R346" s="26">
        <f t="shared" si="77"/>
        <v>1100</v>
      </c>
      <c r="S346" s="27">
        <f t="shared" si="78"/>
        <v>1</v>
      </c>
      <c r="T346" s="28">
        <f t="shared" si="79"/>
        <v>990</v>
      </c>
      <c r="U346" s="61">
        <f ca="1">OFFSET($U$4,B346,0)/OFFSET($G$4,B346,0)*G346</f>
        <v>432091.289104214</v>
      </c>
      <c r="V346" s="62">
        <f t="shared" ca="1" si="80"/>
        <v>433081.289104214</v>
      </c>
      <c r="W346" s="63">
        <v>852.38593867663417</v>
      </c>
      <c r="X346" s="63">
        <f t="shared" ca="1" si="81"/>
        <v>785.99145027988015</v>
      </c>
      <c r="Y346" s="64">
        <f t="shared" ca="1" si="82"/>
        <v>-7.7892519554973338E-2</v>
      </c>
      <c r="Z346" s="64"/>
      <c r="AA346" s="64">
        <f ca="1">MAX(Y346,OFFSET($AA$4,B346,0))</f>
        <v>-7.5021174781420008E-2</v>
      </c>
      <c r="AB346" s="62">
        <f t="shared" ca="1" si="83"/>
        <v>434429.85824866226</v>
      </c>
      <c r="AC346" s="65">
        <f t="shared" ca="1" si="84"/>
        <v>1348.5691444482654</v>
      </c>
      <c r="AD346" s="62">
        <f ca="1">MAX(0,AB346-W346*(1+OFFSET($Y$4,B346,0))*E346)</f>
        <v>0</v>
      </c>
      <c r="AE346" s="65">
        <f ca="1">IF(OFFSET($AC$4,B346,0)=0,0,-OFFSET($AC$4,B346,0)/OFFSET($AD$4,B346,0)*AD346)</f>
        <v>0</v>
      </c>
      <c r="AF346" s="51">
        <f t="shared" ca="1" si="85"/>
        <v>434429.85824866226</v>
      </c>
    </row>
    <row r="347" spans="1:32" ht="11.25" x14ac:dyDescent="0.2">
      <c r="A347" s="60">
        <v>30527</v>
      </c>
      <c r="B347" s="102">
        <f>INT(A347/10000)</f>
        <v>3</v>
      </c>
      <c r="C347" s="109">
        <v>4</v>
      </c>
      <c r="D347" s="60" t="s">
        <v>405</v>
      </c>
      <c r="E347" s="60">
        <v>2877</v>
      </c>
      <c r="F347" s="60">
        <v>0</v>
      </c>
      <c r="G347" s="60">
        <f t="shared" si="73"/>
        <v>4637.5522388059699</v>
      </c>
      <c r="H347" s="60"/>
      <c r="I347" s="60"/>
      <c r="J347" s="57"/>
      <c r="K347" s="23">
        <f t="shared" si="74"/>
        <v>1</v>
      </c>
      <c r="L347" s="23">
        <f t="shared" si="75"/>
        <v>0</v>
      </c>
      <c r="M347" s="23">
        <f ca="1">OFFSET('Z1'!$B$7,B347,K347)*E347</f>
        <v>0</v>
      </c>
      <c r="N347" s="23">
        <f ca="1">IF(L347&gt;0,OFFSET('Z1'!$I$7,B347,L347)*IF(L347=1,E347-9300,IF(L347=2,E347-18000,IF(L347=3,E347-45000,0))),0)</f>
        <v>0</v>
      </c>
      <c r="O347" s="23">
        <f>IF(AND(F347=1,E347&gt;20000,E347&lt;=45000),E347*'Z1'!$G$7,0)+IF(AND(F347=1,E347&gt;45000,E347&lt;=50000),'Z1'!$G$7/5000*(50000-E347)*E347,0)</f>
        <v>0</v>
      </c>
      <c r="P347" s="24">
        <f t="shared" ca="1" si="76"/>
        <v>0</v>
      </c>
      <c r="Q347" s="27">
        <v>1513</v>
      </c>
      <c r="R347" s="26">
        <f t="shared" si="77"/>
        <v>513</v>
      </c>
      <c r="S347" s="27">
        <f t="shared" si="78"/>
        <v>1</v>
      </c>
      <c r="T347" s="28">
        <f t="shared" si="79"/>
        <v>461.7</v>
      </c>
      <c r="U347" s="61">
        <f ca="1">OFFSET($U$4,B347,0)/OFFSET($G$4,B347,0)*G347</f>
        <v>2256128.2010033098</v>
      </c>
      <c r="V347" s="62">
        <f t="shared" ca="1" si="80"/>
        <v>2256589.90100331</v>
      </c>
      <c r="W347" s="63">
        <v>847.67490152367748</v>
      </c>
      <c r="X347" s="63">
        <f t="shared" ca="1" si="81"/>
        <v>784.35519673385818</v>
      </c>
      <c r="Y347" s="64">
        <f t="shared" ca="1" si="82"/>
        <v>-7.4698100269340872E-2</v>
      </c>
      <c r="Z347" s="64"/>
      <c r="AA347" s="64">
        <f ca="1">MAX(Y347,OFFSET($AA$4,B347,0))</f>
        <v>-7.4698100269340872E-2</v>
      </c>
      <c r="AB347" s="62">
        <f t="shared" ca="1" si="83"/>
        <v>2256589.90100331</v>
      </c>
      <c r="AC347" s="65">
        <f t="shared" ca="1" si="84"/>
        <v>0</v>
      </c>
      <c r="AD347" s="62">
        <f ca="1">MAX(0,AB347-W347*(1+OFFSET($Y$4,B347,0))*E347)</f>
        <v>0</v>
      </c>
      <c r="AE347" s="65">
        <f ca="1">IF(OFFSET($AC$4,B347,0)=0,0,-OFFSET($AC$4,B347,0)/OFFSET($AD$4,B347,0)*AD347)</f>
        <v>0</v>
      </c>
      <c r="AF347" s="51">
        <f t="shared" ca="1" si="85"/>
        <v>2256589.90100331</v>
      </c>
    </row>
    <row r="348" spans="1:32" ht="11.25" x14ac:dyDescent="0.2">
      <c r="A348" s="60">
        <v>30529</v>
      </c>
      <c r="B348" s="102">
        <f>INT(A348/10000)</f>
        <v>3</v>
      </c>
      <c r="C348" s="109">
        <v>4</v>
      </c>
      <c r="D348" s="60" t="s">
        <v>406</v>
      </c>
      <c r="E348" s="60">
        <v>2608</v>
      </c>
      <c r="F348" s="60">
        <v>0</v>
      </c>
      <c r="G348" s="60">
        <f t="shared" si="73"/>
        <v>4203.940298507463</v>
      </c>
      <c r="H348" s="60"/>
      <c r="I348" s="60"/>
      <c r="J348" s="57"/>
      <c r="K348" s="23">
        <f t="shared" si="74"/>
        <v>1</v>
      </c>
      <c r="L348" s="23">
        <f t="shared" si="75"/>
        <v>0</v>
      </c>
      <c r="M348" s="23">
        <f ca="1">OFFSET('Z1'!$B$7,B348,K348)*E348</f>
        <v>0</v>
      </c>
      <c r="N348" s="23">
        <f ca="1">IF(L348&gt;0,OFFSET('Z1'!$I$7,B348,L348)*IF(L348=1,E348-9300,IF(L348=2,E348-18000,IF(L348=3,E348-45000,0))),0)</f>
        <v>0</v>
      </c>
      <c r="O348" s="23">
        <f>IF(AND(F348=1,E348&gt;20000,E348&lt;=45000),E348*'Z1'!$G$7,0)+IF(AND(F348=1,E348&gt;45000,E348&lt;=50000),'Z1'!$G$7/5000*(50000-E348)*E348,0)</f>
        <v>0</v>
      </c>
      <c r="P348" s="24">
        <f t="shared" ca="1" si="76"/>
        <v>0</v>
      </c>
      <c r="Q348" s="27">
        <v>3595</v>
      </c>
      <c r="R348" s="26">
        <f t="shared" si="77"/>
        <v>2595</v>
      </c>
      <c r="S348" s="27">
        <f t="shared" si="78"/>
        <v>1</v>
      </c>
      <c r="T348" s="28">
        <f t="shared" si="79"/>
        <v>2335.5</v>
      </c>
      <c r="U348" s="61">
        <f ca="1">OFFSET($U$4,B348,0)/OFFSET($G$4,B348,0)*G348</f>
        <v>2045179.8221121419</v>
      </c>
      <c r="V348" s="62">
        <f t="shared" ca="1" si="80"/>
        <v>2047515.3221121419</v>
      </c>
      <c r="W348" s="63">
        <v>848.98263206098102</v>
      </c>
      <c r="X348" s="63">
        <f t="shared" ca="1" si="81"/>
        <v>785.09023087122</v>
      </c>
      <c r="Y348" s="64">
        <f t="shared" ca="1" si="82"/>
        <v>-7.525760690139971E-2</v>
      </c>
      <c r="Z348" s="64"/>
      <c r="AA348" s="64">
        <f ca="1">MAX(Y348,OFFSET($AA$4,B348,0))</f>
        <v>-7.5021174781420008E-2</v>
      </c>
      <c r="AB348" s="62">
        <f t="shared" ca="1" si="83"/>
        <v>2048038.8175114128</v>
      </c>
      <c r="AC348" s="65">
        <f t="shared" ca="1" si="84"/>
        <v>523.49539927090518</v>
      </c>
      <c r="AD348" s="62">
        <f ca="1">MAX(0,AB348-W348*(1+OFFSET($Y$4,B348,0))*E348)</f>
        <v>0</v>
      </c>
      <c r="AE348" s="65">
        <f ca="1">IF(OFFSET($AC$4,B348,0)=0,0,-OFFSET($AC$4,B348,0)/OFFSET($AD$4,B348,0)*AD348)</f>
        <v>0</v>
      </c>
      <c r="AF348" s="51">
        <f t="shared" ca="1" si="85"/>
        <v>2048038.8175114128</v>
      </c>
    </row>
    <row r="349" spans="1:32" ht="11.25" x14ac:dyDescent="0.2">
      <c r="A349" s="60">
        <v>30530</v>
      </c>
      <c r="B349" s="102">
        <f>INT(A349/10000)</f>
        <v>3</v>
      </c>
      <c r="C349" s="109">
        <v>5</v>
      </c>
      <c r="D349" s="60" t="s">
        <v>407</v>
      </c>
      <c r="E349" s="60">
        <v>5195</v>
      </c>
      <c r="F349" s="60">
        <v>0</v>
      </c>
      <c r="G349" s="60">
        <f t="shared" si="73"/>
        <v>8374.0298507462685</v>
      </c>
      <c r="H349" s="60"/>
      <c r="I349" s="60"/>
      <c r="J349" s="57"/>
      <c r="K349" s="23">
        <f t="shared" si="74"/>
        <v>1</v>
      </c>
      <c r="L349" s="23">
        <f t="shared" si="75"/>
        <v>0</v>
      </c>
      <c r="M349" s="23">
        <f ca="1">OFFSET('Z1'!$B$7,B349,K349)*E349</f>
        <v>0</v>
      </c>
      <c r="N349" s="23">
        <f ca="1">IF(L349&gt;0,OFFSET('Z1'!$I$7,B349,L349)*IF(L349=1,E349-9300,IF(L349=2,E349-18000,IF(L349=3,E349-45000,0))),0)</f>
        <v>0</v>
      </c>
      <c r="O349" s="23">
        <f>IF(AND(F349=1,E349&gt;20000,E349&lt;=45000),E349*'Z1'!$G$7,0)+IF(AND(F349=1,E349&gt;45000,E349&lt;=50000),'Z1'!$G$7/5000*(50000-E349)*E349,0)</f>
        <v>0</v>
      </c>
      <c r="P349" s="24">
        <f t="shared" ca="1" si="76"/>
        <v>0</v>
      </c>
      <c r="Q349" s="27">
        <v>2750</v>
      </c>
      <c r="R349" s="26">
        <f t="shared" si="77"/>
        <v>1750</v>
      </c>
      <c r="S349" s="27">
        <f t="shared" si="78"/>
        <v>1</v>
      </c>
      <c r="T349" s="28">
        <f t="shared" si="79"/>
        <v>1575</v>
      </c>
      <c r="U349" s="61">
        <f ca="1">OFFSET($U$4,B349,0)/OFFSET($G$4,B349,0)*G349</f>
        <v>4073891.555165865</v>
      </c>
      <c r="V349" s="62">
        <f t="shared" ca="1" si="80"/>
        <v>4075466.555165865</v>
      </c>
      <c r="W349" s="63">
        <v>848.6309689951612</v>
      </c>
      <c r="X349" s="63">
        <f t="shared" ca="1" si="81"/>
        <v>784.4978931984341</v>
      </c>
      <c r="Y349" s="64">
        <f t="shared" ca="1" si="82"/>
        <v>-7.5572396176709411E-2</v>
      </c>
      <c r="Z349" s="64"/>
      <c r="AA349" s="64">
        <f ca="1">MAX(Y349,OFFSET($AA$4,B349,0))</f>
        <v>-7.5021174781420008E-2</v>
      </c>
      <c r="AB349" s="62">
        <f t="shared" ca="1" si="83"/>
        <v>4077896.6906915708</v>
      </c>
      <c r="AC349" s="65">
        <f t="shared" ca="1" si="84"/>
        <v>2430.1355257057585</v>
      </c>
      <c r="AD349" s="62">
        <f ca="1">MAX(0,AB349-W349*(1+OFFSET($Y$4,B349,0))*E349)</f>
        <v>0</v>
      </c>
      <c r="AE349" s="65">
        <f ca="1">IF(OFFSET($AC$4,B349,0)=0,0,-OFFSET($AC$4,B349,0)/OFFSET($AD$4,B349,0)*AD349)</f>
        <v>0</v>
      </c>
      <c r="AF349" s="51">
        <f t="shared" ca="1" si="85"/>
        <v>4077896.6906915708</v>
      </c>
    </row>
    <row r="350" spans="1:32" ht="11.25" x14ac:dyDescent="0.2">
      <c r="A350" s="60">
        <v>30531</v>
      </c>
      <c r="B350" s="102">
        <f>INT(A350/10000)</f>
        <v>3</v>
      </c>
      <c r="C350" s="109">
        <v>5</v>
      </c>
      <c r="D350" s="60" t="s">
        <v>408</v>
      </c>
      <c r="E350" s="60">
        <v>9299</v>
      </c>
      <c r="F350" s="60">
        <v>0</v>
      </c>
      <c r="G350" s="60">
        <f t="shared" si="73"/>
        <v>15153.064676616916</v>
      </c>
      <c r="H350" s="60"/>
      <c r="I350" s="60"/>
      <c r="J350" s="57"/>
      <c r="K350" s="23">
        <f t="shared" si="74"/>
        <v>1</v>
      </c>
      <c r="L350" s="23">
        <f t="shared" si="75"/>
        <v>0</v>
      </c>
      <c r="M350" s="23">
        <f ca="1">OFFSET('Z1'!$B$7,B350,K350)*E350</f>
        <v>0</v>
      </c>
      <c r="N350" s="23">
        <f ca="1">IF(L350&gt;0,OFFSET('Z1'!$I$7,B350,L350)*IF(L350=1,E350-9300,IF(L350=2,E350-18000,IF(L350=3,E350-45000,0))),0)</f>
        <v>0</v>
      </c>
      <c r="O350" s="23">
        <f>IF(AND(F350=1,E350&gt;20000,E350&lt;=45000),E350*'Z1'!$G$7,0)+IF(AND(F350=1,E350&gt;45000,E350&lt;=50000),'Z1'!$G$7/5000*(50000-E350)*E350,0)</f>
        <v>0</v>
      </c>
      <c r="P350" s="24">
        <f t="shared" ca="1" si="76"/>
        <v>0</v>
      </c>
      <c r="Q350" s="27">
        <v>39738</v>
      </c>
      <c r="R350" s="26">
        <f t="shared" si="77"/>
        <v>38738</v>
      </c>
      <c r="S350" s="27">
        <f t="shared" si="78"/>
        <v>1</v>
      </c>
      <c r="T350" s="28">
        <f t="shared" si="79"/>
        <v>34864.200000000004</v>
      </c>
      <c r="U350" s="61">
        <f ca="1">OFFSET($U$4,B350,0)/OFFSET($G$4,B350,0)*G350</f>
        <v>7371832.1192096602</v>
      </c>
      <c r="V350" s="62">
        <f t="shared" ca="1" si="80"/>
        <v>7406696.3192096604</v>
      </c>
      <c r="W350" s="63">
        <v>859.15284893237936</v>
      </c>
      <c r="X350" s="63">
        <f t="shared" ca="1" si="81"/>
        <v>796.50460471122278</v>
      </c>
      <c r="Y350" s="64">
        <f t="shared" ca="1" si="82"/>
        <v>-7.2918624781383223E-2</v>
      </c>
      <c r="Z350" s="64"/>
      <c r="AA350" s="64">
        <f ca="1">MAX(Y350,OFFSET($AA$4,B350,0))</f>
        <v>-7.2918624781383223E-2</v>
      </c>
      <c r="AB350" s="62">
        <f t="shared" ca="1" si="83"/>
        <v>7406696.3192096604</v>
      </c>
      <c r="AC350" s="65">
        <f t="shared" ca="1" si="84"/>
        <v>0</v>
      </c>
      <c r="AD350" s="62">
        <f ca="1">MAX(0,AB350-W350*(1+OFFSET($Y$4,B350,0))*E350)</f>
        <v>0</v>
      </c>
      <c r="AE350" s="65">
        <f ca="1">IF(OFFSET($AC$4,B350,0)=0,0,-OFFSET($AC$4,B350,0)/OFFSET($AD$4,B350,0)*AD350)</f>
        <v>0</v>
      </c>
      <c r="AF350" s="51">
        <f t="shared" ca="1" si="85"/>
        <v>7406696.3192096604</v>
      </c>
    </row>
    <row r="351" spans="1:32" ht="11.25" x14ac:dyDescent="0.2">
      <c r="A351" s="60">
        <v>30532</v>
      </c>
      <c r="B351" s="102">
        <f>INT(A351/10000)</f>
        <v>3</v>
      </c>
      <c r="C351" s="109">
        <v>4</v>
      </c>
      <c r="D351" s="60" t="s">
        <v>409</v>
      </c>
      <c r="E351" s="60">
        <v>3463</v>
      </c>
      <c r="F351" s="60">
        <v>0</v>
      </c>
      <c r="G351" s="60">
        <f t="shared" si="73"/>
        <v>5582.1492537313434</v>
      </c>
      <c r="H351" s="60"/>
      <c r="I351" s="60"/>
      <c r="J351" s="57"/>
      <c r="K351" s="23">
        <f t="shared" si="74"/>
        <v>1</v>
      </c>
      <c r="L351" s="23">
        <f t="shared" si="75"/>
        <v>0</v>
      </c>
      <c r="M351" s="23">
        <f ca="1">OFFSET('Z1'!$B$7,B351,K351)*E351</f>
        <v>0</v>
      </c>
      <c r="N351" s="23">
        <f ca="1">IF(L351&gt;0,OFFSET('Z1'!$I$7,B351,L351)*IF(L351=1,E351-9300,IF(L351=2,E351-18000,IF(L351=3,E351-45000,0))),0)</f>
        <v>0</v>
      </c>
      <c r="O351" s="23">
        <f>IF(AND(F351=1,E351&gt;20000,E351&lt;=45000),E351*'Z1'!$G$7,0)+IF(AND(F351=1,E351&gt;45000,E351&lt;=50000),'Z1'!$G$7/5000*(50000-E351)*E351,0)</f>
        <v>0</v>
      </c>
      <c r="P351" s="24">
        <f t="shared" ca="1" si="76"/>
        <v>0</v>
      </c>
      <c r="Q351" s="27">
        <v>16166</v>
      </c>
      <c r="R351" s="26">
        <f t="shared" si="77"/>
        <v>15166</v>
      </c>
      <c r="S351" s="27">
        <f t="shared" si="78"/>
        <v>1</v>
      </c>
      <c r="T351" s="28">
        <f t="shared" si="79"/>
        <v>13649.4</v>
      </c>
      <c r="U351" s="61">
        <f ca="1">OFFSET($U$4,B351,0)/OFFSET($G$4,B351,0)*G351</f>
        <v>2715666.3052048874</v>
      </c>
      <c r="V351" s="62">
        <f t="shared" ca="1" si="80"/>
        <v>2729315.7052048873</v>
      </c>
      <c r="W351" s="63">
        <v>850.28501759104086</v>
      </c>
      <c r="X351" s="63">
        <f t="shared" ca="1" si="81"/>
        <v>788.13621288041793</v>
      </c>
      <c r="Y351" s="64">
        <f t="shared" ca="1" si="82"/>
        <v>-7.3091732095548312E-2</v>
      </c>
      <c r="Z351" s="64"/>
      <c r="AA351" s="64">
        <f ca="1">MAX(Y351,OFFSET($AA$4,B351,0))</f>
        <v>-7.3091732095548312E-2</v>
      </c>
      <c r="AB351" s="62">
        <f t="shared" ca="1" si="83"/>
        <v>2729315.7052048873</v>
      </c>
      <c r="AC351" s="65">
        <f t="shared" ca="1" si="84"/>
        <v>0</v>
      </c>
      <c r="AD351" s="62">
        <f ca="1">MAX(0,AB351-W351*(1+OFFSET($Y$4,B351,0))*E351)</f>
        <v>0</v>
      </c>
      <c r="AE351" s="65">
        <f ca="1">IF(OFFSET($AC$4,B351,0)=0,0,-OFFSET($AC$4,B351,0)/OFFSET($AD$4,B351,0)*AD351)</f>
        <v>0</v>
      </c>
      <c r="AF351" s="51">
        <f t="shared" ca="1" si="85"/>
        <v>2729315.7052048873</v>
      </c>
    </row>
    <row r="352" spans="1:32" ht="11.25" x14ac:dyDescent="0.2">
      <c r="A352" s="60">
        <v>30533</v>
      </c>
      <c r="B352" s="102">
        <f>INT(A352/10000)</f>
        <v>3</v>
      </c>
      <c r="C352" s="109">
        <v>4</v>
      </c>
      <c r="D352" s="60" t="s">
        <v>410</v>
      </c>
      <c r="E352" s="60">
        <v>3851</v>
      </c>
      <c r="F352" s="60">
        <v>0</v>
      </c>
      <c r="G352" s="60">
        <f t="shared" si="73"/>
        <v>6207.5820895522384</v>
      </c>
      <c r="H352" s="60"/>
      <c r="I352" s="60"/>
      <c r="J352" s="57"/>
      <c r="K352" s="23">
        <f t="shared" si="74"/>
        <v>1</v>
      </c>
      <c r="L352" s="23">
        <f t="shared" si="75"/>
        <v>0</v>
      </c>
      <c r="M352" s="23">
        <f ca="1">OFFSET('Z1'!$B$7,B352,K352)*E352</f>
        <v>0</v>
      </c>
      <c r="N352" s="23">
        <f ca="1">IF(L352&gt;0,OFFSET('Z1'!$I$7,B352,L352)*IF(L352=1,E352-9300,IF(L352=2,E352-18000,IF(L352=3,E352-45000,0))),0)</f>
        <v>0</v>
      </c>
      <c r="O352" s="23">
        <f>IF(AND(F352=1,E352&gt;20000,E352&lt;=45000),E352*'Z1'!$G$7,0)+IF(AND(F352=1,E352&gt;45000,E352&lt;=50000),'Z1'!$G$7/5000*(50000-E352)*E352,0)</f>
        <v>0</v>
      </c>
      <c r="P352" s="24">
        <f t="shared" ca="1" si="76"/>
        <v>0</v>
      </c>
      <c r="Q352" s="27">
        <v>5364</v>
      </c>
      <c r="R352" s="26">
        <f t="shared" si="77"/>
        <v>4364</v>
      </c>
      <c r="S352" s="27">
        <f t="shared" si="78"/>
        <v>1</v>
      </c>
      <c r="T352" s="28">
        <f t="shared" si="79"/>
        <v>3927.6</v>
      </c>
      <c r="U352" s="61">
        <f ca="1">OFFSET($U$4,B352,0)/OFFSET($G$4,B352,0)*G352</f>
        <v>3019933.8554270924</v>
      </c>
      <c r="V352" s="62">
        <f t="shared" ca="1" si="80"/>
        <v>3023861.4554270925</v>
      </c>
      <c r="W352" s="63">
        <v>845.28952927947637</v>
      </c>
      <c r="X352" s="63">
        <f t="shared" ca="1" si="81"/>
        <v>785.21460800495777</v>
      </c>
      <c r="Y352" s="64">
        <f t="shared" ca="1" si="82"/>
        <v>-7.1070230014237068E-2</v>
      </c>
      <c r="Z352" s="64"/>
      <c r="AA352" s="64">
        <f ca="1">MAX(Y352,OFFSET($AA$4,B352,0))</f>
        <v>-7.1070230014237068E-2</v>
      </c>
      <c r="AB352" s="62">
        <f t="shared" ca="1" si="83"/>
        <v>3023861.4554270925</v>
      </c>
      <c r="AC352" s="65">
        <f t="shared" ca="1" si="84"/>
        <v>0</v>
      </c>
      <c r="AD352" s="62">
        <f ca="1">MAX(0,AB352-W352*(1+OFFSET($Y$4,B352,0))*E352)</f>
        <v>0</v>
      </c>
      <c r="AE352" s="65">
        <f ca="1">IF(OFFSET($AC$4,B352,0)=0,0,-OFFSET($AC$4,B352,0)/OFFSET($AD$4,B352,0)*AD352)</f>
        <v>0</v>
      </c>
      <c r="AF352" s="51">
        <f t="shared" ca="1" si="85"/>
        <v>3023861.4554270925</v>
      </c>
    </row>
    <row r="353" spans="1:32" ht="11.25" x14ac:dyDescent="0.2">
      <c r="A353" s="60">
        <v>30534</v>
      </c>
      <c r="B353" s="102">
        <f>INT(A353/10000)</f>
        <v>3</v>
      </c>
      <c r="C353" s="109">
        <v>3</v>
      </c>
      <c r="D353" s="60" t="s">
        <v>411</v>
      </c>
      <c r="E353" s="60">
        <v>2081</v>
      </c>
      <c r="F353" s="60">
        <v>0</v>
      </c>
      <c r="G353" s="60">
        <f t="shared" si="73"/>
        <v>3354.4477611940297</v>
      </c>
      <c r="H353" s="60"/>
      <c r="I353" s="60"/>
      <c r="J353" s="57"/>
      <c r="K353" s="23">
        <f t="shared" si="74"/>
        <v>1</v>
      </c>
      <c r="L353" s="23">
        <f t="shared" si="75"/>
        <v>0</v>
      </c>
      <c r="M353" s="23">
        <f ca="1">OFFSET('Z1'!$B$7,B353,K353)*E353</f>
        <v>0</v>
      </c>
      <c r="N353" s="23">
        <f ca="1">IF(L353&gt;0,OFFSET('Z1'!$I$7,B353,L353)*IF(L353=1,E353-9300,IF(L353=2,E353-18000,IF(L353=3,E353-45000,0))),0)</f>
        <v>0</v>
      </c>
      <c r="O353" s="23">
        <f>IF(AND(F353=1,E353&gt;20000,E353&lt;=45000),E353*'Z1'!$G$7,0)+IF(AND(F353=1,E353&gt;45000,E353&lt;=50000),'Z1'!$G$7/5000*(50000-E353)*E353,0)</f>
        <v>0</v>
      </c>
      <c r="P353" s="24">
        <f t="shared" ca="1" si="76"/>
        <v>0</v>
      </c>
      <c r="Q353" s="27">
        <v>0</v>
      </c>
      <c r="R353" s="26">
        <f t="shared" si="77"/>
        <v>0</v>
      </c>
      <c r="S353" s="27">
        <f t="shared" si="78"/>
        <v>1</v>
      </c>
      <c r="T353" s="28">
        <f t="shared" si="79"/>
        <v>0</v>
      </c>
      <c r="U353" s="61">
        <f ca="1">OFFSET($U$4,B353,0)/OFFSET($G$4,B353,0)*G353</f>
        <v>1631909.2062175486</v>
      </c>
      <c r="V353" s="62">
        <f t="shared" ca="1" si="80"/>
        <v>1631909.2062175486</v>
      </c>
      <c r="W353" s="63">
        <v>848.28906367663399</v>
      </c>
      <c r="X353" s="63">
        <f t="shared" ca="1" si="81"/>
        <v>784.19471706753893</v>
      </c>
      <c r="Y353" s="64">
        <f t="shared" ca="1" si="82"/>
        <v>-7.5557200196945673E-2</v>
      </c>
      <c r="Z353" s="64"/>
      <c r="AA353" s="64">
        <f ca="1">MAX(Y353,OFFSET($AA$4,B353,0))</f>
        <v>-7.5021174781420008E-2</v>
      </c>
      <c r="AB353" s="62">
        <f t="shared" ca="1" si="83"/>
        <v>1632855.4462775602</v>
      </c>
      <c r="AC353" s="65">
        <f t="shared" ca="1" si="84"/>
        <v>946.24006001162343</v>
      </c>
      <c r="AD353" s="62">
        <f ca="1">MAX(0,AB353-W353*(1+OFFSET($Y$4,B353,0))*E353)</f>
        <v>0</v>
      </c>
      <c r="AE353" s="65">
        <f ca="1">IF(OFFSET($AC$4,B353,0)=0,0,-OFFSET($AC$4,B353,0)/OFFSET($AD$4,B353,0)*AD353)</f>
        <v>0</v>
      </c>
      <c r="AF353" s="51">
        <f t="shared" ca="1" si="85"/>
        <v>1632855.4462775602</v>
      </c>
    </row>
    <row r="354" spans="1:32" ht="11.25" x14ac:dyDescent="0.2">
      <c r="A354" s="60">
        <v>30536</v>
      </c>
      <c r="B354" s="102">
        <f>INT(A354/10000)</f>
        <v>3</v>
      </c>
      <c r="C354" s="109">
        <v>3</v>
      </c>
      <c r="D354" s="60" t="s">
        <v>412</v>
      </c>
      <c r="E354" s="60">
        <v>1359</v>
      </c>
      <c r="F354" s="60">
        <v>0</v>
      </c>
      <c r="G354" s="60">
        <f t="shared" si="73"/>
        <v>2190.6268656716416</v>
      </c>
      <c r="H354" s="60"/>
      <c r="I354" s="60"/>
      <c r="J354" s="57"/>
      <c r="K354" s="23">
        <f t="shared" si="74"/>
        <v>1</v>
      </c>
      <c r="L354" s="23">
        <f t="shared" si="75"/>
        <v>0</v>
      </c>
      <c r="M354" s="23">
        <f ca="1">OFFSET('Z1'!$B$7,B354,K354)*E354</f>
        <v>0</v>
      </c>
      <c r="N354" s="23">
        <f ca="1">IF(L354&gt;0,OFFSET('Z1'!$I$7,B354,L354)*IF(L354=1,E354-9300,IF(L354=2,E354-18000,IF(L354=3,E354-45000,0))),0)</f>
        <v>0</v>
      </c>
      <c r="O354" s="23">
        <f>IF(AND(F354=1,E354&gt;20000,E354&lt;=45000),E354*'Z1'!$G$7,0)+IF(AND(F354=1,E354&gt;45000,E354&lt;=50000),'Z1'!$G$7/5000*(50000-E354)*E354,0)</f>
        <v>0</v>
      </c>
      <c r="P354" s="24">
        <f t="shared" ca="1" si="76"/>
        <v>0</v>
      </c>
      <c r="Q354" s="27">
        <v>0</v>
      </c>
      <c r="R354" s="26">
        <f t="shared" si="77"/>
        <v>0</v>
      </c>
      <c r="S354" s="27">
        <f t="shared" si="78"/>
        <v>1</v>
      </c>
      <c r="T354" s="28">
        <f t="shared" si="79"/>
        <v>0</v>
      </c>
      <c r="U354" s="61">
        <f ca="1">OFFSET($U$4,B354,0)/OFFSET($G$4,B354,0)*G354</f>
        <v>1065720.6204947855</v>
      </c>
      <c r="V354" s="62">
        <f t="shared" ca="1" si="80"/>
        <v>1065720.6204947855</v>
      </c>
      <c r="W354" s="63">
        <v>848.28906367663421</v>
      </c>
      <c r="X354" s="63">
        <f t="shared" ca="1" si="81"/>
        <v>784.19471706753905</v>
      </c>
      <c r="Y354" s="64">
        <f t="shared" ca="1" si="82"/>
        <v>-7.5557200196945784E-2</v>
      </c>
      <c r="Z354" s="64"/>
      <c r="AA354" s="64">
        <f ca="1">MAX(Y354,OFFSET($AA$4,B354,0))</f>
        <v>-7.5021174781420008E-2</v>
      </c>
      <c r="AB354" s="62">
        <f t="shared" ca="1" si="83"/>
        <v>1066338.5639073546</v>
      </c>
      <c r="AC354" s="65">
        <f t="shared" ca="1" si="84"/>
        <v>617.94341256911866</v>
      </c>
      <c r="AD354" s="62">
        <f ca="1">MAX(0,AB354-W354*(1+OFFSET($Y$4,B354,0))*E354)</f>
        <v>0</v>
      </c>
      <c r="AE354" s="65">
        <f ca="1">IF(OFFSET($AC$4,B354,0)=0,0,-OFFSET($AC$4,B354,0)/OFFSET($AD$4,B354,0)*AD354)</f>
        <v>0</v>
      </c>
      <c r="AF354" s="51">
        <f t="shared" ca="1" si="85"/>
        <v>1066338.5639073546</v>
      </c>
    </row>
    <row r="355" spans="1:32" ht="11.25" x14ac:dyDescent="0.2">
      <c r="A355" s="60">
        <v>30538</v>
      </c>
      <c r="B355" s="102">
        <f>INT(A355/10000)</f>
        <v>3</v>
      </c>
      <c r="C355" s="109">
        <v>3</v>
      </c>
      <c r="D355" s="60" t="s">
        <v>413</v>
      </c>
      <c r="E355" s="60">
        <v>2176</v>
      </c>
      <c r="F355" s="60">
        <v>0</v>
      </c>
      <c r="G355" s="60">
        <f t="shared" si="73"/>
        <v>3507.5820895522388</v>
      </c>
      <c r="H355" s="60"/>
      <c r="I355" s="60"/>
      <c r="J355" s="57"/>
      <c r="K355" s="23">
        <f t="shared" si="74"/>
        <v>1</v>
      </c>
      <c r="L355" s="23">
        <f t="shared" si="75"/>
        <v>0</v>
      </c>
      <c r="M355" s="23">
        <f ca="1">OFFSET('Z1'!$B$7,B355,K355)*E355</f>
        <v>0</v>
      </c>
      <c r="N355" s="23">
        <f ca="1">IF(L355&gt;0,OFFSET('Z1'!$I$7,B355,L355)*IF(L355=1,E355-9300,IF(L355=2,E355-18000,IF(L355=3,E355-45000,0))),0)</f>
        <v>0</v>
      </c>
      <c r="O355" s="23">
        <f>IF(AND(F355=1,E355&gt;20000,E355&lt;=45000),E355*'Z1'!$G$7,0)+IF(AND(F355=1,E355&gt;45000,E355&lt;=50000),'Z1'!$G$7/5000*(50000-E355)*E355,0)</f>
        <v>0</v>
      </c>
      <c r="P355" s="24">
        <f t="shared" ca="1" si="76"/>
        <v>0</v>
      </c>
      <c r="Q355" s="27">
        <v>5506</v>
      </c>
      <c r="R355" s="26">
        <f t="shared" si="77"/>
        <v>4506</v>
      </c>
      <c r="S355" s="27">
        <f t="shared" si="78"/>
        <v>1</v>
      </c>
      <c r="T355" s="28">
        <f t="shared" si="79"/>
        <v>4055.4</v>
      </c>
      <c r="U355" s="61">
        <f ca="1">OFFSET($U$4,B355,0)/OFFSET($G$4,B355,0)*G355</f>
        <v>1706407.7043389648</v>
      </c>
      <c r="V355" s="62">
        <f t="shared" ca="1" si="80"/>
        <v>1710463.1043389647</v>
      </c>
      <c r="W355" s="63">
        <v>849.82850481268542</v>
      </c>
      <c r="X355" s="63">
        <f t="shared" ca="1" si="81"/>
        <v>786.05841192048013</v>
      </c>
      <c r="Y355" s="64">
        <f t="shared" ca="1" si="82"/>
        <v>-7.5038778448907384E-2</v>
      </c>
      <c r="Z355" s="64"/>
      <c r="AA355" s="64">
        <f ca="1">MAX(Y355,OFFSET($AA$4,B355,0))</f>
        <v>-7.5021174781420008E-2</v>
      </c>
      <c r="AB355" s="62">
        <f t="shared" ca="1" si="83"/>
        <v>1710495.6575131267</v>
      </c>
      <c r="AC355" s="65">
        <f t="shared" ca="1" si="84"/>
        <v>32.553174162050709</v>
      </c>
      <c r="AD355" s="62">
        <f ca="1">MAX(0,AB355-W355*(1+OFFSET($Y$4,B355,0))*E355)</f>
        <v>0</v>
      </c>
      <c r="AE355" s="65">
        <f ca="1">IF(OFFSET($AC$4,B355,0)=0,0,-OFFSET($AC$4,B355,0)/OFFSET($AD$4,B355,0)*AD355)</f>
        <v>0</v>
      </c>
      <c r="AF355" s="51">
        <f t="shared" ca="1" si="85"/>
        <v>1710495.6575131267</v>
      </c>
    </row>
    <row r="356" spans="1:32" ht="11.25" x14ac:dyDescent="0.2">
      <c r="A356" s="60">
        <v>30539</v>
      </c>
      <c r="B356" s="102">
        <f>INT(A356/10000)</f>
        <v>3</v>
      </c>
      <c r="C356" s="109">
        <v>3</v>
      </c>
      <c r="D356" s="60" t="s">
        <v>414</v>
      </c>
      <c r="E356" s="60">
        <v>2207</v>
      </c>
      <c r="F356" s="60">
        <v>0</v>
      </c>
      <c r="G356" s="60">
        <f t="shared" si="73"/>
        <v>3557.5522388059703</v>
      </c>
      <c r="H356" s="60"/>
      <c r="I356" s="60"/>
      <c r="J356" s="57"/>
      <c r="K356" s="23">
        <f t="shared" si="74"/>
        <v>1</v>
      </c>
      <c r="L356" s="23">
        <f t="shared" si="75"/>
        <v>0</v>
      </c>
      <c r="M356" s="23">
        <f ca="1">OFFSET('Z1'!$B$7,B356,K356)*E356</f>
        <v>0</v>
      </c>
      <c r="N356" s="23">
        <f ca="1">IF(L356&gt;0,OFFSET('Z1'!$I$7,B356,L356)*IF(L356=1,E356-9300,IF(L356=2,E356-18000,IF(L356=3,E356-45000,0))),0)</f>
        <v>0</v>
      </c>
      <c r="O356" s="23">
        <f>IF(AND(F356=1,E356&gt;20000,E356&lt;=45000),E356*'Z1'!$G$7,0)+IF(AND(F356=1,E356&gt;45000,E356&lt;=50000),'Z1'!$G$7/5000*(50000-E356)*E356,0)</f>
        <v>0</v>
      </c>
      <c r="P356" s="24">
        <f t="shared" ca="1" si="76"/>
        <v>0</v>
      </c>
      <c r="Q356" s="27">
        <v>4206</v>
      </c>
      <c r="R356" s="26">
        <f t="shared" si="77"/>
        <v>3206</v>
      </c>
      <c r="S356" s="27">
        <f t="shared" si="78"/>
        <v>1</v>
      </c>
      <c r="T356" s="28">
        <f t="shared" si="79"/>
        <v>2885.4</v>
      </c>
      <c r="U356" s="61">
        <f ca="1">OFFSET($U$4,B356,0)/OFFSET($G$4,B356,0)*G356</f>
        <v>1730717.7405680586</v>
      </c>
      <c r="V356" s="62">
        <f t="shared" ca="1" si="80"/>
        <v>1733603.1405680585</v>
      </c>
      <c r="W356" s="63">
        <v>849.44916286509226</v>
      </c>
      <c r="X356" s="63">
        <f t="shared" ca="1" si="81"/>
        <v>785.50210265883936</v>
      </c>
      <c r="Y356" s="64">
        <f t="shared" ca="1" si="82"/>
        <v>-7.5280620667830145E-2</v>
      </c>
      <c r="Z356" s="64"/>
      <c r="AA356" s="64">
        <f ca="1">MAX(Y356,OFFSET($AA$4,B356,0))</f>
        <v>-7.5021174781420008E-2</v>
      </c>
      <c r="AB356" s="62">
        <f t="shared" ca="1" si="83"/>
        <v>1734089.5326709393</v>
      </c>
      <c r="AC356" s="65">
        <f t="shared" ca="1" si="84"/>
        <v>486.39210288086906</v>
      </c>
      <c r="AD356" s="62">
        <f ca="1">MAX(0,AB356-W356*(1+OFFSET($Y$4,B356,0))*E356)</f>
        <v>0</v>
      </c>
      <c r="AE356" s="65">
        <f ca="1">IF(OFFSET($AC$4,B356,0)=0,0,-OFFSET($AC$4,B356,0)/OFFSET($AD$4,B356,0)*AD356)</f>
        <v>0</v>
      </c>
      <c r="AF356" s="51">
        <f t="shared" ca="1" si="85"/>
        <v>1734089.5326709393</v>
      </c>
    </row>
    <row r="357" spans="1:32" ht="11.25" x14ac:dyDescent="0.2">
      <c r="A357" s="60">
        <v>30541</v>
      </c>
      <c r="B357" s="102">
        <f>INT(A357/10000)</f>
        <v>3</v>
      </c>
      <c r="C357" s="109">
        <v>3</v>
      </c>
      <c r="D357" s="60" t="s">
        <v>415</v>
      </c>
      <c r="E357" s="60">
        <v>1702</v>
      </c>
      <c r="F357" s="60">
        <v>0</v>
      </c>
      <c r="G357" s="60">
        <f t="shared" si="73"/>
        <v>2743.5223880597014</v>
      </c>
      <c r="H357" s="60"/>
      <c r="I357" s="60"/>
      <c r="J357" s="57"/>
      <c r="K357" s="23">
        <f t="shared" si="74"/>
        <v>1</v>
      </c>
      <c r="L357" s="23">
        <f t="shared" si="75"/>
        <v>0</v>
      </c>
      <c r="M357" s="23">
        <f ca="1">OFFSET('Z1'!$B$7,B357,K357)*E357</f>
        <v>0</v>
      </c>
      <c r="N357" s="23">
        <f ca="1">IF(L357&gt;0,OFFSET('Z1'!$I$7,B357,L357)*IF(L357=1,E357-9300,IF(L357=2,E357-18000,IF(L357=3,E357-45000,0))),0)</f>
        <v>0</v>
      </c>
      <c r="O357" s="23">
        <f>IF(AND(F357=1,E357&gt;20000,E357&lt;=45000),E357*'Z1'!$G$7,0)+IF(AND(F357=1,E357&gt;45000,E357&lt;=50000),'Z1'!$G$7/5000*(50000-E357)*E357,0)</f>
        <v>0</v>
      </c>
      <c r="P357" s="24">
        <f t="shared" ca="1" si="76"/>
        <v>0</v>
      </c>
      <c r="Q357" s="27">
        <v>5296</v>
      </c>
      <c r="R357" s="26">
        <f t="shared" si="77"/>
        <v>4296</v>
      </c>
      <c r="S357" s="27">
        <f t="shared" si="78"/>
        <v>1</v>
      </c>
      <c r="T357" s="28">
        <f t="shared" si="79"/>
        <v>3866.4</v>
      </c>
      <c r="U357" s="61">
        <f ca="1">OFFSET($U$4,B357,0)/OFFSET($G$4,B357,0)*G357</f>
        <v>1334699.4084489513</v>
      </c>
      <c r="V357" s="62">
        <f t="shared" ca="1" si="80"/>
        <v>1338565.8084489512</v>
      </c>
      <c r="W357" s="63">
        <v>850.57531960080462</v>
      </c>
      <c r="X357" s="63">
        <f t="shared" ca="1" si="81"/>
        <v>786.46639744356708</v>
      </c>
      <c r="Y357" s="64">
        <f t="shared" ca="1" si="82"/>
        <v>-7.537124659027894E-2</v>
      </c>
      <c r="Z357" s="64"/>
      <c r="AA357" s="64">
        <f ca="1">MAX(Y357,OFFSET($AA$4,B357,0))</f>
        <v>-7.5021174781420008E-2</v>
      </c>
      <c r="AB357" s="62">
        <f t="shared" ca="1" si="83"/>
        <v>1339072.6001230285</v>
      </c>
      <c r="AC357" s="65">
        <f t="shared" ca="1" si="84"/>
        <v>506.791674077278</v>
      </c>
      <c r="AD357" s="62">
        <f ca="1">MAX(0,AB357-W357*(1+OFFSET($Y$4,B357,0))*E357)</f>
        <v>0</v>
      </c>
      <c r="AE357" s="65">
        <f ca="1">IF(OFFSET($AC$4,B357,0)=0,0,-OFFSET($AC$4,B357,0)/OFFSET($AD$4,B357,0)*AD357)</f>
        <v>0</v>
      </c>
      <c r="AF357" s="51">
        <f t="shared" ca="1" si="85"/>
        <v>1339072.6001230285</v>
      </c>
    </row>
    <row r="358" spans="1:32" ht="11.25" x14ac:dyDescent="0.2">
      <c r="A358" s="60">
        <v>30542</v>
      </c>
      <c r="B358" s="102">
        <f>INT(A358/10000)</f>
        <v>3</v>
      </c>
      <c r="C358" s="109">
        <v>3</v>
      </c>
      <c r="D358" s="60" t="s">
        <v>416</v>
      </c>
      <c r="E358" s="60">
        <v>2019</v>
      </c>
      <c r="F358" s="60">
        <v>0</v>
      </c>
      <c r="G358" s="60">
        <f t="shared" si="73"/>
        <v>3254.5074626865671</v>
      </c>
      <c r="H358" s="60"/>
      <c r="I358" s="60"/>
      <c r="J358" s="57"/>
      <c r="K358" s="23">
        <f t="shared" si="74"/>
        <v>1</v>
      </c>
      <c r="L358" s="23">
        <f t="shared" si="75"/>
        <v>0</v>
      </c>
      <c r="M358" s="23">
        <f ca="1">OFFSET('Z1'!$B$7,B358,K358)*E358</f>
        <v>0</v>
      </c>
      <c r="N358" s="23">
        <f ca="1">IF(L358&gt;0,OFFSET('Z1'!$I$7,B358,L358)*IF(L358=1,E358-9300,IF(L358=2,E358-18000,IF(L358=3,E358-45000,0))),0)</f>
        <v>0</v>
      </c>
      <c r="O358" s="23">
        <f>IF(AND(F358=1,E358&gt;20000,E358&lt;=45000),E358*'Z1'!$G$7,0)+IF(AND(F358=1,E358&gt;45000,E358&lt;=50000),'Z1'!$G$7/5000*(50000-E358)*E358,0)</f>
        <v>0</v>
      </c>
      <c r="P358" s="24">
        <f t="shared" ca="1" si="76"/>
        <v>0</v>
      </c>
      <c r="Q358" s="27">
        <v>3241</v>
      </c>
      <c r="R358" s="26">
        <f t="shared" si="77"/>
        <v>2241</v>
      </c>
      <c r="S358" s="27">
        <f t="shared" si="78"/>
        <v>1</v>
      </c>
      <c r="T358" s="28">
        <f t="shared" si="79"/>
        <v>2016.9</v>
      </c>
      <c r="U358" s="61">
        <f ca="1">OFFSET($U$4,B358,0)/OFFSET($G$4,B358,0)*G358</f>
        <v>1583289.1337593612</v>
      </c>
      <c r="V358" s="62">
        <f t="shared" ca="1" si="80"/>
        <v>1585306.0337593611</v>
      </c>
      <c r="W358" s="63">
        <v>849.49831280642024</v>
      </c>
      <c r="X358" s="63">
        <f t="shared" ca="1" si="81"/>
        <v>785.19367694866821</v>
      </c>
      <c r="Y358" s="64">
        <f t="shared" ca="1" si="82"/>
        <v>-7.5697190787011537E-2</v>
      </c>
      <c r="Z358" s="64"/>
      <c r="AA358" s="64">
        <f ca="1">MAX(Y358,OFFSET($AA$4,B358,0))</f>
        <v>-7.5021174781420008E-2</v>
      </c>
      <c r="AB358" s="62">
        <f t="shared" ca="1" si="83"/>
        <v>1586465.4938863891</v>
      </c>
      <c r="AC358" s="65">
        <f t="shared" ca="1" si="84"/>
        <v>1159.4601270279381</v>
      </c>
      <c r="AD358" s="62">
        <f ca="1">MAX(0,AB358-W358*(1+OFFSET($Y$4,B358,0))*E358)</f>
        <v>0</v>
      </c>
      <c r="AE358" s="65">
        <f ca="1">IF(OFFSET($AC$4,B358,0)=0,0,-OFFSET($AC$4,B358,0)/OFFSET($AD$4,B358,0)*AD358)</f>
        <v>0</v>
      </c>
      <c r="AF358" s="51">
        <f t="shared" ca="1" si="85"/>
        <v>1586465.4938863891</v>
      </c>
    </row>
    <row r="359" spans="1:32" ht="11.25" x14ac:dyDescent="0.2">
      <c r="A359" s="60">
        <v>30543</v>
      </c>
      <c r="B359" s="102">
        <f>INT(A359/10000)</f>
        <v>3</v>
      </c>
      <c r="C359" s="109">
        <v>4</v>
      </c>
      <c r="D359" s="60" t="s">
        <v>417</v>
      </c>
      <c r="E359" s="60">
        <v>3421</v>
      </c>
      <c r="F359" s="60">
        <v>0</v>
      </c>
      <c r="G359" s="60">
        <f t="shared" si="73"/>
        <v>5514.4477611940301</v>
      </c>
      <c r="H359" s="60"/>
      <c r="I359" s="60"/>
      <c r="J359" s="57"/>
      <c r="K359" s="23">
        <f t="shared" si="74"/>
        <v>1</v>
      </c>
      <c r="L359" s="23">
        <f t="shared" si="75"/>
        <v>0</v>
      </c>
      <c r="M359" s="23">
        <f ca="1">OFFSET('Z1'!$B$7,B359,K359)*E359</f>
        <v>0</v>
      </c>
      <c r="N359" s="23">
        <f ca="1">IF(L359&gt;0,OFFSET('Z1'!$I$7,B359,L359)*IF(L359=1,E359-9300,IF(L359=2,E359-18000,IF(L359=3,E359-45000,0))),0)</f>
        <v>0</v>
      </c>
      <c r="O359" s="23">
        <f>IF(AND(F359=1,E359&gt;20000,E359&lt;=45000),E359*'Z1'!$G$7,0)+IF(AND(F359=1,E359&gt;45000,E359&lt;=50000),'Z1'!$G$7/5000*(50000-E359)*E359,0)</f>
        <v>0</v>
      </c>
      <c r="P359" s="24">
        <f t="shared" ca="1" si="76"/>
        <v>0</v>
      </c>
      <c r="Q359" s="27">
        <v>9177</v>
      </c>
      <c r="R359" s="26">
        <f t="shared" si="77"/>
        <v>8177</v>
      </c>
      <c r="S359" s="27">
        <f t="shared" si="78"/>
        <v>1</v>
      </c>
      <c r="T359" s="28">
        <f t="shared" si="79"/>
        <v>7359.3</v>
      </c>
      <c r="U359" s="61">
        <f ca="1">OFFSET($U$4,B359,0)/OFFSET($G$4,B359,0)*G359</f>
        <v>2682730.1270880513</v>
      </c>
      <c r="V359" s="62">
        <f t="shared" ca="1" si="80"/>
        <v>2690089.4270880511</v>
      </c>
      <c r="W359" s="63">
        <v>848.45701970883192</v>
      </c>
      <c r="X359" s="63">
        <f t="shared" ca="1" si="81"/>
        <v>786.3459301631251</v>
      </c>
      <c r="Y359" s="64">
        <f t="shared" ca="1" si="82"/>
        <v>-7.3204756520279246E-2</v>
      </c>
      <c r="Z359" s="64"/>
      <c r="AA359" s="64">
        <f ca="1">MAX(Y359,OFFSET($AA$4,B359,0))</f>
        <v>-7.3204756520279246E-2</v>
      </c>
      <c r="AB359" s="62">
        <f t="shared" ca="1" si="83"/>
        <v>2690089.4270880511</v>
      </c>
      <c r="AC359" s="65">
        <f t="shared" ca="1" si="84"/>
        <v>0</v>
      </c>
      <c r="AD359" s="62">
        <f ca="1">MAX(0,AB359-W359*(1+OFFSET($Y$4,B359,0))*E359)</f>
        <v>0</v>
      </c>
      <c r="AE359" s="65">
        <f ca="1">IF(OFFSET($AC$4,B359,0)=0,0,-OFFSET($AC$4,B359,0)/OFFSET($AD$4,B359,0)*AD359)</f>
        <v>0</v>
      </c>
      <c r="AF359" s="51">
        <f t="shared" ca="1" si="85"/>
        <v>2690089.4270880511</v>
      </c>
    </row>
    <row r="360" spans="1:32" ht="11.25" x14ac:dyDescent="0.2">
      <c r="A360" s="60">
        <v>30544</v>
      </c>
      <c r="B360" s="102">
        <f>INT(A360/10000)</f>
        <v>3</v>
      </c>
      <c r="C360" s="109">
        <v>3</v>
      </c>
      <c r="D360" s="60" t="s">
        <v>418</v>
      </c>
      <c r="E360" s="60">
        <v>1894</v>
      </c>
      <c r="F360" s="60">
        <v>0</v>
      </c>
      <c r="G360" s="60">
        <f t="shared" si="73"/>
        <v>3053.0149253731342</v>
      </c>
      <c r="H360" s="60"/>
      <c r="I360" s="60"/>
      <c r="J360" s="57"/>
      <c r="K360" s="23">
        <f t="shared" si="74"/>
        <v>1</v>
      </c>
      <c r="L360" s="23">
        <f t="shared" si="75"/>
        <v>0</v>
      </c>
      <c r="M360" s="23">
        <f ca="1">OFFSET('Z1'!$B$7,B360,K360)*E360</f>
        <v>0</v>
      </c>
      <c r="N360" s="23">
        <f ca="1">IF(L360&gt;0,OFFSET('Z1'!$I$7,B360,L360)*IF(L360=1,E360-9300,IF(L360=2,E360-18000,IF(L360=3,E360-45000,0))),0)</f>
        <v>0</v>
      </c>
      <c r="O360" s="23">
        <f>IF(AND(F360=1,E360&gt;20000,E360&lt;=45000),E360*'Z1'!$G$7,0)+IF(AND(F360=1,E360&gt;45000,E360&lt;=50000),'Z1'!$G$7/5000*(50000-E360)*E360,0)</f>
        <v>0</v>
      </c>
      <c r="P360" s="24">
        <f t="shared" ca="1" si="76"/>
        <v>0</v>
      </c>
      <c r="Q360" s="27">
        <v>17703</v>
      </c>
      <c r="R360" s="26">
        <f t="shared" si="77"/>
        <v>16703</v>
      </c>
      <c r="S360" s="27">
        <f t="shared" si="78"/>
        <v>1</v>
      </c>
      <c r="T360" s="28">
        <f t="shared" si="79"/>
        <v>15032.7</v>
      </c>
      <c r="U360" s="61">
        <f ca="1">OFFSET($U$4,B360,0)/OFFSET($G$4,B360,0)*G360</f>
        <v>1485264.7941259188</v>
      </c>
      <c r="V360" s="62">
        <f t="shared" ca="1" si="80"/>
        <v>1500297.4941259187</v>
      </c>
      <c r="W360" s="63">
        <v>856.27167237228639</v>
      </c>
      <c r="X360" s="63">
        <f t="shared" ca="1" si="81"/>
        <v>792.13172868316724</v>
      </c>
      <c r="Y360" s="64">
        <f t="shared" ca="1" si="82"/>
        <v>-7.4906067500073337E-2</v>
      </c>
      <c r="Z360" s="64"/>
      <c r="AA360" s="64">
        <f ca="1">MAX(Y360,OFFSET($AA$4,B360,0))</f>
        <v>-7.4906067500073337E-2</v>
      </c>
      <c r="AB360" s="62">
        <f t="shared" ca="1" si="83"/>
        <v>1500297.4941259187</v>
      </c>
      <c r="AC360" s="65">
        <f t="shared" ca="1" si="84"/>
        <v>0</v>
      </c>
      <c r="AD360" s="62">
        <f ca="1">MAX(0,AB360-W360*(1+OFFSET($Y$4,B360,0))*E360)</f>
        <v>0</v>
      </c>
      <c r="AE360" s="65">
        <f ca="1">IF(OFFSET($AC$4,B360,0)=0,0,-OFFSET($AC$4,B360,0)/OFFSET($AD$4,B360,0)*AD360)</f>
        <v>0</v>
      </c>
      <c r="AF360" s="51">
        <f t="shared" ca="1" si="85"/>
        <v>1500297.4941259187</v>
      </c>
    </row>
    <row r="361" spans="1:32" ht="11.25" x14ac:dyDescent="0.2">
      <c r="A361" s="60">
        <v>30601</v>
      </c>
      <c r="B361" s="102">
        <f>INT(A361/10000)</f>
        <v>3</v>
      </c>
      <c r="C361" s="109">
        <v>4</v>
      </c>
      <c r="D361" s="60" t="s">
        <v>419</v>
      </c>
      <c r="E361" s="60">
        <v>2550</v>
      </c>
      <c r="F361" s="60">
        <v>0</v>
      </c>
      <c r="G361" s="60">
        <f t="shared" si="73"/>
        <v>4110.4477611940301</v>
      </c>
      <c r="H361" s="60"/>
      <c r="I361" s="60"/>
      <c r="J361" s="57"/>
      <c r="K361" s="23">
        <f t="shared" si="74"/>
        <v>1</v>
      </c>
      <c r="L361" s="23">
        <f t="shared" si="75"/>
        <v>0</v>
      </c>
      <c r="M361" s="23">
        <f ca="1">OFFSET('Z1'!$B$7,B361,K361)*E361</f>
        <v>0</v>
      </c>
      <c r="N361" s="23">
        <f ca="1">IF(L361&gt;0,OFFSET('Z1'!$I$7,B361,L361)*IF(L361=1,E361-9300,IF(L361=2,E361-18000,IF(L361=3,E361-45000,0))),0)</f>
        <v>0</v>
      </c>
      <c r="O361" s="23">
        <f>IF(AND(F361=1,E361&gt;20000,E361&lt;=45000),E361*'Z1'!$G$7,0)+IF(AND(F361=1,E361&gt;45000,E361&lt;=50000),'Z1'!$G$7/5000*(50000-E361)*E361,0)</f>
        <v>0</v>
      </c>
      <c r="P361" s="24">
        <f t="shared" ca="1" si="76"/>
        <v>0</v>
      </c>
      <c r="Q361" s="27">
        <v>2817</v>
      </c>
      <c r="R361" s="26">
        <f t="shared" si="77"/>
        <v>1817</v>
      </c>
      <c r="S361" s="27">
        <f t="shared" si="78"/>
        <v>1</v>
      </c>
      <c r="T361" s="28">
        <f t="shared" si="79"/>
        <v>1635.3</v>
      </c>
      <c r="U361" s="61">
        <f ca="1">OFFSET($U$4,B361,0)/OFFSET($G$4,B361,0)*G361</f>
        <v>1999696.5285222246</v>
      </c>
      <c r="V361" s="62">
        <f t="shared" ca="1" si="80"/>
        <v>2001331.8285222247</v>
      </c>
      <c r="W361" s="63">
        <v>848.96754612284019</v>
      </c>
      <c r="X361" s="63">
        <f t="shared" ca="1" si="81"/>
        <v>784.83601118518618</v>
      </c>
      <c r="Y361" s="64">
        <f t="shared" ca="1" si="82"/>
        <v>-7.5540620169212702E-2</v>
      </c>
      <c r="Z361" s="64"/>
      <c r="AA361" s="64">
        <f ca="1">MAX(Y361,OFFSET($AA$4,B361,0))</f>
        <v>-7.5021174781420008E-2</v>
      </c>
      <c r="AB361" s="62">
        <f t="shared" ca="1" si="83"/>
        <v>2002456.3588265837</v>
      </c>
      <c r="AC361" s="65">
        <f t="shared" ca="1" si="84"/>
        <v>1124.5303043590393</v>
      </c>
      <c r="AD361" s="62">
        <f ca="1">MAX(0,AB361-W361*(1+OFFSET($Y$4,B361,0))*E361)</f>
        <v>0</v>
      </c>
      <c r="AE361" s="65">
        <f ca="1">IF(OFFSET($AC$4,B361,0)=0,0,-OFFSET($AC$4,B361,0)/OFFSET($AD$4,B361,0)*AD361)</f>
        <v>0</v>
      </c>
      <c r="AF361" s="51">
        <f t="shared" ca="1" si="85"/>
        <v>2002456.3588265837</v>
      </c>
    </row>
    <row r="362" spans="1:32" ht="11.25" x14ac:dyDescent="0.2">
      <c r="A362" s="60">
        <v>30602</v>
      </c>
      <c r="B362" s="102">
        <f>INT(A362/10000)</f>
        <v>3</v>
      </c>
      <c r="C362" s="109">
        <v>3</v>
      </c>
      <c r="D362" s="60" t="s">
        <v>420</v>
      </c>
      <c r="E362" s="60">
        <v>2096</v>
      </c>
      <c r="F362" s="60">
        <v>0</v>
      </c>
      <c r="G362" s="60">
        <f t="shared" si="73"/>
        <v>3378.6268656716416</v>
      </c>
      <c r="H362" s="60"/>
      <c r="I362" s="60"/>
      <c r="J362" s="57"/>
      <c r="K362" s="23">
        <f t="shared" si="74"/>
        <v>1</v>
      </c>
      <c r="L362" s="23">
        <f t="shared" si="75"/>
        <v>0</v>
      </c>
      <c r="M362" s="23">
        <f ca="1">OFFSET('Z1'!$B$7,B362,K362)*E362</f>
        <v>0</v>
      </c>
      <c r="N362" s="23">
        <f ca="1">IF(L362&gt;0,OFFSET('Z1'!$I$7,B362,L362)*IF(L362=1,E362-9300,IF(L362=2,E362-18000,IF(L362=3,E362-45000,0))),0)</f>
        <v>0</v>
      </c>
      <c r="O362" s="23">
        <f>IF(AND(F362=1,E362&gt;20000,E362&lt;=45000),E362*'Z1'!$G$7,0)+IF(AND(F362=1,E362&gt;45000,E362&lt;=50000),'Z1'!$G$7/5000*(50000-E362)*E362,0)</f>
        <v>0</v>
      </c>
      <c r="P362" s="24">
        <f t="shared" ca="1" si="76"/>
        <v>0</v>
      </c>
      <c r="Q362" s="27">
        <v>3583</v>
      </c>
      <c r="R362" s="26">
        <f t="shared" si="77"/>
        <v>2583</v>
      </c>
      <c r="S362" s="27">
        <f t="shared" si="78"/>
        <v>1</v>
      </c>
      <c r="T362" s="28">
        <f t="shared" si="79"/>
        <v>2324.7000000000003</v>
      </c>
      <c r="U362" s="61">
        <f ca="1">OFFSET($U$4,B362,0)/OFFSET($G$4,B362,0)*G362</f>
        <v>1643672.1269735617</v>
      </c>
      <c r="V362" s="62">
        <f t="shared" ca="1" si="80"/>
        <v>1645996.8269735617</v>
      </c>
      <c r="W362" s="63">
        <v>849.12709786466826</v>
      </c>
      <c r="X362" s="63">
        <f t="shared" ca="1" si="81"/>
        <v>785.30382966295883</v>
      </c>
      <c r="Y362" s="64">
        <f t="shared" ca="1" si="82"/>
        <v>-7.5163386449694225E-2</v>
      </c>
      <c r="Z362" s="64"/>
      <c r="AA362" s="64">
        <f ca="1">MAX(Y362,OFFSET($AA$4,B362,0))</f>
        <v>-7.5021174781420008E-2</v>
      </c>
      <c r="AB362" s="62">
        <f t="shared" ca="1" si="83"/>
        <v>1646249.931090882</v>
      </c>
      <c r="AC362" s="65">
        <f t="shared" ca="1" si="84"/>
        <v>253.10411732038483</v>
      </c>
      <c r="AD362" s="62">
        <f ca="1">MAX(0,AB362-W362*(1+OFFSET($Y$4,B362,0))*E362)</f>
        <v>0</v>
      </c>
      <c r="AE362" s="65">
        <f ca="1">IF(OFFSET($AC$4,B362,0)=0,0,-OFFSET($AC$4,B362,0)/OFFSET($AD$4,B362,0)*AD362)</f>
        <v>0</v>
      </c>
      <c r="AF362" s="51">
        <f t="shared" ca="1" si="85"/>
        <v>1646249.931090882</v>
      </c>
    </row>
    <row r="363" spans="1:32" ht="11.25" x14ac:dyDescent="0.2">
      <c r="A363" s="60">
        <v>30603</v>
      </c>
      <c r="B363" s="102">
        <f>INT(A363/10000)</f>
        <v>3</v>
      </c>
      <c r="C363" s="109">
        <v>6</v>
      </c>
      <c r="D363" s="60" t="s">
        <v>421</v>
      </c>
      <c r="E363" s="60">
        <v>12059</v>
      </c>
      <c r="F363" s="60">
        <v>0</v>
      </c>
      <c r="G363" s="60">
        <f t="shared" si="73"/>
        <v>20098.333333333332</v>
      </c>
      <c r="H363" s="60"/>
      <c r="I363" s="60"/>
      <c r="J363" s="57"/>
      <c r="K363" s="23">
        <f t="shared" si="74"/>
        <v>2</v>
      </c>
      <c r="L363" s="23">
        <f t="shared" si="75"/>
        <v>0</v>
      </c>
      <c r="M363" s="23">
        <f ca="1">OFFSET('Z1'!$B$7,B363,K363)*E363</f>
        <v>1573820.0899999999</v>
      </c>
      <c r="N363" s="23">
        <f ca="1">IF(L363&gt;0,OFFSET('Z1'!$I$7,B363,L363)*IF(L363=1,E363-9300,IF(L363=2,E363-18000,IF(L363=3,E363-45000,0))),0)</f>
        <v>0</v>
      </c>
      <c r="O363" s="23">
        <f>IF(AND(F363=1,E363&gt;20000,E363&lt;=45000),E363*'Z1'!$G$7,0)+IF(AND(F363=1,E363&gt;45000,E363&lt;=50000),'Z1'!$G$7/5000*(50000-E363)*E363,0)</f>
        <v>0</v>
      </c>
      <c r="P363" s="24">
        <f t="shared" ca="1" si="76"/>
        <v>1573820.0899999999</v>
      </c>
      <c r="Q363" s="27">
        <v>126586</v>
      </c>
      <c r="R363" s="26">
        <f t="shared" si="77"/>
        <v>125586</v>
      </c>
      <c r="S363" s="27">
        <f t="shared" si="78"/>
        <v>0</v>
      </c>
      <c r="T363" s="28">
        <f t="shared" si="79"/>
        <v>0</v>
      </c>
      <c r="U363" s="61">
        <f ca="1">OFFSET($U$4,B363,0)/OFFSET($G$4,B363,0)*G363</f>
        <v>9777661.6394887231</v>
      </c>
      <c r="V363" s="62">
        <f t="shared" ca="1" si="80"/>
        <v>11351481.729488723</v>
      </c>
      <c r="W363" s="63">
        <v>1002.2361373583433</v>
      </c>
      <c r="X363" s="63">
        <f t="shared" ca="1" si="81"/>
        <v>941.32861178279484</v>
      </c>
      <c r="Y363" s="64">
        <f t="shared" ca="1" si="82"/>
        <v>-6.0771631859220521E-2</v>
      </c>
      <c r="Z363" s="64"/>
      <c r="AA363" s="64">
        <f ca="1">MAX(Y363,OFFSET($AA$4,B363,0))</f>
        <v>-6.0771631859220521E-2</v>
      </c>
      <c r="AB363" s="62">
        <f t="shared" ca="1" si="83"/>
        <v>11351481.729488723</v>
      </c>
      <c r="AC363" s="65">
        <f t="shared" ca="1" si="84"/>
        <v>0</v>
      </c>
      <c r="AD363" s="62">
        <f ca="1">MAX(0,AB363-W363*(1+OFFSET($Y$4,B363,0))*E363)</f>
        <v>111789.65739217401</v>
      </c>
      <c r="AE363" s="65">
        <f ca="1">IF(OFFSET($AC$4,B363,0)=0,0,-OFFSET($AC$4,B363,0)/OFFSET($AD$4,B363,0)*AD363)</f>
        <v>-54217.16380947984</v>
      </c>
      <c r="AF363" s="51">
        <f t="shared" ca="1" si="85"/>
        <v>11297264.565679243</v>
      </c>
    </row>
    <row r="364" spans="1:32" ht="11.25" x14ac:dyDescent="0.2">
      <c r="A364" s="60">
        <v>30604</v>
      </c>
      <c r="B364" s="102">
        <f>INT(A364/10000)</f>
        <v>3</v>
      </c>
      <c r="C364" s="109">
        <v>7</v>
      </c>
      <c r="D364" s="60" t="s">
        <v>422</v>
      </c>
      <c r="E364" s="60">
        <v>25993</v>
      </c>
      <c r="F364" s="60">
        <v>0</v>
      </c>
      <c r="G364" s="60">
        <f t="shared" si="73"/>
        <v>51986</v>
      </c>
      <c r="H364" s="60"/>
      <c r="I364" s="60"/>
      <c r="J364" s="57"/>
      <c r="K364" s="23">
        <f t="shared" si="74"/>
        <v>3</v>
      </c>
      <c r="L364" s="23">
        <f t="shared" si="75"/>
        <v>0</v>
      </c>
      <c r="M364" s="23">
        <f ca="1">OFFSET('Z1'!$B$7,B364,K364)*E364</f>
        <v>3392346.4299999997</v>
      </c>
      <c r="N364" s="23">
        <f ca="1">IF(L364&gt;0,OFFSET('Z1'!$I$7,B364,L364)*IF(L364=1,E364-9300,IF(L364=2,E364-18000,IF(L364=3,E364-45000,0))),0)</f>
        <v>0</v>
      </c>
      <c r="O364" s="23">
        <f>IF(AND(F364=1,E364&gt;20000,E364&lt;=45000),E364*'Z1'!$G$7,0)+IF(AND(F364=1,E364&gt;45000,E364&lt;=50000),'Z1'!$G$7/5000*(50000-E364)*E364,0)</f>
        <v>0</v>
      </c>
      <c r="P364" s="24">
        <f t="shared" ca="1" si="76"/>
        <v>3392346.4299999997</v>
      </c>
      <c r="Q364" s="27">
        <v>441979</v>
      </c>
      <c r="R364" s="26">
        <f t="shared" si="77"/>
        <v>440979</v>
      </c>
      <c r="S364" s="27">
        <f t="shared" si="78"/>
        <v>0</v>
      </c>
      <c r="T364" s="28">
        <f t="shared" si="79"/>
        <v>0</v>
      </c>
      <c r="U364" s="61">
        <f ca="1">OFFSET($U$4,B364,0)/OFFSET($G$4,B364,0)*G364</f>
        <v>25290729.811284225</v>
      </c>
      <c r="V364" s="62">
        <f t="shared" ca="1" si="80"/>
        <v>28683076.241284225</v>
      </c>
      <c r="W364" s="63">
        <v>1177.8657182989762</v>
      </c>
      <c r="X364" s="63">
        <f t="shared" ca="1" si="81"/>
        <v>1103.4923341393539</v>
      </c>
      <c r="Y364" s="64">
        <f t="shared" ca="1" si="82"/>
        <v>-6.3142498337611097E-2</v>
      </c>
      <c r="Z364" s="64"/>
      <c r="AA364" s="64">
        <f ca="1">MAX(Y364,OFFSET($AA$4,B364,0))</f>
        <v>-6.3142498337611097E-2</v>
      </c>
      <c r="AB364" s="62">
        <f t="shared" ca="1" si="83"/>
        <v>28683076.241284229</v>
      </c>
      <c r="AC364" s="65">
        <f t="shared" ca="1" si="84"/>
        <v>0</v>
      </c>
      <c r="AD364" s="62">
        <f ca="1">MAX(0,AB364-W364*(1+OFFSET($Y$4,B364,0))*E364)</f>
        <v>210599.37133107334</v>
      </c>
      <c r="AE364" s="65">
        <f ca="1">IF(OFFSET($AC$4,B364,0)=0,0,-OFFSET($AC$4,B364,0)/OFFSET($AD$4,B364,0)*AD364)</f>
        <v>-102139.15025764822</v>
      </c>
      <c r="AF364" s="51">
        <f t="shared" ca="1" si="85"/>
        <v>28580937.091026582</v>
      </c>
    </row>
    <row r="365" spans="1:32" ht="11.25" x14ac:dyDescent="0.2">
      <c r="A365" s="60">
        <v>30605</v>
      </c>
      <c r="B365" s="102">
        <f>INT(A365/10000)</f>
        <v>3</v>
      </c>
      <c r="C365" s="109">
        <v>5</v>
      </c>
      <c r="D365" s="60" t="s">
        <v>423</v>
      </c>
      <c r="E365" s="60">
        <v>9072</v>
      </c>
      <c r="F365" s="60">
        <v>0</v>
      </c>
      <c r="G365" s="60">
        <f t="shared" si="73"/>
        <v>14662.925373134329</v>
      </c>
      <c r="H365" s="60"/>
      <c r="I365" s="60"/>
      <c r="J365" s="57"/>
      <c r="K365" s="23">
        <f t="shared" si="74"/>
        <v>1</v>
      </c>
      <c r="L365" s="23">
        <f t="shared" si="75"/>
        <v>0</v>
      </c>
      <c r="M365" s="23">
        <f ca="1">OFFSET('Z1'!$B$7,B365,K365)*E365</f>
        <v>0</v>
      </c>
      <c r="N365" s="23">
        <f ca="1">IF(L365&gt;0,OFFSET('Z1'!$I$7,B365,L365)*IF(L365=1,E365-9300,IF(L365=2,E365-18000,IF(L365=3,E365-45000,0))),0)</f>
        <v>0</v>
      </c>
      <c r="O365" s="23">
        <f>IF(AND(F365=1,E365&gt;20000,E365&lt;=45000),E365*'Z1'!$G$7,0)+IF(AND(F365=1,E365&gt;45000,E365&lt;=50000),'Z1'!$G$7/5000*(50000-E365)*E365,0)</f>
        <v>0</v>
      </c>
      <c r="P365" s="24">
        <f t="shared" ca="1" si="76"/>
        <v>0</v>
      </c>
      <c r="Q365" s="27">
        <v>5398</v>
      </c>
      <c r="R365" s="26">
        <f t="shared" si="77"/>
        <v>4398</v>
      </c>
      <c r="S365" s="27">
        <f t="shared" si="78"/>
        <v>1</v>
      </c>
      <c r="T365" s="28">
        <f t="shared" si="79"/>
        <v>3958.2000000000003</v>
      </c>
      <c r="U365" s="61">
        <f ca="1">OFFSET($U$4,B365,0)/OFFSET($G$4,B365,0)*G365</f>
        <v>7133383.677431698</v>
      </c>
      <c r="V365" s="62">
        <f t="shared" ca="1" si="80"/>
        <v>7137341.8774316981</v>
      </c>
      <c r="W365" s="63">
        <v>849.96093542688357</v>
      </c>
      <c r="X365" s="63">
        <f t="shared" ca="1" si="81"/>
        <v>786.74403410843229</v>
      </c>
      <c r="Y365" s="64">
        <f t="shared" ca="1" si="82"/>
        <v>-7.4376243287818E-2</v>
      </c>
      <c r="Z365" s="64"/>
      <c r="AA365" s="64">
        <f ca="1">MAX(Y365,OFFSET($AA$4,B365,0))</f>
        <v>-7.4376243287818E-2</v>
      </c>
      <c r="AB365" s="62">
        <f t="shared" ca="1" si="83"/>
        <v>7137341.8774316981</v>
      </c>
      <c r="AC365" s="65">
        <f t="shared" ca="1" si="84"/>
        <v>0</v>
      </c>
      <c r="AD365" s="62">
        <f ca="1">MAX(0,AB365-W365*(1+OFFSET($Y$4,B365,0))*E365)</f>
        <v>0</v>
      </c>
      <c r="AE365" s="65">
        <f ca="1">IF(OFFSET($AC$4,B365,0)=0,0,-OFFSET($AC$4,B365,0)/OFFSET($AD$4,B365,0)*AD365)</f>
        <v>0</v>
      </c>
      <c r="AF365" s="51">
        <f t="shared" ca="1" si="85"/>
        <v>7137341.8774316981</v>
      </c>
    </row>
    <row r="366" spans="1:32" ht="11.25" x14ac:dyDescent="0.2">
      <c r="A366" s="60">
        <v>30607</v>
      </c>
      <c r="B366" s="102">
        <f>INT(A366/10000)</f>
        <v>3</v>
      </c>
      <c r="C366" s="109">
        <v>6</v>
      </c>
      <c r="D366" s="60" t="s">
        <v>424</v>
      </c>
      <c r="E366" s="60">
        <v>11051</v>
      </c>
      <c r="F366" s="60">
        <v>0</v>
      </c>
      <c r="G366" s="60">
        <f t="shared" si="73"/>
        <v>18418.333333333332</v>
      </c>
      <c r="H366" s="60"/>
      <c r="I366" s="60"/>
      <c r="J366" s="57"/>
      <c r="K366" s="23">
        <f t="shared" si="74"/>
        <v>2</v>
      </c>
      <c r="L366" s="23">
        <f t="shared" si="75"/>
        <v>0</v>
      </c>
      <c r="M366" s="23">
        <f ca="1">OFFSET('Z1'!$B$7,B366,K366)*E366</f>
        <v>1442266.01</v>
      </c>
      <c r="N366" s="23">
        <f ca="1">IF(L366&gt;0,OFFSET('Z1'!$I$7,B366,L366)*IF(L366=1,E366-9300,IF(L366=2,E366-18000,IF(L366=3,E366-45000,0))),0)</f>
        <v>0</v>
      </c>
      <c r="O366" s="23">
        <f>IF(AND(F366=1,E366&gt;20000,E366&lt;=45000),E366*'Z1'!$G$7,0)+IF(AND(F366=1,E366&gt;45000,E366&lt;=50000),'Z1'!$G$7/5000*(50000-E366)*E366,0)</f>
        <v>0</v>
      </c>
      <c r="P366" s="24">
        <f t="shared" ca="1" si="76"/>
        <v>1442266.01</v>
      </c>
      <c r="Q366" s="27">
        <v>4366</v>
      </c>
      <c r="R366" s="26">
        <f t="shared" si="77"/>
        <v>3366</v>
      </c>
      <c r="S366" s="27">
        <f t="shared" si="78"/>
        <v>0</v>
      </c>
      <c r="T366" s="28">
        <f t="shared" si="79"/>
        <v>0</v>
      </c>
      <c r="U366" s="61">
        <f ca="1">OFFSET($U$4,B366,0)/OFFSET($G$4,B366,0)*G366</f>
        <v>8960356.4788116664</v>
      </c>
      <c r="V366" s="62">
        <f t="shared" ca="1" si="80"/>
        <v>10402622.488811666</v>
      </c>
      <c r="W366" s="63">
        <v>1001.4611248173645</v>
      </c>
      <c r="X366" s="63">
        <f t="shared" ca="1" si="81"/>
        <v>941.32861178279484</v>
      </c>
      <c r="Y366" s="64">
        <f t="shared" ca="1" si="82"/>
        <v>-6.0044780116188745E-2</v>
      </c>
      <c r="Z366" s="64"/>
      <c r="AA366" s="64">
        <f ca="1">MAX(Y366,OFFSET($AA$4,B366,0))</f>
        <v>-6.0044780116188745E-2</v>
      </c>
      <c r="AB366" s="62">
        <f t="shared" ca="1" si="83"/>
        <v>10402622.488811666</v>
      </c>
      <c r="AC366" s="65">
        <f t="shared" ca="1" si="84"/>
        <v>0</v>
      </c>
      <c r="AD366" s="62">
        <f ca="1">MAX(0,AB366-W366*(1+OFFSET($Y$4,B366,0))*E366)</f>
        <v>110410.22519628517</v>
      </c>
      <c r="AE366" s="65">
        <f ca="1">IF(OFFSET($AC$4,B366,0)=0,0,-OFFSET($AC$4,B366,0)/OFFSET($AD$4,B366,0)*AD366)</f>
        <v>-53548.149313208465</v>
      </c>
      <c r="AF366" s="51">
        <f t="shared" ca="1" si="85"/>
        <v>10349074.339498458</v>
      </c>
    </row>
    <row r="367" spans="1:32" ht="11.25" x14ac:dyDescent="0.2">
      <c r="A367" s="60">
        <v>30608</v>
      </c>
      <c r="B367" s="102">
        <f>INT(A367/10000)</f>
        <v>3</v>
      </c>
      <c r="C367" s="109">
        <v>4</v>
      </c>
      <c r="D367" s="60" t="s">
        <v>425</v>
      </c>
      <c r="E367" s="60">
        <v>4169</v>
      </c>
      <c r="F367" s="60">
        <v>0</v>
      </c>
      <c r="G367" s="60">
        <f t="shared" si="73"/>
        <v>6720.1791044776119</v>
      </c>
      <c r="H367" s="60"/>
      <c r="I367" s="60"/>
      <c r="J367" s="57"/>
      <c r="K367" s="23">
        <f t="shared" si="74"/>
        <v>1</v>
      </c>
      <c r="L367" s="23">
        <f t="shared" si="75"/>
        <v>0</v>
      </c>
      <c r="M367" s="23">
        <f ca="1">OFFSET('Z1'!$B$7,B367,K367)*E367</f>
        <v>0</v>
      </c>
      <c r="N367" s="23">
        <f ca="1">IF(L367&gt;0,OFFSET('Z1'!$I$7,B367,L367)*IF(L367=1,E367-9300,IF(L367=2,E367-18000,IF(L367=3,E367-45000,0))),0)</f>
        <v>0</v>
      </c>
      <c r="O367" s="23">
        <f>IF(AND(F367=1,E367&gt;20000,E367&lt;=45000),E367*'Z1'!$G$7,0)+IF(AND(F367=1,E367&gt;45000,E367&lt;=50000),'Z1'!$G$7/5000*(50000-E367)*E367,0)</f>
        <v>0</v>
      </c>
      <c r="P367" s="24">
        <f t="shared" ca="1" si="76"/>
        <v>0</v>
      </c>
      <c r="Q367" s="27">
        <v>21396</v>
      </c>
      <c r="R367" s="26">
        <f t="shared" si="77"/>
        <v>20396</v>
      </c>
      <c r="S367" s="27">
        <f t="shared" si="78"/>
        <v>1</v>
      </c>
      <c r="T367" s="28">
        <f t="shared" si="79"/>
        <v>18356.400000000001</v>
      </c>
      <c r="U367" s="61">
        <f ca="1">OFFSET($U$4,B367,0)/OFFSET($G$4,B367,0)*G367</f>
        <v>3269307.7754545701</v>
      </c>
      <c r="V367" s="62">
        <f t="shared" ca="1" si="80"/>
        <v>3287664.17545457</v>
      </c>
      <c r="W367" s="63">
        <v>848.95039874500549</v>
      </c>
      <c r="X367" s="63">
        <f t="shared" ca="1" si="81"/>
        <v>788.59778734818178</v>
      </c>
      <c r="Y367" s="64">
        <f t="shared" ca="1" si="82"/>
        <v>-7.1090856999469376E-2</v>
      </c>
      <c r="Z367" s="64"/>
      <c r="AA367" s="64">
        <f ca="1">MAX(Y367,OFFSET($AA$4,B367,0))</f>
        <v>-7.1090856999469376E-2</v>
      </c>
      <c r="AB367" s="62">
        <f t="shared" ca="1" si="83"/>
        <v>3287664.17545457</v>
      </c>
      <c r="AC367" s="65">
        <f t="shared" ca="1" si="84"/>
        <v>0</v>
      </c>
      <c r="AD367" s="62">
        <f ca="1">MAX(0,AB367-W367*(1+OFFSET($Y$4,B367,0))*E367)</f>
        <v>0</v>
      </c>
      <c r="AE367" s="65">
        <f ca="1">IF(OFFSET($AC$4,B367,0)=0,0,-OFFSET($AC$4,B367,0)/OFFSET($AD$4,B367,0)*AD367)</f>
        <v>0</v>
      </c>
      <c r="AF367" s="51">
        <f t="shared" ca="1" si="85"/>
        <v>3287664.17545457</v>
      </c>
    </row>
    <row r="368" spans="1:32" ht="11.25" x14ac:dyDescent="0.2">
      <c r="A368" s="60">
        <v>30609</v>
      </c>
      <c r="B368" s="102">
        <f>INT(A368/10000)</f>
        <v>3</v>
      </c>
      <c r="C368" s="109">
        <v>2</v>
      </c>
      <c r="D368" s="60" t="s">
        <v>426</v>
      </c>
      <c r="E368" s="60">
        <v>869</v>
      </c>
      <c r="F368" s="60">
        <v>0</v>
      </c>
      <c r="G368" s="60">
        <f t="shared" si="73"/>
        <v>1400.7761194029852</v>
      </c>
      <c r="H368" s="60"/>
      <c r="I368" s="60"/>
      <c r="J368" s="57"/>
      <c r="K368" s="23">
        <f t="shared" si="74"/>
        <v>1</v>
      </c>
      <c r="L368" s="23">
        <f t="shared" si="75"/>
        <v>0</v>
      </c>
      <c r="M368" s="23">
        <f ca="1">OFFSET('Z1'!$B$7,B368,K368)*E368</f>
        <v>0</v>
      </c>
      <c r="N368" s="23">
        <f ca="1">IF(L368&gt;0,OFFSET('Z1'!$I$7,B368,L368)*IF(L368=1,E368-9300,IF(L368=2,E368-18000,IF(L368=3,E368-45000,0))),0)</f>
        <v>0</v>
      </c>
      <c r="O368" s="23">
        <f>IF(AND(F368=1,E368&gt;20000,E368&lt;=45000),E368*'Z1'!$G$7,0)+IF(AND(F368=1,E368&gt;45000,E368&lt;=50000),'Z1'!$G$7/5000*(50000-E368)*E368,0)</f>
        <v>0</v>
      </c>
      <c r="P368" s="24">
        <f t="shared" ca="1" si="76"/>
        <v>0</v>
      </c>
      <c r="Q368" s="27">
        <v>2564</v>
      </c>
      <c r="R368" s="26">
        <f t="shared" si="77"/>
        <v>1564</v>
      </c>
      <c r="S368" s="27">
        <f t="shared" si="78"/>
        <v>1</v>
      </c>
      <c r="T368" s="28">
        <f t="shared" si="79"/>
        <v>1407.6000000000001</v>
      </c>
      <c r="U368" s="61">
        <f ca="1">OFFSET($U$4,B368,0)/OFFSET($G$4,B368,0)*G368</f>
        <v>681465.20913169149</v>
      </c>
      <c r="V368" s="62">
        <f t="shared" ca="1" si="80"/>
        <v>682872.80913169147</v>
      </c>
      <c r="W368" s="63">
        <v>850.13212085283033</v>
      </c>
      <c r="X368" s="63">
        <f t="shared" ca="1" si="81"/>
        <v>785.81450993290161</v>
      </c>
      <c r="Y368" s="64">
        <f t="shared" ca="1" si="82"/>
        <v>-7.5656017861561287E-2</v>
      </c>
      <c r="Z368" s="64"/>
      <c r="AA368" s="64">
        <f ca="1">MAX(Y368,OFFSET($AA$4,B368,0))</f>
        <v>-7.5021174781420008E-2</v>
      </c>
      <c r="AB368" s="62">
        <f t="shared" ca="1" si="83"/>
        <v>683341.80886108987</v>
      </c>
      <c r="AC368" s="65">
        <f t="shared" ca="1" si="84"/>
        <v>468.99972939840518</v>
      </c>
      <c r="AD368" s="62">
        <f ca="1">MAX(0,AB368-W368*(1+OFFSET($Y$4,B368,0))*E368)</f>
        <v>0</v>
      </c>
      <c r="AE368" s="65">
        <f ca="1">IF(OFFSET($AC$4,B368,0)=0,0,-OFFSET($AC$4,B368,0)/OFFSET($AD$4,B368,0)*AD368)</f>
        <v>0</v>
      </c>
      <c r="AF368" s="51">
        <f t="shared" ca="1" si="85"/>
        <v>683341.80886108987</v>
      </c>
    </row>
    <row r="369" spans="1:32" ht="11.25" x14ac:dyDescent="0.2">
      <c r="A369" s="60">
        <v>30612</v>
      </c>
      <c r="B369" s="102">
        <f>INT(A369/10000)</f>
        <v>3</v>
      </c>
      <c r="C369" s="109">
        <v>3</v>
      </c>
      <c r="D369" s="60" t="s">
        <v>427</v>
      </c>
      <c r="E369" s="60">
        <v>1722</v>
      </c>
      <c r="F369" s="60">
        <v>0</v>
      </c>
      <c r="G369" s="60">
        <f t="shared" si="73"/>
        <v>2775.7611940298507</v>
      </c>
      <c r="H369" s="60"/>
      <c r="I369" s="60"/>
      <c r="J369" s="57"/>
      <c r="K369" s="23">
        <f t="shared" si="74"/>
        <v>1</v>
      </c>
      <c r="L369" s="23">
        <f t="shared" si="75"/>
        <v>0</v>
      </c>
      <c r="M369" s="23">
        <f ca="1">OFFSET('Z1'!$B$7,B369,K369)*E369</f>
        <v>0</v>
      </c>
      <c r="N369" s="23">
        <f ca="1">IF(L369&gt;0,OFFSET('Z1'!$I$7,B369,L369)*IF(L369=1,E369-9300,IF(L369=2,E369-18000,IF(L369=3,E369-45000,0))),0)</f>
        <v>0</v>
      </c>
      <c r="O369" s="23">
        <f>IF(AND(F369=1,E369&gt;20000,E369&lt;=45000),E369*'Z1'!$G$7,0)+IF(AND(F369=1,E369&gt;45000,E369&lt;=50000),'Z1'!$G$7/5000*(50000-E369)*E369,0)</f>
        <v>0</v>
      </c>
      <c r="P369" s="24">
        <f t="shared" ca="1" si="76"/>
        <v>0</v>
      </c>
      <c r="Q369" s="27">
        <v>2268</v>
      </c>
      <c r="R369" s="26">
        <f t="shared" si="77"/>
        <v>1268</v>
      </c>
      <c r="S369" s="27">
        <f t="shared" si="78"/>
        <v>1</v>
      </c>
      <c r="T369" s="28">
        <f t="shared" si="79"/>
        <v>1141.2</v>
      </c>
      <c r="U369" s="61">
        <f ca="1">OFFSET($U$4,B369,0)/OFFSET($G$4,B369,0)*G369</f>
        <v>1350383.3027903021</v>
      </c>
      <c r="V369" s="62">
        <f t="shared" ca="1" si="80"/>
        <v>1351524.502790302</v>
      </c>
      <c r="W369" s="63">
        <v>848.81685079340707</v>
      </c>
      <c r="X369" s="63">
        <f t="shared" ca="1" si="81"/>
        <v>784.85743483757381</v>
      </c>
      <c r="Y369" s="64">
        <f t="shared" ca="1" si="82"/>
        <v>-7.5351256158556534E-2</v>
      </c>
      <c r="Z369" s="64"/>
      <c r="AA369" s="64">
        <f ca="1">MAX(Y369,OFFSET($AA$4,B369,0))</f>
        <v>-7.5021174781420008E-2</v>
      </c>
      <c r="AB369" s="62">
        <f t="shared" ca="1" si="83"/>
        <v>1352006.9703998524</v>
      </c>
      <c r="AC369" s="65">
        <f t="shared" ca="1" si="84"/>
        <v>482.46760955033824</v>
      </c>
      <c r="AD369" s="62">
        <f ca="1">MAX(0,AB369-W369*(1+OFFSET($Y$4,B369,0))*E369)</f>
        <v>0</v>
      </c>
      <c r="AE369" s="65">
        <f ca="1">IF(OFFSET($AC$4,B369,0)=0,0,-OFFSET($AC$4,B369,0)/OFFSET($AD$4,B369,0)*AD369)</f>
        <v>0</v>
      </c>
      <c r="AF369" s="51">
        <f t="shared" ca="1" si="85"/>
        <v>1352006.9703998524</v>
      </c>
    </row>
    <row r="370" spans="1:32" ht="11.25" x14ac:dyDescent="0.2">
      <c r="A370" s="60">
        <v>30613</v>
      </c>
      <c r="B370" s="102">
        <f>INT(A370/10000)</f>
        <v>3</v>
      </c>
      <c r="C370" s="109">
        <v>3</v>
      </c>
      <c r="D370" s="60" t="s">
        <v>428</v>
      </c>
      <c r="E370" s="60">
        <v>1519</v>
      </c>
      <c r="F370" s="60">
        <v>0</v>
      </c>
      <c r="G370" s="60">
        <f t="shared" si="73"/>
        <v>2448.5373134328356</v>
      </c>
      <c r="H370" s="60"/>
      <c r="I370" s="60"/>
      <c r="J370" s="57"/>
      <c r="K370" s="23">
        <f t="shared" si="74"/>
        <v>1</v>
      </c>
      <c r="L370" s="23">
        <f t="shared" si="75"/>
        <v>0</v>
      </c>
      <c r="M370" s="23">
        <f ca="1">OFFSET('Z1'!$B$7,B370,K370)*E370</f>
        <v>0</v>
      </c>
      <c r="N370" s="23">
        <f ca="1">IF(L370&gt;0,OFFSET('Z1'!$I$7,B370,L370)*IF(L370=1,E370-9300,IF(L370=2,E370-18000,IF(L370=3,E370-45000,0))),0)</f>
        <v>0</v>
      </c>
      <c r="O370" s="23">
        <f>IF(AND(F370=1,E370&gt;20000,E370&lt;=45000),E370*'Z1'!$G$7,0)+IF(AND(F370=1,E370&gt;45000,E370&lt;=50000),'Z1'!$G$7/5000*(50000-E370)*E370,0)</f>
        <v>0</v>
      </c>
      <c r="P370" s="24">
        <f t="shared" ca="1" si="76"/>
        <v>0</v>
      </c>
      <c r="Q370" s="27">
        <v>30871</v>
      </c>
      <c r="R370" s="26">
        <f t="shared" si="77"/>
        <v>29871</v>
      </c>
      <c r="S370" s="27">
        <f t="shared" si="78"/>
        <v>1</v>
      </c>
      <c r="T370" s="28">
        <f t="shared" si="79"/>
        <v>26883.9</v>
      </c>
      <c r="U370" s="61">
        <f ca="1">OFFSET($U$4,B370,0)/OFFSET($G$4,B370,0)*G370</f>
        <v>1191191.7752255916</v>
      </c>
      <c r="V370" s="62">
        <f t="shared" ca="1" si="80"/>
        <v>1218075.6752255915</v>
      </c>
      <c r="W370" s="63">
        <v>861.61228981313332</v>
      </c>
      <c r="X370" s="63">
        <f t="shared" ca="1" si="81"/>
        <v>801.8931370807054</v>
      </c>
      <c r="Y370" s="64">
        <f t="shared" ca="1" si="82"/>
        <v>-6.9310934208447583E-2</v>
      </c>
      <c r="Z370" s="64"/>
      <c r="AA370" s="64">
        <f ca="1">MAX(Y370,OFFSET($AA$4,B370,0))</f>
        <v>-6.9310934208447583E-2</v>
      </c>
      <c r="AB370" s="62">
        <f t="shared" ca="1" si="83"/>
        <v>1218075.6752255915</v>
      </c>
      <c r="AC370" s="65">
        <f t="shared" ca="1" si="84"/>
        <v>0</v>
      </c>
      <c r="AD370" s="62">
        <f ca="1">MAX(0,AB370-W370*(1+OFFSET($Y$4,B370,0))*E370)</f>
        <v>929.5550977170933</v>
      </c>
      <c r="AE370" s="65">
        <f ca="1">IF(OFFSET($AC$4,B370,0)=0,0,-OFFSET($AC$4,B370,0)/OFFSET($AD$4,B370,0)*AD370)</f>
        <v>-450.8274037021323</v>
      </c>
      <c r="AF370" s="51">
        <f t="shared" ca="1" si="85"/>
        <v>1217624.8478218894</v>
      </c>
    </row>
    <row r="371" spans="1:32" ht="11.25" x14ac:dyDescent="0.2">
      <c r="A371" s="60">
        <v>30614</v>
      </c>
      <c r="B371" s="102">
        <f>INT(A371/10000)</f>
        <v>3</v>
      </c>
      <c r="C371" s="109">
        <v>3</v>
      </c>
      <c r="D371" s="60" t="s">
        <v>429</v>
      </c>
      <c r="E371" s="60">
        <v>1554</v>
      </c>
      <c r="F371" s="60">
        <v>0</v>
      </c>
      <c r="G371" s="60">
        <f t="shared" si="73"/>
        <v>2504.9552238805968</v>
      </c>
      <c r="H371" s="60"/>
      <c r="I371" s="60"/>
      <c r="J371" s="57"/>
      <c r="K371" s="23">
        <f t="shared" si="74"/>
        <v>1</v>
      </c>
      <c r="L371" s="23">
        <f t="shared" si="75"/>
        <v>0</v>
      </c>
      <c r="M371" s="23">
        <f ca="1">OFFSET('Z1'!$B$7,B371,K371)*E371</f>
        <v>0</v>
      </c>
      <c r="N371" s="23">
        <f ca="1">IF(L371&gt;0,OFFSET('Z1'!$I$7,B371,L371)*IF(L371=1,E371-9300,IF(L371=2,E371-18000,IF(L371=3,E371-45000,0))),0)</f>
        <v>0</v>
      </c>
      <c r="O371" s="23">
        <f>IF(AND(F371=1,E371&gt;20000,E371&lt;=45000),E371*'Z1'!$G$7,0)+IF(AND(F371=1,E371&gt;45000,E371&lt;=50000),'Z1'!$G$7/5000*(50000-E371)*E371,0)</f>
        <v>0</v>
      </c>
      <c r="P371" s="24">
        <f t="shared" ca="1" si="76"/>
        <v>0</v>
      </c>
      <c r="Q371" s="27">
        <v>10773</v>
      </c>
      <c r="R371" s="26">
        <f t="shared" si="77"/>
        <v>9773</v>
      </c>
      <c r="S371" s="27">
        <f t="shared" si="78"/>
        <v>1</v>
      </c>
      <c r="T371" s="28">
        <f t="shared" si="79"/>
        <v>8795.7000000000007</v>
      </c>
      <c r="U371" s="61">
        <f ca="1">OFFSET($U$4,B371,0)/OFFSET($G$4,B371,0)*G371</f>
        <v>1218638.5903229555</v>
      </c>
      <c r="V371" s="62">
        <f t="shared" ca="1" si="80"/>
        <v>1227434.2903229555</v>
      </c>
      <c r="W371" s="63">
        <v>853.06363994782066</v>
      </c>
      <c r="X371" s="63">
        <f t="shared" ca="1" si="81"/>
        <v>789.85475567757749</v>
      </c>
      <c r="Y371" s="64">
        <f t="shared" ca="1" si="82"/>
        <v>-7.4096329172005815E-2</v>
      </c>
      <c r="Z371" s="64"/>
      <c r="AA371" s="64">
        <f ca="1">MAX(Y371,OFFSET($AA$4,B371,0))</f>
        <v>-7.4096329172005815E-2</v>
      </c>
      <c r="AB371" s="62">
        <f t="shared" ca="1" si="83"/>
        <v>1227434.2903229555</v>
      </c>
      <c r="AC371" s="65">
        <f t="shared" ca="1" si="84"/>
        <v>0</v>
      </c>
      <c r="AD371" s="62">
        <f ca="1">MAX(0,AB371-W371*(1+OFFSET($Y$4,B371,0))*E371)</f>
        <v>0</v>
      </c>
      <c r="AE371" s="65">
        <f ca="1">IF(OFFSET($AC$4,B371,0)=0,0,-OFFSET($AC$4,B371,0)/OFFSET($AD$4,B371,0)*AD371)</f>
        <v>0</v>
      </c>
      <c r="AF371" s="51">
        <f t="shared" ca="1" si="85"/>
        <v>1227434.2903229555</v>
      </c>
    </row>
    <row r="372" spans="1:32" ht="11.25" x14ac:dyDescent="0.2">
      <c r="A372" s="60">
        <v>30615</v>
      </c>
      <c r="B372" s="102">
        <f>INT(A372/10000)</f>
        <v>3</v>
      </c>
      <c r="C372" s="109">
        <v>4</v>
      </c>
      <c r="D372" s="60" t="s">
        <v>430</v>
      </c>
      <c r="E372" s="60">
        <v>2643</v>
      </c>
      <c r="F372" s="60">
        <v>0</v>
      </c>
      <c r="G372" s="60">
        <f t="shared" si="73"/>
        <v>4260.3582089552237</v>
      </c>
      <c r="H372" s="60"/>
      <c r="I372" s="60"/>
      <c r="J372" s="57"/>
      <c r="K372" s="23">
        <f t="shared" si="74"/>
        <v>1</v>
      </c>
      <c r="L372" s="23">
        <f t="shared" si="75"/>
        <v>0</v>
      </c>
      <c r="M372" s="23">
        <f ca="1">OFFSET('Z1'!$B$7,B372,K372)*E372</f>
        <v>0</v>
      </c>
      <c r="N372" s="23">
        <f ca="1">IF(L372&gt;0,OFFSET('Z1'!$I$7,B372,L372)*IF(L372=1,E372-9300,IF(L372=2,E372-18000,IF(L372=3,E372-45000,0))),0)</f>
        <v>0</v>
      </c>
      <c r="O372" s="23">
        <f>IF(AND(F372=1,E372&gt;20000,E372&lt;=45000),E372*'Z1'!$G$7,0)+IF(AND(F372=1,E372&gt;45000,E372&lt;=50000),'Z1'!$G$7/5000*(50000-E372)*E372,0)</f>
        <v>0</v>
      </c>
      <c r="P372" s="24">
        <f t="shared" ca="1" si="76"/>
        <v>0</v>
      </c>
      <c r="Q372" s="27">
        <v>0</v>
      </c>
      <c r="R372" s="26">
        <f t="shared" si="77"/>
        <v>0</v>
      </c>
      <c r="S372" s="27">
        <f t="shared" si="78"/>
        <v>1</v>
      </c>
      <c r="T372" s="28">
        <f t="shared" si="79"/>
        <v>0</v>
      </c>
      <c r="U372" s="61">
        <f ca="1">OFFSET($U$4,B372,0)/OFFSET($G$4,B372,0)*G372</f>
        <v>2072626.6372095055</v>
      </c>
      <c r="V372" s="62">
        <f t="shared" ca="1" si="80"/>
        <v>2072626.6372095055</v>
      </c>
      <c r="W372" s="63">
        <v>845.71950419941959</v>
      </c>
      <c r="X372" s="63">
        <f t="shared" ca="1" si="81"/>
        <v>784.19471706753893</v>
      </c>
      <c r="Y372" s="64">
        <f t="shared" ca="1" si="82"/>
        <v>-7.2748454808455265E-2</v>
      </c>
      <c r="Z372" s="64"/>
      <c r="AA372" s="64">
        <f ca="1">MAX(Y372,OFFSET($AA$4,B372,0))</f>
        <v>-7.2748454808455265E-2</v>
      </c>
      <c r="AB372" s="62">
        <f t="shared" ca="1" si="83"/>
        <v>2072626.6372095053</v>
      </c>
      <c r="AC372" s="65">
        <f t="shared" ca="1" si="84"/>
        <v>0</v>
      </c>
      <c r="AD372" s="62">
        <f ca="1">MAX(0,AB372-W372*(1+OFFSET($Y$4,B372,0))*E372)</f>
        <v>0</v>
      </c>
      <c r="AE372" s="65">
        <f ca="1">IF(OFFSET($AC$4,B372,0)=0,0,-OFFSET($AC$4,B372,0)/OFFSET($AD$4,B372,0)*AD372)</f>
        <v>0</v>
      </c>
      <c r="AF372" s="51">
        <f t="shared" ca="1" si="85"/>
        <v>2072626.6372095053</v>
      </c>
    </row>
    <row r="373" spans="1:32" ht="11.25" x14ac:dyDescent="0.2">
      <c r="A373" s="60">
        <v>30616</v>
      </c>
      <c r="B373" s="102">
        <f>INT(A373/10000)</f>
        <v>3</v>
      </c>
      <c r="C373" s="109">
        <v>3</v>
      </c>
      <c r="D373" s="60" t="s">
        <v>431</v>
      </c>
      <c r="E373" s="60">
        <v>1689</v>
      </c>
      <c r="F373" s="60">
        <v>0</v>
      </c>
      <c r="G373" s="60">
        <f t="shared" si="73"/>
        <v>2722.5671641791046</v>
      </c>
      <c r="H373" s="60"/>
      <c r="I373" s="60"/>
      <c r="J373" s="57"/>
      <c r="K373" s="23">
        <f t="shared" si="74"/>
        <v>1</v>
      </c>
      <c r="L373" s="23">
        <f t="shared" si="75"/>
        <v>0</v>
      </c>
      <c r="M373" s="23">
        <f ca="1">OFFSET('Z1'!$B$7,B373,K373)*E373</f>
        <v>0</v>
      </c>
      <c r="N373" s="23">
        <f ca="1">IF(L373&gt;0,OFFSET('Z1'!$I$7,B373,L373)*IF(L373=1,E373-9300,IF(L373=2,E373-18000,IF(L373=3,E373-45000,0))),0)</f>
        <v>0</v>
      </c>
      <c r="O373" s="23">
        <f>IF(AND(F373=1,E373&gt;20000,E373&lt;=45000),E373*'Z1'!$G$7,0)+IF(AND(F373=1,E373&gt;45000,E373&lt;=50000),'Z1'!$G$7/5000*(50000-E373)*E373,0)</f>
        <v>0</v>
      </c>
      <c r="P373" s="24">
        <f t="shared" ca="1" si="76"/>
        <v>0</v>
      </c>
      <c r="Q373" s="27">
        <v>0</v>
      </c>
      <c r="R373" s="26">
        <f t="shared" si="77"/>
        <v>0</v>
      </c>
      <c r="S373" s="27">
        <f t="shared" si="78"/>
        <v>1</v>
      </c>
      <c r="T373" s="28">
        <f t="shared" si="79"/>
        <v>0</v>
      </c>
      <c r="U373" s="61">
        <f ca="1">OFFSET($U$4,B373,0)/OFFSET($G$4,B373,0)*G373</f>
        <v>1324504.8771270735</v>
      </c>
      <c r="V373" s="62">
        <f t="shared" ca="1" si="80"/>
        <v>1324504.8771270735</v>
      </c>
      <c r="W373" s="63">
        <v>848.28906367663399</v>
      </c>
      <c r="X373" s="63">
        <f t="shared" ca="1" si="81"/>
        <v>784.19471706753905</v>
      </c>
      <c r="Y373" s="64">
        <f t="shared" ca="1" si="82"/>
        <v>-7.5557200196945562E-2</v>
      </c>
      <c r="Z373" s="64"/>
      <c r="AA373" s="64">
        <f ca="1">MAX(Y373,OFFSET($AA$4,B373,0))</f>
        <v>-7.5021174781420008E-2</v>
      </c>
      <c r="AB373" s="62">
        <f t="shared" ca="1" si="83"/>
        <v>1325272.8730239305</v>
      </c>
      <c r="AC373" s="65">
        <f t="shared" ca="1" si="84"/>
        <v>767.99589685699902</v>
      </c>
      <c r="AD373" s="62">
        <f ca="1">MAX(0,AB373-W373*(1+OFFSET($Y$4,B373,0))*E373)</f>
        <v>0</v>
      </c>
      <c r="AE373" s="65">
        <f ca="1">IF(OFFSET($AC$4,B373,0)=0,0,-OFFSET($AC$4,B373,0)/OFFSET($AD$4,B373,0)*AD373)</f>
        <v>0</v>
      </c>
      <c r="AF373" s="51">
        <f t="shared" ca="1" si="85"/>
        <v>1325272.8730239305</v>
      </c>
    </row>
    <row r="374" spans="1:32" ht="11.25" x14ac:dyDescent="0.2">
      <c r="A374" s="60">
        <v>30618</v>
      </c>
      <c r="B374" s="102">
        <f>INT(A374/10000)</f>
        <v>3</v>
      </c>
      <c r="C374" s="109">
        <v>5</v>
      </c>
      <c r="D374" s="60" t="s">
        <v>432</v>
      </c>
      <c r="E374" s="60">
        <v>7313</v>
      </c>
      <c r="F374" s="60">
        <v>0</v>
      </c>
      <c r="G374" s="60">
        <f t="shared" si="73"/>
        <v>11788.119402985074</v>
      </c>
      <c r="H374" s="60"/>
      <c r="I374" s="60"/>
      <c r="J374" s="57"/>
      <c r="K374" s="23">
        <f t="shared" si="74"/>
        <v>1</v>
      </c>
      <c r="L374" s="23">
        <f t="shared" si="75"/>
        <v>0</v>
      </c>
      <c r="M374" s="23">
        <f ca="1">OFFSET('Z1'!$B$7,B374,K374)*E374</f>
        <v>0</v>
      </c>
      <c r="N374" s="23">
        <f ca="1">IF(L374&gt;0,OFFSET('Z1'!$I$7,B374,L374)*IF(L374=1,E374-9300,IF(L374=2,E374-18000,IF(L374=3,E374-45000,0))),0)</f>
        <v>0</v>
      </c>
      <c r="O374" s="23">
        <f>IF(AND(F374=1,E374&gt;20000,E374&lt;=45000),E374*'Z1'!$G$7,0)+IF(AND(F374=1,E374&gt;45000,E374&lt;=50000),'Z1'!$G$7/5000*(50000-E374)*E374,0)</f>
        <v>0</v>
      </c>
      <c r="P374" s="24">
        <f t="shared" ca="1" si="76"/>
        <v>0</v>
      </c>
      <c r="Q374" s="27">
        <v>10595</v>
      </c>
      <c r="R374" s="26">
        <f t="shared" si="77"/>
        <v>9595</v>
      </c>
      <c r="S374" s="27">
        <f t="shared" si="78"/>
        <v>1</v>
      </c>
      <c r="T374" s="28">
        <f t="shared" si="79"/>
        <v>8635.5</v>
      </c>
      <c r="U374" s="61">
        <f ca="1">OFFSET($U$4,B374,0)/OFFSET($G$4,B374,0)*G374</f>
        <v>5734815.9659149125</v>
      </c>
      <c r="V374" s="62">
        <f t="shared" ca="1" si="80"/>
        <v>5743451.4659149125</v>
      </c>
      <c r="W374" s="63">
        <v>847.43744288474034</v>
      </c>
      <c r="X374" s="63">
        <f t="shared" ca="1" si="81"/>
        <v>785.37555940310574</v>
      </c>
      <c r="Y374" s="64">
        <f t="shared" ca="1" si="82"/>
        <v>-7.3234766769770365E-2</v>
      </c>
      <c r="Z374" s="64"/>
      <c r="AA374" s="64">
        <f ca="1">MAX(Y374,OFFSET($AA$4,B374,0))</f>
        <v>-7.3234766769770365E-2</v>
      </c>
      <c r="AB374" s="62">
        <f t="shared" ca="1" si="83"/>
        <v>5743451.4659149125</v>
      </c>
      <c r="AC374" s="65">
        <f t="shared" ca="1" si="84"/>
        <v>0</v>
      </c>
      <c r="AD374" s="62">
        <f ca="1">MAX(0,AB374-W374*(1+OFFSET($Y$4,B374,0))*E374)</f>
        <v>0</v>
      </c>
      <c r="AE374" s="65">
        <f ca="1">IF(OFFSET($AC$4,B374,0)=0,0,-OFFSET($AC$4,B374,0)/OFFSET($AD$4,B374,0)*AD374)</f>
        <v>0</v>
      </c>
      <c r="AF374" s="51">
        <f t="shared" ca="1" si="85"/>
        <v>5743451.4659149125</v>
      </c>
    </row>
    <row r="375" spans="1:32" ht="11.25" x14ac:dyDescent="0.2">
      <c r="A375" s="60">
        <v>30620</v>
      </c>
      <c r="B375" s="102">
        <f>INT(A375/10000)</f>
        <v>3</v>
      </c>
      <c r="C375" s="109">
        <v>4</v>
      </c>
      <c r="D375" s="60" t="s">
        <v>433</v>
      </c>
      <c r="E375" s="60">
        <v>4912</v>
      </c>
      <c r="F375" s="60">
        <v>0</v>
      </c>
      <c r="G375" s="60">
        <f t="shared" si="73"/>
        <v>7917.8507462686566</v>
      </c>
      <c r="H375" s="60"/>
      <c r="I375" s="60"/>
      <c r="J375" s="57"/>
      <c r="K375" s="23">
        <f t="shared" si="74"/>
        <v>1</v>
      </c>
      <c r="L375" s="23">
        <f t="shared" si="75"/>
        <v>0</v>
      </c>
      <c r="M375" s="23">
        <f ca="1">OFFSET('Z1'!$B$7,B375,K375)*E375</f>
        <v>0</v>
      </c>
      <c r="N375" s="23">
        <f ca="1">IF(L375&gt;0,OFFSET('Z1'!$I$7,B375,L375)*IF(L375=1,E375-9300,IF(L375=2,E375-18000,IF(L375=3,E375-45000,0))),0)</f>
        <v>0</v>
      </c>
      <c r="O375" s="23">
        <f>IF(AND(F375=1,E375&gt;20000,E375&lt;=45000),E375*'Z1'!$G$7,0)+IF(AND(F375=1,E375&gt;45000,E375&lt;=50000),'Z1'!$G$7/5000*(50000-E375)*E375,0)</f>
        <v>0</v>
      </c>
      <c r="P375" s="24">
        <f t="shared" ca="1" si="76"/>
        <v>0</v>
      </c>
      <c r="Q375" s="27">
        <v>6402</v>
      </c>
      <c r="R375" s="26">
        <f t="shared" si="77"/>
        <v>5402</v>
      </c>
      <c r="S375" s="27">
        <f t="shared" si="78"/>
        <v>1</v>
      </c>
      <c r="T375" s="28">
        <f t="shared" si="79"/>
        <v>4861.8</v>
      </c>
      <c r="U375" s="61">
        <f ca="1">OFFSET($U$4,B375,0)/OFFSET($G$4,B375,0)*G375</f>
        <v>3851964.4502357515</v>
      </c>
      <c r="V375" s="62">
        <f t="shared" ca="1" si="80"/>
        <v>3856826.2502357513</v>
      </c>
      <c r="W375" s="63">
        <v>843.32159249440815</v>
      </c>
      <c r="X375" s="63">
        <f t="shared" ca="1" si="81"/>
        <v>785.18449719783212</v>
      </c>
      <c r="Y375" s="64">
        <f t="shared" ca="1" si="82"/>
        <v>-6.8938226904182498E-2</v>
      </c>
      <c r="Z375" s="64"/>
      <c r="AA375" s="64">
        <f ca="1">MAX(Y375,OFFSET($AA$4,B375,0))</f>
        <v>-6.8938226904182498E-2</v>
      </c>
      <c r="AB375" s="62">
        <f t="shared" ca="1" si="83"/>
        <v>3856826.2502357513</v>
      </c>
      <c r="AC375" s="65">
        <f t="shared" ca="1" si="84"/>
        <v>0</v>
      </c>
      <c r="AD375" s="62">
        <f ca="1">MAX(0,AB375-W375*(1+OFFSET($Y$4,B375,0))*E375)</f>
        <v>4485.998589200899</v>
      </c>
      <c r="AE375" s="65">
        <f ca="1">IF(OFFSET($AC$4,B375,0)=0,0,-OFFSET($AC$4,B375,0)/OFFSET($AD$4,B375,0)*AD375)</f>
        <v>-2175.6764090130168</v>
      </c>
      <c r="AF375" s="51">
        <f t="shared" ca="1" si="85"/>
        <v>3854650.5738267382</v>
      </c>
    </row>
    <row r="376" spans="1:32" ht="11.25" x14ac:dyDescent="0.2">
      <c r="A376" s="60">
        <v>30621</v>
      </c>
      <c r="B376" s="102">
        <f>INT(A376/10000)</f>
        <v>3</v>
      </c>
      <c r="C376" s="109">
        <v>4</v>
      </c>
      <c r="D376" s="60" t="s">
        <v>434</v>
      </c>
      <c r="E376" s="60">
        <v>2786</v>
      </c>
      <c r="F376" s="60">
        <v>0</v>
      </c>
      <c r="G376" s="60">
        <f t="shared" si="73"/>
        <v>4490.8656716417909</v>
      </c>
      <c r="H376" s="60"/>
      <c r="I376" s="60"/>
      <c r="J376" s="57"/>
      <c r="K376" s="23">
        <f t="shared" si="74"/>
        <v>1</v>
      </c>
      <c r="L376" s="23">
        <f t="shared" si="75"/>
        <v>0</v>
      </c>
      <c r="M376" s="23">
        <f ca="1">OFFSET('Z1'!$B$7,B376,K376)*E376</f>
        <v>0</v>
      </c>
      <c r="N376" s="23">
        <f ca="1">IF(L376&gt;0,OFFSET('Z1'!$I$7,B376,L376)*IF(L376=1,E376-9300,IF(L376=2,E376-18000,IF(L376=3,E376-45000,0))),0)</f>
        <v>0</v>
      </c>
      <c r="O376" s="23">
        <f>IF(AND(F376=1,E376&gt;20000,E376&lt;=45000),E376*'Z1'!$G$7,0)+IF(AND(F376=1,E376&gt;45000,E376&lt;=50000),'Z1'!$G$7/5000*(50000-E376)*E376,0)</f>
        <v>0</v>
      </c>
      <c r="P376" s="24">
        <f t="shared" ca="1" si="76"/>
        <v>0</v>
      </c>
      <c r="Q376" s="27">
        <v>0</v>
      </c>
      <c r="R376" s="26">
        <f t="shared" si="77"/>
        <v>0</v>
      </c>
      <c r="S376" s="27">
        <f t="shared" si="78"/>
        <v>1</v>
      </c>
      <c r="T376" s="28">
        <f t="shared" si="79"/>
        <v>0</v>
      </c>
      <c r="U376" s="61">
        <f ca="1">OFFSET($U$4,B376,0)/OFFSET($G$4,B376,0)*G376</f>
        <v>2184766.4817501637</v>
      </c>
      <c r="V376" s="62">
        <f t="shared" ca="1" si="80"/>
        <v>2184766.4817501637</v>
      </c>
      <c r="W376" s="63">
        <v>848.2890636766341</v>
      </c>
      <c r="X376" s="63">
        <f t="shared" ca="1" si="81"/>
        <v>784.19471706753905</v>
      </c>
      <c r="Y376" s="64">
        <f t="shared" ca="1" si="82"/>
        <v>-7.5557200196945673E-2</v>
      </c>
      <c r="Z376" s="64"/>
      <c r="AA376" s="64">
        <f ca="1">MAX(Y376,OFFSET($AA$4,B376,0))</f>
        <v>-7.5021174781420008E-2</v>
      </c>
      <c r="AB376" s="62">
        <f t="shared" ca="1" si="83"/>
        <v>2186033.2884811549</v>
      </c>
      <c r="AC376" s="65">
        <f t="shared" ca="1" si="84"/>
        <v>1266.8067309912294</v>
      </c>
      <c r="AD376" s="62">
        <f ca="1">MAX(0,AB376-W376*(1+OFFSET($Y$4,B376,0))*E376)</f>
        <v>0</v>
      </c>
      <c r="AE376" s="65">
        <f ca="1">IF(OFFSET($AC$4,B376,0)=0,0,-OFFSET($AC$4,B376,0)/OFFSET($AD$4,B376,0)*AD376)</f>
        <v>0</v>
      </c>
      <c r="AF376" s="51">
        <f t="shared" ca="1" si="85"/>
        <v>2186033.2884811549</v>
      </c>
    </row>
    <row r="377" spans="1:32" ht="11.25" x14ac:dyDescent="0.2">
      <c r="A377" s="60">
        <v>30623</v>
      </c>
      <c r="B377" s="102">
        <f>INT(A377/10000)</f>
        <v>3</v>
      </c>
      <c r="C377" s="109">
        <v>4</v>
      </c>
      <c r="D377" s="60" t="s">
        <v>435</v>
      </c>
      <c r="E377" s="60">
        <v>4671</v>
      </c>
      <c r="F377" s="60">
        <v>0</v>
      </c>
      <c r="G377" s="60">
        <f t="shared" si="73"/>
        <v>7529.373134328358</v>
      </c>
      <c r="H377" s="60"/>
      <c r="I377" s="60"/>
      <c r="J377" s="57"/>
      <c r="K377" s="23">
        <f t="shared" si="74"/>
        <v>1</v>
      </c>
      <c r="L377" s="23">
        <f t="shared" si="75"/>
        <v>0</v>
      </c>
      <c r="M377" s="23">
        <f ca="1">OFFSET('Z1'!$B$7,B377,K377)*E377</f>
        <v>0</v>
      </c>
      <c r="N377" s="23">
        <f ca="1">IF(L377&gt;0,OFFSET('Z1'!$I$7,B377,L377)*IF(L377=1,E377-9300,IF(L377=2,E377-18000,IF(L377=3,E377-45000,0))),0)</f>
        <v>0</v>
      </c>
      <c r="O377" s="23">
        <f>IF(AND(F377=1,E377&gt;20000,E377&lt;=45000),E377*'Z1'!$G$7,0)+IF(AND(F377=1,E377&gt;45000,E377&lt;=50000),'Z1'!$G$7/5000*(50000-E377)*E377,0)</f>
        <v>0</v>
      </c>
      <c r="P377" s="24">
        <f t="shared" ca="1" si="76"/>
        <v>0</v>
      </c>
      <c r="Q377" s="27">
        <v>0</v>
      </c>
      <c r="R377" s="26">
        <f t="shared" si="77"/>
        <v>0</v>
      </c>
      <c r="S377" s="27">
        <f t="shared" si="78"/>
        <v>1</v>
      </c>
      <c r="T377" s="28">
        <f t="shared" si="79"/>
        <v>0</v>
      </c>
      <c r="U377" s="61">
        <f ca="1">OFFSET($U$4,B377,0)/OFFSET($G$4,B377,0)*G377</f>
        <v>3662973.5234224745</v>
      </c>
      <c r="V377" s="62">
        <f t="shared" ca="1" si="80"/>
        <v>3662973.5234224745</v>
      </c>
      <c r="W377" s="63">
        <v>848.28696257338106</v>
      </c>
      <c r="X377" s="63">
        <f t="shared" ca="1" si="81"/>
        <v>784.19471706753893</v>
      </c>
      <c r="Y377" s="64">
        <f t="shared" ca="1" si="82"/>
        <v>-7.5554910464980529E-2</v>
      </c>
      <c r="Z377" s="64"/>
      <c r="AA377" s="64">
        <f ca="1">MAX(Y377,OFFSET($AA$4,B377,0))</f>
        <v>-7.5021174781420008E-2</v>
      </c>
      <c r="AB377" s="62">
        <f t="shared" ca="1" si="83"/>
        <v>3665088.3701554169</v>
      </c>
      <c r="AC377" s="65">
        <f t="shared" ca="1" si="84"/>
        <v>2114.8467329423875</v>
      </c>
      <c r="AD377" s="62">
        <f ca="1">MAX(0,AB377-W377*(1+OFFSET($Y$4,B377,0))*E377)</f>
        <v>0</v>
      </c>
      <c r="AE377" s="65">
        <f ca="1">IF(OFFSET($AC$4,B377,0)=0,0,-OFFSET($AC$4,B377,0)/OFFSET($AD$4,B377,0)*AD377)</f>
        <v>0</v>
      </c>
      <c r="AF377" s="51">
        <f t="shared" ca="1" si="85"/>
        <v>3665088.3701554169</v>
      </c>
    </row>
    <row r="378" spans="1:32" ht="11.25" x14ac:dyDescent="0.2">
      <c r="A378" s="60">
        <v>30625</v>
      </c>
      <c r="B378" s="102">
        <f>INT(A378/10000)</f>
        <v>3</v>
      </c>
      <c r="C378" s="109">
        <v>4</v>
      </c>
      <c r="D378" s="60" t="s">
        <v>436</v>
      </c>
      <c r="E378" s="60">
        <v>3565</v>
      </c>
      <c r="F378" s="60">
        <v>0</v>
      </c>
      <c r="G378" s="60">
        <f t="shared" si="73"/>
        <v>5746.5671641791041</v>
      </c>
      <c r="H378" s="60"/>
      <c r="I378" s="60"/>
      <c r="J378" s="57"/>
      <c r="K378" s="23">
        <f t="shared" si="74"/>
        <v>1</v>
      </c>
      <c r="L378" s="23">
        <f t="shared" si="75"/>
        <v>0</v>
      </c>
      <c r="M378" s="23">
        <f ca="1">OFFSET('Z1'!$B$7,B378,K378)*E378</f>
        <v>0</v>
      </c>
      <c r="N378" s="23">
        <f ca="1">IF(L378&gt;0,OFFSET('Z1'!$I$7,B378,L378)*IF(L378=1,E378-9300,IF(L378=2,E378-18000,IF(L378=3,E378-45000,0))),0)</f>
        <v>0</v>
      </c>
      <c r="O378" s="23">
        <f>IF(AND(F378=1,E378&gt;20000,E378&lt;=45000),E378*'Z1'!$G$7,0)+IF(AND(F378=1,E378&gt;45000,E378&lt;=50000),'Z1'!$G$7/5000*(50000-E378)*E378,0)</f>
        <v>0</v>
      </c>
      <c r="P378" s="24">
        <f t="shared" ca="1" si="76"/>
        <v>0</v>
      </c>
      <c r="Q378" s="27">
        <v>4667</v>
      </c>
      <c r="R378" s="26">
        <f t="shared" si="77"/>
        <v>3667</v>
      </c>
      <c r="S378" s="27">
        <f t="shared" si="78"/>
        <v>1</v>
      </c>
      <c r="T378" s="28">
        <f t="shared" si="79"/>
        <v>3300.3</v>
      </c>
      <c r="U378" s="61">
        <f ca="1">OFFSET($U$4,B378,0)/OFFSET($G$4,B378,0)*G378</f>
        <v>2795654.1663457765</v>
      </c>
      <c r="V378" s="62">
        <f t="shared" ca="1" si="80"/>
        <v>2798954.4663457763</v>
      </c>
      <c r="W378" s="63">
        <v>849.14752521509547</v>
      </c>
      <c r="X378" s="63">
        <f t="shared" ca="1" si="81"/>
        <v>785.12046741817005</v>
      </c>
      <c r="Y378" s="64">
        <f t="shared" ca="1" si="82"/>
        <v>-7.5401571453331262E-2</v>
      </c>
      <c r="Z378" s="64"/>
      <c r="AA378" s="64">
        <f ca="1">MAX(Y378,OFFSET($AA$4,B378,0))</f>
        <v>-7.5021174781420008E-2</v>
      </c>
      <c r="AB378" s="62">
        <f t="shared" ca="1" si="83"/>
        <v>2800106.0073077292</v>
      </c>
      <c r="AC378" s="65">
        <f t="shared" ca="1" si="84"/>
        <v>1151.54096195288</v>
      </c>
      <c r="AD378" s="62">
        <f ca="1">MAX(0,AB378-W378*(1+OFFSET($Y$4,B378,0))*E378)</f>
        <v>0</v>
      </c>
      <c r="AE378" s="65">
        <f ca="1">IF(OFFSET($AC$4,B378,0)=0,0,-OFFSET($AC$4,B378,0)/OFFSET($AD$4,B378,0)*AD378)</f>
        <v>0</v>
      </c>
      <c r="AF378" s="51">
        <f t="shared" ca="1" si="85"/>
        <v>2800106.0073077292</v>
      </c>
    </row>
    <row r="379" spans="1:32" ht="11.25" x14ac:dyDescent="0.2">
      <c r="A379" s="60">
        <v>30626</v>
      </c>
      <c r="B379" s="102">
        <f>INT(A379/10000)</f>
        <v>3</v>
      </c>
      <c r="C379" s="109">
        <v>5</v>
      </c>
      <c r="D379" s="60" t="s">
        <v>437</v>
      </c>
      <c r="E379" s="60">
        <v>7129</v>
      </c>
      <c r="F379" s="60">
        <v>0</v>
      </c>
      <c r="G379" s="60">
        <f t="shared" si="73"/>
        <v>11491.522388059702</v>
      </c>
      <c r="H379" s="60"/>
      <c r="I379" s="60"/>
      <c r="J379" s="57"/>
      <c r="K379" s="23">
        <f t="shared" si="74"/>
        <v>1</v>
      </c>
      <c r="L379" s="23">
        <f t="shared" si="75"/>
        <v>0</v>
      </c>
      <c r="M379" s="23">
        <f ca="1">OFFSET('Z1'!$B$7,B379,K379)*E379</f>
        <v>0</v>
      </c>
      <c r="N379" s="23">
        <f ca="1">IF(L379&gt;0,OFFSET('Z1'!$I$7,B379,L379)*IF(L379=1,E379-9300,IF(L379=2,E379-18000,IF(L379=3,E379-45000,0))),0)</f>
        <v>0</v>
      </c>
      <c r="O379" s="23">
        <f>IF(AND(F379=1,E379&gt;20000,E379&lt;=45000),E379*'Z1'!$G$7,0)+IF(AND(F379=1,E379&gt;45000,E379&lt;=50000),'Z1'!$G$7/5000*(50000-E379)*E379,0)</f>
        <v>0</v>
      </c>
      <c r="P379" s="24">
        <f t="shared" ca="1" si="76"/>
        <v>0</v>
      </c>
      <c r="Q379" s="27">
        <v>4159</v>
      </c>
      <c r="R379" s="26">
        <f t="shared" si="77"/>
        <v>3159</v>
      </c>
      <c r="S379" s="27">
        <f t="shared" si="78"/>
        <v>1</v>
      </c>
      <c r="T379" s="28">
        <f t="shared" si="79"/>
        <v>2843.1</v>
      </c>
      <c r="U379" s="61">
        <f ca="1">OFFSET($U$4,B379,0)/OFFSET($G$4,B379,0)*G379</f>
        <v>5590524.1379744858</v>
      </c>
      <c r="V379" s="62">
        <f t="shared" ca="1" si="80"/>
        <v>5593367.2379744854</v>
      </c>
      <c r="W379" s="63">
        <v>848.32322631524653</v>
      </c>
      <c r="X379" s="63">
        <f t="shared" ca="1" si="81"/>
        <v>784.59352475445155</v>
      </c>
      <c r="Y379" s="64">
        <f t="shared" ca="1" si="82"/>
        <v>-7.5124315336277614E-2</v>
      </c>
      <c r="Z379" s="64"/>
      <c r="AA379" s="64">
        <f ca="1">MAX(Y379,OFFSET($AA$4,B379,0))</f>
        <v>-7.5021174781420008E-2</v>
      </c>
      <c r="AB379" s="62">
        <f t="shared" ca="1" si="83"/>
        <v>5593991.0007244563</v>
      </c>
      <c r="AC379" s="65">
        <f t="shared" ca="1" si="84"/>
        <v>623.76274997089058</v>
      </c>
      <c r="AD379" s="62">
        <f ca="1">MAX(0,AB379-W379*(1+OFFSET($Y$4,B379,0))*E379)</f>
        <v>0</v>
      </c>
      <c r="AE379" s="65">
        <f ca="1">IF(OFFSET($AC$4,B379,0)=0,0,-OFFSET($AC$4,B379,0)/OFFSET($AD$4,B379,0)*AD379)</f>
        <v>0</v>
      </c>
      <c r="AF379" s="51">
        <f t="shared" ca="1" si="85"/>
        <v>5593991.0007244563</v>
      </c>
    </row>
    <row r="380" spans="1:32" ht="11.25" x14ac:dyDescent="0.2">
      <c r="A380" s="60">
        <v>30627</v>
      </c>
      <c r="B380" s="102">
        <f>INT(A380/10000)</f>
        <v>3</v>
      </c>
      <c r="C380" s="109">
        <v>4</v>
      </c>
      <c r="D380" s="60" t="s">
        <v>438</v>
      </c>
      <c r="E380" s="60">
        <v>2946</v>
      </c>
      <c r="F380" s="60">
        <v>0</v>
      </c>
      <c r="G380" s="60">
        <f t="shared" si="73"/>
        <v>4748.7761194029854</v>
      </c>
      <c r="H380" s="60"/>
      <c r="I380" s="60"/>
      <c r="J380" s="57"/>
      <c r="K380" s="23">
        <f t="shared" si="74"/>
        <v>1</v>
      </c>
      <c r="L380" s="23">
        <f t="shared" si="75"/>
        <v>0</v>
      </c>
      <c r="M380" s="23">
        <f ca="1">OFFSET('Z1'!$B$7,B380,K380)*E380</f>
        <v>0</v>
      </c>
      <c r="N380" s="23">
        <f ca="1">IF(L380&gt;0,OFFSET('Z1'!$I$7,B380,L380)*IF(L380=1,E380-9300,IF(L380=2,E380-18000,IF(L380=3,E380-45000,0))),0)</f>
        <v>0</v>
      </c>
      <c r="O380" s="23">
        <f>IF(AND(F380=1,E380&gt;20000,E380&lt;=45000),E380*'Z1'!$G$7,0)+IF(AND(F380=1,E380&gt;45000,E380&lt;=50000),'Z1'!$G$7/5000*(50000-E380)*E380,0)</f>
        <v>0</v>
      </c>
      <c r="P380" s="24">
        <f t="shared" ca="1" si="76"/>
        <v>0</v>
      </c>
      <c r="Q380" s="27">
        <v>0</v>
      </c>
      <c r="R380" s="26">
        <f t="shared" si="77"/>
        <v>0</v>
      </c>
      <c r="S380" s="27">
        <f t="shared" si="78"/>
        <v>1</v>
      </c>
      <c r="T380" s="28">
        <f t="shared" si="79"/>
        <v>0</v>
      </c>
      <c r="U380" s="61">
        <f ca="1">OFFSET($U$4,B380,0)/OFFSET($G$4,B380,0)*G380</f>
        <v>2310237.6364809698</v>
      </c>
      <c r="V380" s="62">
        <f t="shared" ca="1" si="80"/>
        <v>2310237.6364809698</v>
      </c>
      <c r="W380" s="63">
        <v>848.28906367663399</v>
      </c>
      <c r="X380" s="63">
        <f t="shared" ca="1" si="81"/>
        <v>784.19471706753893</v>
      </c>
      <c r="Y380" s="64">
        <f t="shared" ca="1" si="82"/>
        <v>-7.5557200196945673E-2</v>
      </c>
      <c r="Z380" s="64"/>
      <c r="AA380" s="64">
        <f ca="1">MAX(Y380,OFFSET($AA$4,B380,0))</f>
        <v>-7.5021174781420008E-2</v>
      </c>
      <c r="AB380" s="62">
        <f t="shared" ca="1" si="83"/>
        <v>2311577.1959316158</v>
      </c>
      <c r="AC380" s="65">
        <f t="shared" ca="1" si="84"/>
        <v>1339.5594506459311</v>
      </c>
      <c r="AD380" s="62">
        <f ca="1">MAX(0,AB380-W380*(1+OFFSET($Y$4,B380,0))*E380)</f>
        <v>0</v>
      </c>
      <c r="AE380" s="65">
        <f ca="1">IF(OFFSET($AC$4,B380,0)=0,0,-OFFSET($AC$4,B380,0)/OFFSET($AD$4,B380,0)*AD380)</f>
        <v>0</v>
      </c>
      <c r="AF380" s="51">
        <f t="shared" ca="1" si="85"/>
        <v>2311577.1959316158</v>
      </c>
    </row>
    <row r="381" spans="1:32" ht="11.25" x14ac:dyDescent="0.2">
      <c r="A381" s="60">
        <v>30629</v>
      </c>
      <c r="B381" s="102">
        <f>INT(A381/10000)</f>
        <v>3</v>
      </c>
      <c r="C381" s="109">
        <v>3</v>
      </c>
      <c r="D381" s="60" t="s">
        <v>439</v>
      </c>
      <c r="E381" s="60">
        <v>1718</v>
      </c>
      <c r="F381" s="60">
        <v>0</v>
      </c>
      <c r="G381" s="60">
        <f t="shared" si="73"/>
        <v>2769.313432835821</v>
      </c>
      <c r="H381" s="60"/>
      <c r="I381" s="60"/>
      <c r="J381" s="57"/>
      <c r="K381" s="23">
        <f t="shared" si="74"/>
        <v>1</v>
      </c>
      <c r="L381" s="23">
        <f t="shared" si="75"/>
        <v>0</v>
      </c>
      <c r="M381" s="23">
        <f ca="1">OFFSET('Z1'!$B$7,B381,K381)*E381</f>
        <v>0</v>
      </c>
      <c r="N381" s="23">
        <f ca="1">IF(L381&gt;0,OFFSET('Z1'!$I$7,B381,L381)*IF(L381=1,E381-9300,IF(L381=2,E381-18000,IF(L381=3,E381-45000,0))),0)</f>
        <v>0</v>
      </c>
      <c r="O381" s="23">
        <f>IF(AND(F381=1,E381&gt;20000,E381&lt;=45000),E381*'Z1'!$G$7,0)+IF(AND(F381=1,E381&gt;45000,E381&lt;=50000),'Z1'!$G$7/5000*(50000-E381)*E381,0)</f>
        <v>0</v>
      </c>
      <c r="P381" s="24">
        <f t="shared" ca="1" si="76"/>
        <v>0</v>
      </c>
      <c r="Q381" s="27">
        <v>0</v>
      </c>
      <c r="R381" s="26">
        <f t="shared" si="77"/>
        <v>0</v>
      </c>
      <c r="S381" s="27">
        <f t="shared" si="78"/>
        <v>1</v>
      </c>
      <c r="T381" s="28">
        <f t="shared" si="79"/>
        <v>0</v>
      </c>
      <c r="U381" s="61">
        <f ca="1">OFFSET($U$4,B381,0)/OFFSET($G$4,B381,0)*G381</f>
        <v>1347246.523922032</v>
      </c>
      <c r="V381" s="62">
        <f t="shared" ca="1" si="80"/>
        <v>1347246.523922032</v>
      </c>
      <c r="W381" s="63">
        <v>848.2890636766341</v>
      </c>
      <c r="X381" s="63">
        <f t="shared" ca="1" si="81"/>
        <v>784.19471706753893</v>
      </c>
      <c r="Y381" s="64">
        <f t="shared" ca="1" si="82"/>
        <v>-7.5557200196945784E-2</v>
      </c>
      <c r="Z381" s="64"/>
      <c r="AA381" s="64">
        <f ca="1">MAX(Y381,OFFSET($AA$4,B381,0))</f>
        <v>-7.5021174781420008E-2</v>
      </c>
      <c r="AB381" s="62">
        <f t="shared" ca="1" si="83"/>
        <v>1348027.7062493267</v>
      </c>
      <c r="AC381" s="65">
        <f t="shared" ca="1" si="84"/>
        <v>781.1823272947222</v>
      </c>
      <c r="AD381" s="62">
        <f ca="1">MAX(0,AB381-W381*(1+OFFSET($Y$4,B381,0))*E381)</f>
        <v>0</v>
      </c>
      <c r="AE381" s="65">
        <f ca="1">IF(OFFSET($AC$4,B381,0)=0,0,-OFFSET($AC$4,B381,0)/OFFSET($AD$4,B381,0)*AD381)</f>
        <v>0</v>
      </c>
      <c r="AF381" s="51">
        <f t="shared" ca="1" si="85"/>
        <v>1348027.7062493267</v>
      </c>
    </row>
    <row r="382" spans="1:32" ht="11.25" x14ac:dyDescent="0.2">
      <c r="A382" s="60">
        <v>30631</v>
      </c>
      <c r="B382" s="102">
        <f>INT(A382/10000)</f>
        <v>3</v>
      </c>
      <c r="C382" s="109">
        <v>3</v>
      </c>
      <c r="D382" s="60" t="s">
        <v>440</v>
      </c>
      <c r="E382" s="60">
        <v>2124</v>
      </c>
      <c r="F382" s="60">
        <v>0</v>
      </c>
      <c r="G382" s="60">
        <f t="shared" si="73"/>
        <v>3423.7611940298507</v>
      </c>
      <c r="H382" s="60"/>
      <c r="I382" s="60"/>
      <c r="J382" s="57"/>
      <c r="K382" s="23">
        <f t="shared" si="74"/>
        <v>1</v>
      </c>
      <c r="L382" s="23">
        <f t="shared" si="75"/>
        <v>0</v>
      </c>
      <c r="M382" s="23">
        <f ca="1">OFFSET('Z1'!$B$7,B382,K382)*E382</f>
        <v>0</v>
      </c>
      <c r="N382" s="23">
        <f ca="1">IF(L382&gt;0,OFFSET('Z1'!$I$7,B382,L382)*IF(L382=1,E382-9300,IF(L382=2,E382-18000,IF(L382=3,E382-45000,0))),0)</f>
        <v>0</v>
      </c>
      <c r="O382" s="23">
        <f>IF(AND(F382=1,E382&gt;20000,E382&lt;=45000),E382*'Z1'!$G$7,0)+IF(AND(F382=1,E382&gt;45000,E382&lt;=50000),'Z1'!$G$7/5000*(50000-E382)*E382,0)</f>
        <v>0</v>
      </c>
      <c r="P382" s="24">
        <f t="shared" ca="1" si="76"/>
        <v>0</v>
      </c>
      <c r="Q382" s="27">
        <v>17208</v>
      </c>
      <c r="R382" s="26">
        <f t="shared" si="77"/>
        <v>16208</v>
      </c>
      <c r="S382" s="27">
        <f t="shared" si="78"/>
        <v>1</v>
      </c>
      <c r="T382" s="28">
        <f t="shared" si="79"/>
        <v>14587.2</v>
      </c>
      <c r="U382" s="61">
        <f ca="1">OFFSET($U$4,B382,0)/OFFSET($G$4,B382,0)*G382</f>
        <v>1665629.5790514529</v>
      </c>
      <c r="V382" s="62">
        <f t="shared" ca="1" si="80"/>
        <v>1680216.7790514529</v>
      </c>
      <c r="W382" s="63">
        <v>852.0073750597428</v>
      </c>
      <c r="X382" s="63">
        <f t="shared" ca="1" si="81"/>
        <v>791.06251367770847</v>
      </c>
      <c r="Y382" s="64">
        <f t="shared" ca="1" si="82"/>
        <v>-7.1530908259756387E-2</v>
      </c>
      <c r="Z382" s="64"/>
      <c r="AA382" s="64">
        <f ca="1">MAX(Y382,OFFSET($AA$4,B382,0))</f>
        <v>-7.1530908259756387E-2</v>
      </c>
      <c r="AB382" s="62">
        <f t="shared" ca="1" si="83"/>
        <v>1680216.7790514529</v>
      </c>
      <c r="AC382" s="65">
        <f t="shared" ca="1" si="84"/>
        <v>0</v>
      </c>
      <c r="AD382" s="62">
        <f ca="1">MAX(0,AB382-W382*(1+OFFSET($Y$4,B382,0))*E382)</f>
        <v>0</v>
      </c>
      <c r="AE382" s="65">
        <f ca="1">IF(OFFSET($AC$4,B382,0)=0,0,-OFFSET($AC$4,B382,0)/OFFSET($AD$4,B382,0)*AD382)</f>
        <v>0</v>
      </c>
      <c r="AF382" s="51">
        <f t="shared" ca="1" si="85"/>
        <v>1680216.7790514529</v>
      </c>
    </row>
    <row r="383" spans="1:32" ht="11.25" x14ac:dyDescent="0.2">
      <c r="A383" s="60">
        <v>30633</v>
      </c>
      <c r="B383" s="102">
        <f>INT(A383/10000)</f>
        <v>3</v>
      </c>
      <c r="C383" s="109">
        <v>3</v>
      </c>
      <c r="D383" s="60" t="s">
        <v>441</v>
      </c>
      <c r="E383" s="60">
        <v>1501</v>
      </c>
      <c r="F383" s="60">
        <v>0</v>
      </c>
      <c r="G383" s="60">
        <f t="shared" si="73"/>
        <v>2419.5223880597014</v>
      </c>
      <c r="H383" s="60"/>
      <c r="I383" s="60"/>
      <c r="J383" s="57"/>
      <c r="K383" s="23">
        <f t="shared" si="74"/>
        <v>1</v>
      </c>
      <c r="L383" s="23">
        <f t="shared" si="75"/>
        <v>0</v>
      </c>
      <c r="M383" s="23">
        <f ca="1">OFFSET('Z1'!$B$7,B383,K383)*E383</f>
        <v>0</v>
      </c>
      <c r="N383" s="23">
        <f ca="1">IF(L383&gt;0,OFFSET('Z1'!$I$7,B383,L383)*IF(L383=1,E383-9300,IF(L383=2,E383-18000,IF(L383=3,E383-45000,0))),0)</f>
        <v>0</v>
      </c>
      <c r="O383" s="23">
        <f>IF(AND(F383=1,E383&gt;20000,E383&lt;=45000),E383*'Z1'!$G$7,0)+IF(AND(F383=1,E383&gt;45000,E383&lt;=50000),'Z1'!$G$7/5000*(50000-E383)*E383,0)</f>
        <v>0</v>
      </c>
      <c r="P383" s="24">
        <f t="shared" ca="1" si="76"/>
        <v>0</v>
      </c>
      <c r="Q383" s="27">
        <v>3274</v>
      </c>
      <c r="R383" s="26">
        <f t="shared" si="77"/>
        <v>2274</v>
      </c>
      <c r="S383" s="27">
        <f t="shared" si="78"/>
        <v>1</v>
      </c>
      <c r="T383" s="28">
        <f t="shared" si="79"/>
        <v>2046.6000000000001</v>
      </c>
      <c r="U383" s="61">
        <f ca="1">OFFSET($U$4,B383,0)/OFFSET($G$4,B383,0)*G383</f>
        <v>1177076.2703183759</v>
      </c>
      <c r="V383" s="62">
        <f t="shared" ca="1" si="80"/>
        <v>1179122.870318376</v>
      </c>
      <c r="W383" s="63">
        <v>836.99650371973553</v>
      </c>
      <c r="X383" s="63">
        <f t="shared" ca="1" si="81"/>
        <v>785.55820807353496</v>
      </c>
      <c r="Y383" s="64">
        <f t="shared" ca="1" si="82"/>
        <v>-6.1455807064427659E-2</v>
      </c>
      <c r="Z383" s="64"/>
      <c r="AA383" s="64">
        <f ca="1">MAX(Y383,OFFSET($AA$4,B383,0))</f>
        <v>-6.1455807064427659E-2</v>
      </c>
      <c r="AB383" s="62">
        <f t="shared" ca="1" si="83"/>
        <v>1179122.870318376</v>
      </c>
      <c r="AC383" s="65">
        <f t="shared" ca="1" si="84"/>
        <v>0</v>
      </c>
      <c r="AD383" s="62">
        <f ca="1">MAX(0,AB383-W383*(1+OFFSET($Y$4,B383,0))*E383)</f>
        <v>10760.943431126885</v>
      </c>
      <c r="AE383" s="65">
        <f ca="1">IF(OFFSET($AC$4,B383,0)=0,0,-OFFSET($AC$4,B383,0)/OFFSET($AD$4,B383,0)*AD383)</f>
        <v>-5218.9786278994006</v>
      </c>
      <c r="AF383" s="51">
        <f t="shared" ca="1" si="85"/>
        <v>1173903.8916904766</v>
      </c>
    </row>
    <row r="384" spans="1:32" ht="11.25" x14ac:dyDescent="0.2">
      <c r="A384" s="60">
        <v>30635</v>
      </c>
      <c r="B384" s="102">
        <f>INT(A384/10000)</f>
        <v>3</v>
      </c>
      <c r="C384" s="109">
        <v>3</v>
      </c>
      <c r="D384" s="60" t="s">
        <v>442</v>
      </c>
      <c r="E384" s="60">
        <v>1030</v>
      </c>
      <c r="F384" s="60">
        <v>0</v>
      </c>
      <c r="G384" s="60">
        <f t="shared" si="73"/>
        <v>1660.2985074626865</v>
      </c>
      <c r="H384" s="60"/>
      <c r="I384" s="60"/>
      <c r="J384" s="57"/>
      <c r="K384" s="23">
        <f t="shared" si="74"/>
        <v>1</v>
      </c>
      <c r="L384" s="23">
        <f t="shared" si="75"/>
        <v>0</v>
      </c>
      <c r="M384" s="23">
        <f ca="1">OFFSET('Z1'!$B$7,B384,K384)*E384</f>
        <v>0</v>
      </c>
      <c r="N384" s="23">
        <f ca="1">IF(L384&gt;0,OFFSET('Z1'!$I$7,B384,L384)*IF(L384=1,E384-9300,IF(L384=2,E384-18000,IF(L384=3,E384-45000,0))),0)</f>
        <v>0</v>
      </c>
      <c r="O384" s="23">
        <f>IF(AND(F384=1,E384&gt;20000,E384&lt;=45000),E384*'Z1'!$G$7,0)+IF(AND(F384=1,E384&gt;45000,E384&lt;=50000),'Z1'!$G$7/5000*(50000-E384)*E384,0)</f>
        <v>0</v>
      </c>
      <c r="P384" s="24">
        <f t="shared" ca="1" si="76"/>
        <v>0</v>
      </c>
      <c r="Q384" s="27">
        <v>13164</v>
      </c>
      <c r="R384" s="26">
        <f t="shared" si="77"/>
        <v>12164</v>
      </c>
      <c r="S384" s="27">
        <f t="shared" si="78"/>
        <v>1</v>
      </c>
      <c r="T384" s="28">
        <f t="shared" si="79"/>
        <v>10947.6</v>
      </c>
      <c r="U384" s="61">
        <f ca="1">OFFSET($U$4,B384,0)/OFFSET($G$4,B384,0)*G384</f>
        <v>807720.55857956514</v>
      </c>
      <c r="V384" s="62">
        <f t="shared" ca="1" si="80"/>
        <v>818668.15857956512</v>
      </c>
      <c r="W384" s="63">
        <v>911.40993403363018</v>
      </c>
      <c r="X384" s="63">
        <f t="shared" ca="1" si="81"/>
        <v>794.82345493161665</v>
      </c>
      <c r="Y384" s="64">
        <f t="shared" ca="1" si="82"/>
        <v>-0.12791881539631278</v>
      </c>
      <c r="Z384" s="64"/>
      <c r="AA384" s="64">
        <f ca="1">MAX(Y384,OFFSET($AA$4,B384,0))</f>
        <v>-7.5021174781420008E-2</v>
      </c>
      <c r="AB384" s="62">
        <f t="shared" ca="1" si="83"/>
        <v>868325.93677721976</v>
      </c>
      <c r="AC384" s="65">
        <f t="shared" ca="1" si="84"/>
        <v>49657.778197654639</v>
      </c>
      <c r="AD384" s="62">
        <f ca="1">MAX(0,AB384-W384*(1+OFFSET($Y$4,B384,0))*E384)</f>
        <v>0</v>
      </c>
      <c r="AE384" s="65">
        <f ca="1">IF(OFFSET($AC$4,B384,0)=0,0,-OFFSET($AC$4,B384,0)/OFFSET($AD$4,B384,0)*AD384)</f>
        <v>0</v>
      </c>
      <c r="AF384" s="51">
        <f t="shared" ca="1" si="85"/>
        <v>868325.93677721976</v>
      </c>
    </row>
    <row r="385" spans="1:32" ht="11.25" x14ac:dyDescent="0.2">
      <c r="A385" s="60">
        <v>30636</v>
      </c>
      <c r="B385" s="102">
        <f>INT(A385/10000)</f>
        <v>3</v>
      </c>
      <c r="C385" s="109">
        <v>3</v>
      </c>
      <c r="D385" s="60" t="s">
        <v>443</v>
      </c>
      <c r="E385" s="60">
        <v>1453</v>
      </c>
      <c r="F385" s="60">
        <v>0</v>
      </c>
      <c r="G385" s="60">
        <f t="shared" si="73"/>
        <v>2342.1492537313434</v>
      </c>
      <c r="H385" s="60"/>
      <c r="I385" s="60"/>
      <c r="J385" s="57"/>
      <c r="K385" s="23">
        <f t="shared" si="74"/>
        <v>1</v>
      </c>
      <c r="L385" s="23">
        <f t="shared" si="75"/>
        <v>0</v>
      </c>
      <c r="M385" s="23">
        <f ca="1">OFFSET('Z1'!$B$7,B385,K385)*E385</f>
        <v>0</v>
      </c>
      <c r="N385" s="23">
        <f ca="1">IF(L385&gt;0,OFFSET('Z1'!$I$7,B385,L385)*IF(L385=1,E385-9300,IF(L385=2,E385-18000,IF(L385=3,E385-45000,0))),0)</f>
        <v>0</v>
      </c>
      <c r="O385" s="23">
        <f>IF(AND(F385=1,E385&gt;20000,E385&lt;=45000),E385*'Z1'!$G$7,0)+IF(AND(F385=1,E385&gt;45000,E385&lt;=50000),'Z1'!$G$7/5000*(50000-E385)*E385,0)</f>
        <v>0</v>
      </c>
      <c r="P385" s="24">
        <f t="shared" ca="1" si="76"/>
        <v>0</v>
      </c>
      <c r="Q385" s="27">
        <v>2751</v>
      </c>
      <c r="R385" s="26">
        <f t="shared" si="77"/>
        <v>1751</v>
      </c>
      <c r="S385" s="27">
        <f t="shared" si="78"/>
        <v>1</v>
      </c>
      <c r="T385" s="28">
        <f t="shared" si="79"/>
        <v>1575.9</v>
      </c>
      <c r="U385" s="61">
        <f ca="1">OFFSET($U$4,B385,0)/OFFSET($G$4,B385,0)*G385</f>
        <v>1139434.9238991342</v>
      </c>
      <c r="V385" s="62">
        <f t="shared" ca="1" si="80"/>
        <v>1141010.8238991341</v>
      </c>
      <c r="W385" s="63">
        <v>848.82242022259493</v>
      </c>
      <c r="X385" s="63">
        <f t="shared" ca="1" si="81"/>
        <v>785.27930068763533</v>
      </c>
      <c r="Y385" s="64">
        <f t="shared" ca="1" si="82"/>
        <v>-7.4860321807117325E-2</v>
      </c>
      <c r="Z385" s="64"/>
      <c r="AA385" s="64">
        <f ca="1">MAX(Y385,OFFSET($AA$4,B385,0))</f>
        <v>-7.4860321807117325E-2</v>
      </c>
      <c r="AB385" s="62">
        <f t="shared" ca="1" si="83"/>
        <v>1141010.8238991341</v>
      </c>
      <c r="AC385" s="65">
        <f t="shared" ca="1" si="84"/>
        <v>0</v>
      </c>
      <c r="AD385" s="62">
        <f ca="1">MAX(0,AB385-W385*(1+OFFSET($Y$4,B385,0))*E385)</f>
        <v>0</v>
      </c>
      <c r="AE385" s="65">
        <f ca="1">IF(OFFSET($AC$4,B385,0)=0,0,-OFFSET($AC$4,B385,0)/OFFSET($AD$4,B385,0)*AD385)</f>
        <v>0</v>
      </c>
      <c r="AF385" s="51">
        <f t="shared" ca="1" si="85"/>
        <v>1141010.8238991341</v>
      </c>
    </row>
    <row r="386" spans="1:32" ht="11.25" x14ac:dyDescent="0.2">
      <c r="A386" s="60">
        <v>30637</v>
      </c>
      <c r="B386" s="102">
        <f>INT(A386/10000)</f>
        <v>3</v>
      </c>
      <c r="C386" s="109">
        <v>3</v>
      </c>
      <c r="D386" s="60" t="s">
        <v>444</v>
      </c>
      <c r="E386" s="60">
        <v>1810</v>
      </c>
      <c r="F386" s="60">
        <v>0</v>
      </c>
      <c r="G386" s="60">
        <f t="shared" si="73"/>
        <v>2917.6119402985073</v>
      </c>
      <c r="H386" s="60"/>
      <c r="I386" s="60"/>
      <c r="J386" s="57"/>
      <c r="K386" s="23">
        <f t="shared" si="74"/>
        <v>1</v>
      </c>
      <c r="L386" s="23">
        <f t="shared" si="75"/>
        <v>0</v>
      </c>
      <c r="M386" s="23">
        <f ca="1">OFFSET('Z1'!$B$7,B386,K386)*E386</f>
        <v>0</v>
      </c>
      <c r="N386" s="23">
        <f ca="1">IF(L386&gt;0,OFFSET('Z1'!$I$7,B386,L386)*IF(L386=1,E386-9300,IF(L386=2,E386-18000,IF(L386=3,E386-45000,0))),0)</f>
        <v>0</v>
      </c>
      <c r="O386" s="23">
        <f>IF(AND(F386=1,E386&gt;20000,E386&lt;=45000),E386*'Z1'!$G$7,0)+IF(AND(F386=1,E386&gt;45000,E386&lt;=50000),'Z1'!$G$7/5000*(50000-E386)*E386,0)</f>
        <v>0</v>
      </c>
      <c r="P386" s="24">
        <f t="shared" ca="1" si="76"/>
        <v>0</v>
      </c>
      <c r="Q386" s="27">
        <v>0</v>
      </c>
      <c r="R386" s="26">
        <f t="shared" si="77"/>
        <v>0</v>
      </c>
      <c r="S386" s="27">
        <f t="shared" si="78"/>
        <v>1</v>
      </c>
      <c r="T386" s="28">
        <f t="shared" si="79"/>
        <v>0</v>
      </c>
      <c r="U386" s="61">
        <f ca="1">OFFSET($U$4,B386,0)/OFFSET($G$4,B386,0)*G386</f>
        <v>1419392.4378922456</v>
      </c>
      <c r="V386" s="62">
        <f t="shared" ca="1" si="80"/>
        <v>1419392.4378922456</v>
      </c>
      <c r="W386" s="63">
        <v>845.00284366917651</v>
      </c>
      <c r="X386" s="63">
        <f t="shared" ca="1" si="81"/>
        <v>784.19471706753905</v>
      </c>
      <c r="Y386" s="64">
        <f t="shared" ca="1" si="82"/>
        <v>-7.1962037828885883E-2</v>
      </c>
      <c r="Z386" s="64"/>
      <c r="AA386" s="64">
        <f ca="1">MAX(Y386,OFFSET($AA$4,B386,0))</f>
        <v>-7.1962037828885883E-2</v>
      </c>
      <c r="AB386" s="62">
        <f t="shared" ca="1" si="83"/>
        <v>1419392.4378922456</v>
      </c>
      <c r="AC386" s="65">
        <f t="shared" ca="1" si="84"/>
        <v>0</v>
      </c>
      <c r="AD386" s="62">
        <f ca="1">MAX(0,AB386-W386*(1+OFFSET($Y$4,B386,0))*E386)</f>
        <v>0</v>
      </c>
      <c r="AE386" s="65">
        <f ca="1">IF(OFFSET($AC$4,B386,0)=0,0,-OFFSET($AC$4,B386,0)/OFFSET($AD$4,B386,0)*AD386)</f>
        <v>0</v>
      </c>
      <c r="AF386" s="51">
        <f t="shared" ca="1" si="85"/>
        <v>1419392.4378922456</v>
      </c>
    </row>
    <row r="387" spans="1:32" ht="11.25" x14ac:dyDescent="0.2">
      <c r="A387" s="60">
        <v>30639</v>
      </c>
      <c r="B387" s="102">
        <f>INT(A387/10000)</f>
        <v>3</v>
      </c>
      <c r="C387" s="109">
        <v>6</v>
      </c>
      <c r="D387" s="60" t="s">
        <v>445</v>
      </c>
      <c r="E387" s="60">
        <v>19127</v>
      </c>
      <c r="F387" s="60">
        <v>0</v>
      </c>
      <c r="G387" s="60">
        <f t="shared" si="73"/>
        <v>35635</v>
      </c>
      <c r="H387" s="60"/>
      <c r="I387" s="60"/>
      <c r="J387" s="57"/>
      <c r="K387" s="23">
        <f t="shared" si="74"/>
        <v>2</v>
      </c>
      <c r="L387" s="23">
        <f t="shared" si="75"/>
        <v>2</v>
      </c>
      <c r="M387" s="23">
        <f ca="1">OFFSET('Z1'!$B$7,B387,K387)*E387</f>
        <v>2496264.77</v>
      </c>
      <c r="N387" s="23">
        <f ca="1">IF(L387&gt;0,OFFSET('Z1'!$I$7,B387,L387)*IF(L387=1,E387-9300,IF(L387=2,E387-18000,IF(L387=3,E387-45000,0))),0)</f>
        <v>0</v>
      </c>
      <c r="O387" s="23">
        <f>IF(AND(F387=1,E387&gt;20000,E387&lt;=45000),E387*'Z1'!$G$7,0)+IF(AND(F387=1,E387&gt;45000,E387&lt;=50000),'Z1'!$G$7/5000*(50000-E387)*E387,0)</f>
        <v>0</v>
      </c>
      <c r="P387" s="24">
        <f t="shared" ca="1" si="76"/>
        <v>2496264.77</v>
      </c>
      <c r="Q387" s="27">
        <v>46897</v>
      </c>
      <c r="R387" s="26">
        <f t="shared" si="77"/>
        <v>45897</v>
      </c>
      <c r="S387" s="27">
        <f t="shared" si="78"/>
        <v>0</v>
      </c>
      <c r="T387" s="28">
        <f t="shared" si="79"/>
        <v>0</v>
      </c>
      <c r="U387" s="61">
        <f ca="1">OFFSET($U$4,B387,0)/OFFSET($G$4,B387,0)*G387</f>
        <v>17336112.738527939</v>
      </c>
      <c r="V387" s="62">
        <f t="shared" ca="1" si="80"/>
        <v>19832377.508527938</v>
      </c>
      <c r="W387" s="63">
        <v>1097.3135442729927</v>
      </c>
      <c r="X387" s="63">
        <f t="shared" ca="1" si="81"/>
        <v>1036.8786275175373</v>
      </c>
      <c r="Y387" s="64">
        <f t="shared" ca="1" si="82"/>
        <v>-5.5075340198680878E-2</v>
      </c>
      <c r="Z387" s="64"/>
      <c r="AA387" s="64">
        <f ca="1">MAX(Y387,OFFSET($AA$4,B387,0))</f>
        <v>-5.5075340198680878E-2</v>
      </c>
      <c r="AB387" s="62">
        <f t="shared" ca="1" si="83"/>
        <v>19832377.508527935</v>
      </c>
      <c r="AC387" s="65">
        <f t="shared" ca="1" si="84"/>
        <v>0</v>
      </c>
      <c r="AD387" s="62">
        <f ca="1">MAX(0,AB387-W387*(1+OFFSET($Y$4,B387,0))*E387)</f>
        <v>313687.90151716024</v>
      </c>
      <c r="AE387" s="65">
        <f ca="1">IF(OFFSET($AC$4,B387,0)=0,0,-OFFSET($AC$4,B387,0)/OFFSET($AD$4,B387,0)*AD387)</f>
        <v>-152136.33119872567</v>
      </c>
      <c r="AF387" s="51">
        <f t="shared" ca="1" si="85"/>
        <v>19680241.177329209</v>
      </c>
    </row>
    <row r="388" spans="1:32" ht="11.25" x14ac:dyDescent="0.2">
      <c r="A388" s="60">
        <v>30641</v>
      </c>
      <c r="B388" s="102">
        <f>INT(A388/10000)</f>
        <v>3</v>
      </c>
      <c r="C388" s="109">
        <v>4</v>
      </c>
      <c r="D388" s="60" t="s">
        <v>446</v>
      </c>
      <c r="E388" s="60">
        <v>3707</v>
      </c>
      <c r="F388" s="60">
        <v>0</v>
      </c>
      <c r="G388" s="60">
        <f t="shared" si="73"/>
        <v>5975.4626865671644</v>
      </c>
      <c r="H388" s="60"/>
      <c r="I388" s="60"/>
      <c r="J388" s="57"/>
      <c r="K388" s="23">
        <f t="shared" si="74"/>
        <v>1</v>
      </c>
      <c r="L388" s="23">
        <f t="shared" si="75"/>
        <v>0</v>
      </c>
      <c r="M388" s="23">
        <f ca="1">OFFSET('Z1'!$B$7,B388,K388)*E388</f>
        <v>0</v>
      </c>
      <c r="N388" s="23">
        <f ca="1">IF(L388&gt;0,OFFSET('Z1'!$I$7,B388,L388)*IF(L388=1,E388-9300,IF(L388=2,E388-18000,IF(L388=3,E388-45000,0))),0)</f>
        <v>0</v>
      </c>
      <c r="O388" s="23">
        <f>IF(AND(F388=1,E388&gt;20000,E388&lt;=45000),E388*'Z1'!$G$7,0)+IF(AND(F388=1,E388&gt;45000,E388&lt;=50000),'Z1'!$G$7/5000*(50000-E388)*E388,0)</f>
        <v>0</v>
      </c>
      <c r="P388" s="24">
        <f t="shared" ca="1" si="76"/>
        <v>0</v>
      </c>
      <c r="Q388" s="27">
        <v>0</v>
      </c>
      <c r="R388" s="26">
        <f t="shared" si="77"/>
        <v>0</v>
      </c>
      <c r="S388" s="27">
        <f t="shared" si="78"/>
        <v>1</v>
      </c>
      <c r="T388" s="28">
        <f t="shared" si="79"/>
        <v>0</v>
      </c>
      <c r="U388" s="61">
        <f ca="1">OFFSET($U$4,B388,0)/OFFSET($G$4,B388,0)*G388</f>
        <v>2907009.8161693672</v>
      </c>
      <c r="V388" s="62">
        <f t="shared" ca="1" si="80"/>
        <v>2907009.8161693672</v>
      </c>
      <c r="W388" s="63">
        <v>843.86982445414299</v>
      </c>
      <c r="X388" s="63">
        <f t="shared" ca="1" si="81"/>
        <v>784.19471706753905</v>
      </c>
      <c r="Y388" s="64">
        <f t="shared" ca="1" si="82"/>
        <v>-7.0716010523548145E-2</v>
      </c>
      <c r="Z388" s="64"/>
      <c r="AA388" s="64">
        <f ca="1">MAX(Y388,OFFSET($AA$4,B388,0))</f>
        <v>-7.0716010523548145E-2</v>
      </c>
      <c r="AB388" s="62">
        <f t="shared" ca="1" si="83"/>
        <v>2907009.8161693672</v>
      </c>
      <c r="AC388" s="65">
        <f t="shared" ca="1" si="84"/>
        <v>0</v>
      </c>
      <c r="AD388" s="62">
        <f ca="1">MAX(0,AB388-W388*(1+OFFSET($Y$4,B388,0))*E388)</f>
        <v>0</v>
      </c>
      <c r="AE388" s="65">
        <f ca="1">IF(OFFSET($AC$4,B388,0)=0,0,-OFFSET($AC$4,B388,0)/OFFSET($AD$4,B388,0)*AD388)</f>
        <v>0</v>
      </c>
      <c r="AF388" s="51">
        <f t="shared" ca="1" si="85"/>
        <v>2907009.8161693672</v>
      </c>
    </row>
    <row r="389" spans="1:32" ht="11.25" x14ac:dyDescent="0.2">
      <c r="A389" s="60">
        <v>30645</v>
      </c>
      <c r="B389" s="102">
        <f>INT(A389/10000)</f>
        <v>3</v>
      </c>
      <c r="C389" s="109">
        <v>3</v>
      </c>
      <c r="D389" s="60" t="s">
        <v>447</v>
      </c>
      <c r="E389" s="60">
        <v>1743</v>
      </c>
      <c r="F389" s="60">
        <v>0</v>
      </c>
      <c r="G389" s="60">
        <f t="shared" si="73"/>
        <v>2809.6119402985073</v>
      </c>
      <c r="H389" s="60"/>
      <c r="I389" s="60"/>
      <c r="J389" s="57"/>
      <c r="K389" s="23">
        <f t="shared" si="74"/>
        <v>1</v>
      </c>
      <c r="L389" s="23">
        <f t="shared" si="75"/>
        <v>0</v>
      </c>
      <c r="M389" s="23">
        <f ca="1">OFFSET('Z1'!$B$7,B389,K389)*E389</f>
        <v>0</v>
      </c>
      <c r="N389" s="23">
        <f ca="1">IF(L389&gt;0,OFFSET('Z1'!$I$7,B389,L389)*IF(L389=1,E389-9300,IF(L389=2,E389-18000,IF(L389=3,E389-45000,0))),0)</f>
        <v>0</v>
      </c>
      <c r="O389" s="23">
        <f>IF(AND(F389=1,E389&gt;20000,E389&lt;=45000),E389*'Z1'!$G$7,0)+IF(AND(F389=1,E389&gt;45000,E389&lt;=50000),'Z1'!$G$7/5000*(50000-E389)*E389,0)</f>
        <v>0</v>
      </c>
      <c r="P389" s="24">
        <f t="shared" ca="1" si="76"/>
        <v>0</v>
      </c>
      <c r="Q389" s="27">
        <v>4122</v>
      </c>
      <c r="R389" s="26">
        <f t="shared" si="77"/>
        <v>3122</v>
      </c>
      <c r="S389" s="27">
        <f t="shared" si="78"/>
        <v>1</v>
      </c>
      <c r="T389" s="28">
        <f t="shared" si="79"/>
        <v>2809.8</v>
      </c>
      <c r="U389" s="61">
        <f ca="1">OFFSET($U$4,B389,0)/OFFSET($G$4,B389,0)*G389</f>
        <v>1366851.3918487204</v>
      </c>
      <c r="V389" s="62">
        <f t="shared" ca="1" si="80"/>
        <v>1369661.1918487204</v>
      </c>
      <c r="W389" s="63">
        <v>839.94916859525927</v>
      </c>
      <c r="X389" s="63">
        <f t="shared" ca="1" si="81"/>
        <v>785.80676526031004</v>
      </c>
      <c r="Y389" s="64">
        <f t="shared" ca="1" si="82"/>
        <v>-6.4459142718716667E-2</v>
      </c>
      <c r="Z389" s="64"/>
      <c r="AA389" s="64">
        <f ca="1">MAX(Y389,OFFSET($AA$4,B389,0))</f>
        <v>-6.4459142718716667E-2</v>
      </c>
      <c r="AB389" s="62">
        <f t="shared" ca="1" si="83"/>
        <v>1369661.1918487204</v>
      </c>
      <c r="AC389" s="65">
        <f t="shared" ca="1" si="84"/>
        <v>0</v>
      </c>
      <c r="AD389" s="62">
        <f ca="1">MAX(0,AB389-W389*(1+OFFSET($Y$4,B389,0))*E389)</f>
        <v>8142.9895923964214</v>
      </c>
      <c r="AE389" s="65">
        <f ca="1">IF(OFFSET($AC$4,B389,0)=0,0,-OFFSET($AC$4,B389,0)/OFFSET($AD$4,B389,0)*AD389)</f>
        <v>-3949.2902199443843</v>
      </c>
      <c r="AF389" s="51">
        <f t="shared" ca="1" si="85"/>
        <v>1365711.901628776</v>
      </c>
    </row>
    <row r="390" spans="1:32" ht="11.25" x14ac:dyDescent="0.2">
      <c r="A390" s="60">
        <v>30646</v>
      </c>
      <c r="B390" s="102">
        <f>INT(A390/10000)</f>
        <v>3</v>
      </c>
      <c r="C390" s="109">
        <v>3</v>
      </c>
      <c r="D390" s="60" t="s">
        <v>448</v>
      </c>
      <c r="E390" s="60">
        <v>1833</v>
      </c>
      <c r="F390" s="60">
        <v>0</v>
      </c>
      <c r="G390" s="60">
        <f t="shared" si="73"/>
        <v>2954.686567164179</v>
      </c>
      <c r="H390" s="60"/>
      <c r="I390" s="60"/>
      <c r="J390" s="57"/>
      <c r="K390" s="23">
        <f t="shared" si="74"/>
        <v>1</v>
      </c>
      <c r="L390" s="23">
        <f t="shared" si="75"/>
        <v>0</v>
      </c>
      <c r="M390" s="23">
        <f ca="1">OFFSET('Z1'!$B$7,B390,K390)*E390</f>
        <v>0</v>
      </c>
      <c r="N390" s="23">
        <f ca="1">IF(L390&gt;0,OFFSET('Z1'!$I$7,B390,L390)*IF(L390=1,E390-9300,IF(L390=2,E390-18000,IF(L390=3,E390-45000,0))),0)</f>
        <v>0</v>
      </c>
      <c r="O390" s="23">
        <f>IF(AND(F390=1,E390&gt;20000,E390&lt;=45000),E390*'Z1'!$G$7,0)+IF(AND(F390=1,E390&gt;45000,E390&lt;=50000),'Z1'!$G$7/5000*(50000-E390)*E390,0)</f>
        <v>0</v>
      </c>
      <c r="P390" s="24">
        <f t="shared" ca="1" si="76"/>
        <v>0</v>
      </c>
      <c r="Q390" s="27">
        <v>0</v>
      </c>
      <c r="R390" s="26">
        <f t="shared" si="77"/>
        <v>0</v>
      </c>
      <c r="S390" s="27">
        <f t="shared" si="78"/>
        <v>1</v>
      </c>
      <c r="T390" s="28">
        <f t="shared" si="79"/>
        <v>0</v>
      </c>
      <c r="U390" s="61">
        <f ca="1">OFFSET($U$4,B390,0)/OFFSET($G$4,B390,0)*G390</f>
        <v>1437428.9163847989</v>
      </c>
      <c r="V390" s="62">
        <f t="shared" ca="1" si="80"/>
        <v>1437428.9163847989</v>
      </c>
      <c r="W390" s="63">
        <v>848.2890636766341</v>
      </c>
      <c r="X390" s="63">
        <f t="shared" ca="1" si="81"/>
        <v>784.19471706753893</v>
      </c>
      <c r="Y390" s="64">
        <f t="shared" ca="1" si="82"/>
        <v>-7.5557200196945784E-2</v>
      </c>
      <c r="Z390" s="64"/>
      <c r="AA390" s="64">
        <f ca="1">MAX(Y390,OFFSET($AA$4,B390,0))</f>
        <v>-7.5021174781420008E-2</v>
      </c>
      <c r="AB390" s="62">
        <f t="shared" ca="1" si="83"/>
        <v>1438262.3897293457</v>
      </c>
      <c r="AC390" s="65">
        <f t="shared" ca="1" si="84"/>
        <v>833.47334454674274</v>
      </c>
      <c r="AD390" s="62">
        <f ca="1">MAX(0,AB390-W390*(1+OFFSET($Y$4,B390,0))*E390)</f>
        <v>0</v>
      </c>
      <c r="AE390" s="65">
        <f ca="1">IF(OFFSET($AC$4,B390,0)=0,0,-OFFSET($AC$4,B390,0)/OFFSET($AD$4,B390,0)*AD390)</f>
        <v>0</v>
      </c>
      <c r="AF390" s="51">
        <f t="shared" ca="1" si="85"/>
        <v>1438262.3897293457</v>
      </c>
    </row>
    <row r="391" spans="1:32" ht="11.25" x14ac:dyDescent="0.2">
      <c r="A391" s="60">
        <v>30701</v>
      </c>
      <c r="B391" s="102">
        <f>INT(A391/10000)</f>
        <v>3</v>
      </c>
      <c r="C391" s="109">
        <v>2</v>
      </c>
      <c r="D391" s="60" t="s">
        <v>449</v>
      </c>
      <c r="E391" s="60">
        <v>936</v>
      </c>
      <c r="F391" s="60">
        <v>0</v>
      </c>
      <c r="G391" s="60">
        <f t="shared" si="73"/>
        <v>1508.7761194029852</v>
      </c>
      <c r="H391" s="60"/>
      <c r="I391" s="60"/>
      <c r="J391" s="57"/>
      <c r="K391" s="23">
        <f t="shared" si="74"/>
        <v>1</v>
      </c>
      <c r="L391" s="23">
        <f t="shared" si="75"/>
        <v>0</v>
      </c>
      <c r="M391" s="23">
        <f ca="1">OFFSET('Z1'!$B$7,B391,K391)*E391</f>
        <v>0</v>
      </c>
      <c r="N391" s="23">
        <f ca="1">IF(L391&gt;0,OFFSET('Z1'!$I$7,B391,L391)*IF(L391=1,E391-9300,IF(L391=2,E391-18000,IF(L391=3,E391-45000,0))),0)</f>
        <v>0</v>
      </c>
      <c r="O391" s="23">
        <f>IF(AND(F391=1,E391&gt;20000,E391&lt;=45000),E391*'Z1'!$G$7,0)+IF(AND(F391=1,E391&gt;45000,E391&lt;=50000),'Z1'!$G$7/5000*(50000-E391)*E391,0)</f>
        <v>0</v>
      </c>
      <c r="P391" s="24">
        <f t="shared" ca="1" si="76"/>
        <v>0</v>
      </c>
      <c r="Q391" s="27">
        <v>0</v>
      </c>
      <c r="R391" s="26">
        <f t="shared" si="77"/>
        <v>0</v>
      </c>
      <c r="S391" s="27">
        <f t="shared" si="78"/>
        <v>1</v>
      </c>
      <c r="T391" s="28">
        <f t="shared" si="79"/>
        <v>0</v>
      </c>
      <c r="U391" s="61">
        <f ca="1">OFFSET($U$4,B391,0)/OFFSET($G$4,B391,0)*G391</f>
        <v>734006.25517521659</v>
      </c>
      <c r="V391" s="62">
        <f t="shared" ca="1" si="80"/>
        <v>734006.25517521659</v>
      </c>
      <c r="W391" s="63">
        <v>848.28906367663399</v>
      </c>
      <c r="X391" s="63">
        <f t="shared" ca="1" si="81"/>
        <v>784.19471706753905</v>
      </c>
      <c r="Y391" s="64">
        <f t="shared" ca="1" si="82"/>
        <v>-7.5557200196945562E-2</v>
      </c>
      <c r="Z391" s="64"/>
      <c r="AA391" s="64">
        <f ca="1">MAX(Y391,OFFSET($AA$4,B391,0))</f>
        <v>-7.5021174781420008E-2</v>
      </c>
      <c r="AB391" s="62">
        <f t="shared" ca="1" si="83"/>
        <v>734431.85858519771</v>
      </c>
      <c r="AC391" s="65">
        <f t="shared" ca="1" si="84"/>
        <v>425.60340998112224</v>
      </c>
      <c r="AD391" s="62">
        <f ca="1">MAX(0,AB391-W391*(1+OFFSET($Y$4,B391,0))*E391)</f>
        <v>0</v>
      </c>
      <c r="AE391" s="65">
        <f ca="1">IF(OFFSET($AC$4,B391,0)=0,0,-OFFSET($AC$4,B391,0)/OFFSET($AD$4,B391,0)*AD391)</f>
        <v>0</v>
      </c>
      <c r="AF391" s="51">
        <f t="shared" ca="1" si="85"/>
        <v>734431.85858519771</v>
      </c>
    </row>
    <row r="392" spans="1:32" ht="11.25" x14ac:dyDescent="0.2">
      <c r="A392" s="60">
        <v>30702</v>
      </c>
      <c r="B392" s="102">
        <f>INT(A392/10000)</f>
        <v>3</v>
      </c>
      <c r="C392" s="109">
        <v>3</v>
      </c>
      <c r="D392" s="60" t="s">
        <v>450</v>
      </c>
      <c r="E392" s="60">
        <v>1760</v>
      </c>
      <c r="F392" s="60">
        <v>0</v>
      </c>
      <c r="G392" s="60">
        <f t="shared" si="73"/>
        <v>2837.0149253731342</v>
      </c>
      <c r="H392" s="60"/>
      <c r="I392" s="60"/>
      <c r="J392" s="57"/>
      <c r="K392" s="23">
        <f t="shared" si="74"/>
        <v>1</v>
      </c>
      <c r="L392" s="23">
        <f t="shared" si="75"/>
        <v>0</v>
      </c>
      <c r="M392" s="23">
        <f ca="1">OFFSET('Z1'!$B$7,B392,K392)*E392</f>
        <v>0</v>
      </c>
      <c r="N392" s="23">
        <f ca="1">IF(L392&gt;0,OFFSET('Z1'!$I$7,B392,L392)*IF(L392=1,E392-9300,IF(L392=2,E392-18000,IF(L392=3,E392-45000,0))),0)</f>
        <v>0</v>
      </c>
      <c r="O392" s="23">
        <f>IF(AND(F392=1,E392&gt;20000,E392&lt;=45000),E392*'Z1'!$G$7,0)+IF(AND(F392=1,E392&gt;45000,E392&lt;=50000),'Z1'!$G$7/5000*(50000-E392)*E392,0)</f>
        <v>0</v>
      </c>
      <c r="P392" s="24">
        <f t="shared" ca="1" si="76"/>
        <v>0</v>
      </c>
      <c r="Q392" s="27">
        <v>61378</v>
      </c>
      <c r="R392" s="26">
        <f t="shared" si="77"/>
        <v>60378</v>
      </c>
      <c r="S392" s="27">
        <f t="shared" si="78"/>
        <v>1</v>
      </c>
      <c r="T392" s="28">
        <f t="shared" si="79"/>
        <v>54340.200000000004</v>
      </c>
      <c r="U392" s="61">
        <f ca="1">OFFSET($U$4,B392,0)/OFFSET($G$4,B392,0)*G392</f>
        <v>1380182.7020388686</v>
      </c>
      <c r="V392" s="62">
        <f t="shared" ca="1" si="80"/>
        <v>1434522.9020388685</v>
      </c>
      <c r="W392" s="63">
        <v>874.77301570404688</v>
      </c>
      <c r="X392" s="63">
        <f t="shared" ca="1" si="81"/>
        <v>815.06983070390254</v>
      </c>
      <c r="Y392" s="64">
        <f t="shared" ca="1" si="82"/>
        <v>-6.824991618207743E-2</v>
      </c>
      <c r="Z392" s="64"/>
      <c r="AA392" s="64">
        <f ca="1">MAX(Y392,OFFSET($AA$4,B392,0))</f>
        <v>-6.824991618207743E-2</v>
      </c>
      <c r="AB392" s="62">
        <f t="shared" ca="1" si="83"/>
        <v>1434522.9020388685</v>
      </c>
      <c r="AC392" s="65">
        <f t="shared" ca="1" si="84"/>
        <v>0</v>
      </c>
      <c r="AD392" s="62">
        <f ca="1">MAX(0,AB392-W392*(1+OFFSET($Y$4,B392,0))*E392)</f>
        <v>2727.0306387080345</v>
      </c>
      <c r="AE392" s="65">
        <f ca="1">IF(OFFSET($AC$4,B392,0)=0,0,-OFFSET($AC$4,B392,0)/OFFSET($AD$4,B392,0)*AD392)</f>
        <v>-1322.5898558184017</v>
      </c>
      <c r="AF392" s="51">
        <f t="shared" ca="1" si="85"/>
        <v>1433200.3121830502</v>
      </c>
    </row>
    <row r="393" spans="1:32" ht="11.25" x14ac:dyDescent="0.2">
      <c r="A393" s="60">
        <v>30703</v>
      </c>
      <c r="B393" s="102">
        <f>INT(A393/10000)</f>
        <v>3</v>
      </c>
      <c r="C393" s="109">
        <v>2</v>
      </c>
      <c r="D393" s="60" t="s">
        <v>451</v>
      </c>
      <c r="E393" s="60">
        <v>879</v>
      </c>
      <c r="F393" s="60">
        <v>0</v>
      </c>
      <c r="G393" s="60">
        <f t="shared" si="73"/>
        <v>1416.8955223880596</v>
      </c>
      <c r="H393" s="60"/>
      <c r="I393" s="60"/>
      <c r="J393" s="57"/>
      <c r="K393" s="23">
        <f t="shared" si="74"/>
        <v>1</v>
      </c>
      <c r="L393" s="23">
        <f t="shared" si="75"/>
        <v>0</v>
      </c>
      <c r="M393" s="23">
        <f ca="1">OFFSET('Z1'!$B$7,B393,K393)*E393</f>
        <v>0</v>
      </c>
      <c r="N393" s="23">
        <f ca="1">IF(L393&gt;0,OFFSET('Z1'!$I$7,B393,L393)*IF(L393=1,E393-9300,IF(L393=2,E393-18000,IF(L393=3,E393-45000,0))),0)</f>
        <v>0</v>
      </c>
      <c r="O393" s="23">
        <f>IF(AND(F393=1,E393&gt;20000,E393&lt;=45000),E393*'Z1'!$G$7,0)+IF(AND(F393=1,E393&gt;45000,E393&lt;=50000),'Z1'!$G$7/5000*(50000-E393)*E393,0)</f>
        <v>0</v>
      </c>
      <c r="P393" s="24">
        <f t="shared" ca="1" si="76"/>
        <v>0</v>
      </c>
      <c r="Q393" s="27">
        <v>0</v>
      </c>
      <c r="R393" s="26">
        <f t="shared" si="77"/>
        <v>0</v>
      </c>
      <c r="S393" s="27">
        <f t="shared" si="78"/>
        <v>1</v>
      </c>
      <c r="T393" s="28">
        <f t="shared" si="79"/>
        <v>0</v>
      </c>
      <c r="U393" s="61">
        <f ca="1">OFFSET($U$4,B393,0)/OFFSET($G$4,B393,0)*G393</f>
        <v>689307.15630236675</v>
      </c>
      <c r="V393" s="62">
        <f t="shared" ca="1" si="80"/>
        <v>689307.15630236675</v>
      </c>
      <c r="W393" s="63">
        <v>848.2890636766341</v>
      </c>
      <c r="X393" s="63">
        <f t="shared" ca="1" si="81"/>
        <v>784.19471706753893</v>
      </c>
      <c r="Y393" s="64">
        <f t="shared" ca="1" si="82"/>
        <v>-7.5557200196945784E-2</v>
      </c>
      <c r="Z393" s="64"/>
      <c r="AA393" s="64">
        <f ca="1">MAX(Y393,OFFSET($AA$4,B393,0))</f>
        <v>-7.5021174781420008E-2</v>
      </c>
      <c r="AB393" s="62">
        <f t="shared" ca="1" si="83"/>
        <v>689706.84155597095</v>
      </c>
      <c r="AC393" s="65">
        <f t="shared" ca="1" si="84"/>
        <v>399.68525360419881</v>
      </c>
      <c r="AD393" s="62">
        <f ca="1">MAX(0,AB393-W393*(1+OFFSET($Y$4,B393,0))*E393)</f>
        <v>0</v>
      </c>
      <c r="AE393" s="65">
        <f ca="1">IF(OFFSET($AC$4,B393,0)=0,0,-OFFSET($AC$4,B393,0)/OFFSET($AD$4,B393,0)*AD393)</f>
        <v>0</v>
      </c>
      <c r="AF393" s="51">
        <f t="shared" ca="1" si="85"/>
        <v>689706.84155597095</v>
      </c>
    </row>
    <row r="394" spans="1:32" ht="11.25" x14ac:dyDescent="0.2">
      <c r="A394" s="60">
        <v>30704</v>
      </c>
      <c r="B394" s="102">
        <f>INT(A394/10000)</f>
        <v>3</v>
      </c>
      <c r="C394" s="109">
        <v>5</v>
      </c>
      <c r="D394" s="60" t="s">
        <v>452</v>
      </c>
      <c r="E394" s="60">
        <v>7994</v>
      </c>
      <c r="F394" s="60">
        <v>0</v>
      </c>
      <c r="G394" s="60">
        <f t="shared" si="73"/>
        <v>12885.850746268658</v>
      </c>
      <c r="H394" s="60"/>
      <c r="I394" s="60"/>
      <c r="J394" s="57"/>
      <c r="K394" s="23">
        <f t="shared" si="74"/>
        <v>1</v>
      </c>
      <c r="L394" s="23">
        <f t="shared" si="75"/>
        <v>0</v>
      </c>
      <c r="M394" s="23">
        <f ca="1">OFFSET('Z1'!$B$7,B394,K394)*E394</f>
        <v>0</v>
      </c>
      <c r="N394" s="23">
        <f ca="1">IF(L394&gt;0,OFFSET('Z1'!$I$7,B394,L394)*IF(L394=1,E394-9300,IF(L394=2,E394-18000,IF(L394=3,E394-45000,0))),0)</f>
        <v>0</v>
      </c>
      <c r="O394" s="23">
        <f>IF(AND(F394=1,E394&gt;20000,E394&lt;=45000),E394*'Z1'!$G$7,0)+IF(AND(F394=1,E394&gt;45000,E394&lt;=50000),'Z1'!$G$7/5000*(50000-E394)*E394,0)</f>
        <v>0</v>
      </c>
      <c r="P394" s="24">
        <f t="shared" ca="1" si="76"/>
        <v>0</v>
      </c>
      <c r="Q394" s="27">
        <v>17395</v>
      </c>
      <c r="R394" s="26">
        <f t="shared" si="77"/>
        <v>16395</v>
      </c>
      <c r="S394" s="27">
        <f t="shared" si="78"/>
        <v>1</v>
      </c>
      <c r="T394" s="28">
        <f t="shared" si="79"/>
        <v>14755.5</v>
      </c>
      <c r="U394" s="61">
        <f ca="1">OFFSET($U$4,B394,0)/OFFSET($G$4,B394,0)*G394</f>
        <v>6268852.5682379073</v>
      </c>
      <c r="V394" s="62">
        <f t="shared" ca="1" si="80"/>
        <v>6283608.0682379073</v>
      </c>
      <c r="W394" s="63">
        <v>846.77604645494114</v>
      </c>
      <c r="X394" s="63">
        <f t="shared" ca="1" si="81"/>
        <v>786.04053893393882</v>
      </c>
      <c r="Y394" s="64">
        <f t="shared" ca="1" si="82"/>
        <v>-7.1725585265754455E-2</v>
      </c>
      <c r="Z394" s="64"/>
      <c r="AA394" s="64">
        <f ca="1">MAX(Y394,OFFSET($AA$4,B394,0))</f>
        <v>-7.1725585265754455E-2</v>
      </c>
      <c r="AB394" s="62">
        <f t="shared" ca="1" si="83"/>
        <v>6283608.0682379073</v>
      </c>
      <c r="AC394" s="65">
        <f t="shared" ca="1" si="84"/>
        <v>0</v>
      </c>
      <c r="AD394" s="62">
        <f ca="1">MAX(0,AB394-W394*(1+OFFSET($Y$4,B394,0))*E394)</f>
        <v>0</v>
      </c>
      <c r="AE394" s="65">
        <f ca="1">IF(OFFSET($AC$4,B394,0)=0,0,-OFFSET($AC$4,B394,0)/OFFSET($AD$4,B394,0)*AD394)</f>
        <v>0</v>
      </c>
      <c r="AF394" s="51">
        <f t="shared" ca="1" si="85"/>
        <v>6283608.0682379073</v>
      </c>
    </row>
    <row r="395" spans="1:32" ht="11.25" x14ac:dyDescent="0.2">
      <c r="A395" s="60">
        <v>30706</v>
      </c>
      <c r="B395" s="102">
        <f>INT(A395/10000)</f>
        <v>3</v>
      </c>
      <c r="C395" s="109">
        <v>4</v>
      </c>
      <c r="D395" s="60" t="s">
        <v>453</v>
      </c>
      <c r="E395" s="60">
        <v>3204</v>
      </c>
      <c r="F395" s="60">
        <v>0</v>
      </c>
      <c r="G395" s="60">
        <f t="shared" si="73"/>
        <v>5164.6567164179105</v>
      </c>
      <c r="H395" s="60"/>
      <c r="I395" s="60"/>
      <c r="J395" s="57"/>
      <c r="K395" s="23">
        <f t="shared" si="74"/>
        <v>1</v>
      </c>
      <c r="L395" s="23">
        <f t="shared" si="75"/>
        <v>0</v>
      </c>
      <c r="M395" s="23">
        <f ca="1">OFFSET('Z1'!$B$7,B395,K395)*E395</f>
        <v>0</v>
      </c>
      <c r="N395" s="23">
        <f ca="1">IF(L395&gt;0,OFFSET('Z1'!$I$7,B395,L395)*IF(L395=1,E395-9300,IF(L395=2,E395-18000,IF(L395=3,E395-45000,0))),0)</f>
        <v>0</v>
      </c>
      <c r="O395" s="23">
        <f>IF(AND(F395=1,E395&gt;20000,E395&lt;=45000),E395*'Z1'!$G$7,0)+IF(AND(F395=1,E395&gt;45000,E395&lt;=50000),'Z1'!$G$7/5000*(50000-E395)*E395,0)</f>
        <v>0</v>
      </c>
      <c r="P395" s="24">
        <f t="shared" ca="1" si="76"/>
        <v>0</v>
      </c>
      <c r="Q395" s="27">
        <v>1724</v>
      </c>
      <c r="R395" s="26">
        <f t="shared" si="77"/>
        <v>724</v>
      </c>
      <c r="S395" s="27">
        <f t="shared" si="78"/>
        <v>1</v>
      </c>
      <c r="T395" s="28">
        <f t="shared" si="79"/>
        <v>651.6</v>
      </c>
      <c r="U395" s="61">
        <f ca="1">OFFSET($U$4,B395,0)/OFFSET($G$4,B395,0)*G395</f>
        <v>2512559.873484395</v>
      </c>
      <c r="V395" s="62">
        <f t="shared" ca="1" si="80"/>
        <v>2513211.4734843951</v>
      </c>
      <c r="W395" s="63">
        <v>846.25974431880968</v>
      </c>
      <c r="X395" s="63">
        <f t="shared" ca="1" si="81"/>
        <v>784.39808785405592</v>
      </c>
      <c r="Y395" s="64">
        <f t="shared" ca="1" si="82"/>
        <v>-7.3100081718466714E-2</v>
      </c>
      <c r="Z395" s="64"/>
      <c r="AA395" s="64">
        <f ca="1">MAX(Y395,OFFSET($AA$4,B395,0))</f>
        <v>-7.3100081718466714E-2</v>
      </c>
      <c r="AB395" s="62">
        <f t="shared" ca="1" si="83"/>
        <v>2513211.4734843951</v>
      </c>
      <c r="AC395" s="65">
        <f t="shared" ca="1" si="84"/>
        <v>0</v>
      </c>
      <c r="AD395" s="62">
        <f ca="1">MAX(0,AB395-W395*(1+OFFSET($Y$4,B395,0))*E395)</f>
        <v>0</v>
      </c>
      <c r="AE395" s="65">
        <f ca="1">IF(OFFSET($AC$4,B395,0)=0,0,-OFFSET($AC$4,B395,0)/OFFSET($AD$4,B395,0)*AD395)</f>
        <v>0</v>
      </c>
      <c r="AF395" s="51">
        <f t="shared" ca="1" si="85"/>
        <v>2513211.4734843951</v>
      </c>
    </row>
    <row r="396" spans="1:32" ht="11.25" x14ac:dyDescent="0.2">
      <c r="A396" s="60">
        <v>30708</v>
      </c>
      <c r="B396" s="102">
        <f>INT(A396/10000)</f>
        <v>3</v>
      </c>
      <c r="C396" s="109">
        <v>3</v>
      </c>
      <c r="D396" s="60" t="s">
        <v>454</v>
      </c>
      <c r="E396" s="60">
        <v>1425</v>
      </c>
      <c r="F396" s="60">
        <v>0</v>
      </c>
      <c r="G396" s="60">
        <f t="shared" si="73"/>
        <v>2297.0149253731342</v>
      </c>
      <c r="H396" s="60"/>
      <c r="I396" s="60"/>
      <c r="J396" s="57"/>
      <c r="K396" s="23">
        <f t="shared" si="74"/>
        <v>1</v>
      </c>
      <c r="L396" s="23">
        <f t="shared" si="75"/>
        <v>0</v>
      </c>
      <c r="M396" s="23">
        <f ca="1">OFFSET('Z1'!$B$7,B396,K396)*E396</f>
        <v>0</v>
      </c>
      <c r="N396" s="23">
        <f ca="1">IF(L396&gt;0,OFFSET('Z1'!$I$7,B396,L396)*IF(L396=1,E396-9300,IF(L396=2,E396-18000,IF(L396=3,E396-45000,0))),0)</f>
        <v>0</v>
      </c>
      <c r="O396" s="23">
        <f>IF(AND(F396=1,E396&gt;20000,E396&lt;=45000),E396*'Z1'!$G$7,0)+IF(AND(F396=1,E396&gt;45000,E396&lt;=50000),'Z1'!$G$7/5000*(50000-E396)*E396,0)</f>
        <v>0</v>
      </c>
      <c r="P396" s="24">
        <f t="shared" ca="1" si="76"/>
        <v>0</v>
      </c>
      <c r="Q396" s="27">
        <v>18332</v>
      </c>
      <c r="R396" s="26">
        <f t="shared" si="77"/>
        <v>17332</v>
      </c>
      <c r="S396" s="27">
        <f t="shared" si="78"/>
        <v>1</v>
      </c>
      <c r="T396" s="28">
        <f t="shared" si="79"/>
        <v>15598.800000000001</v>
      </c>
      <c r="U396" s="61">
        <f ca="1">OFFSET($U$4,B396,0)/OFFSET($G$4,B396,0)*G396</f>
        <v>1117477.4718212429</v>
      </c>
      <c r="V396" s="62">
        <f t="shared" ca="1" si="80"/>
        <v>1133076.271821243</v>
      </c>
      <c r="W396" s="63">
        <v>918.85204430469548</v>
      </c>
      <c r="X396" s="63">
        <f t="shared" ca="1" si="81"/>
        <v>795.1412433833284</v>
      </c>
      <c r="Y396" s="64">
        <f t="shared" ca="1" si="82"/>
        <v>-0.13463625802234602</v>
      </c>
      <c r="Z396" s="64"/>
      <c r="AA396" s="64">
        <f ca="1">MAX(Y396,OFFSET($AA$4,B396,0))</f>
        <v>-7.5021174781420008E-2</v>
      </c>
      <c r="AB396" s="62">
        <f t="shared" ca="1" si="83"/>
        <v>1211134.1253991732</v>
      </c>
      <c r="AC396" s="65">
        <f t="shared" ca="1" si="84"/>
        <v>78057.853577930247</v>
      </c>
      <c r="AD396" s="62">
        <f ca="1">MAX(0,AB396-W396*(1+OFFSET($Y$4,B396,0))*E396)</f>
        <v>0</v>
      </c>
      <c r="AE396" s="65">
        <f ca="1">IF(OFFSET($AC$4,B396,0)=0,0,-OFFSET($AC$4,B396,0)/OFFSET($AD$4,B396,0)*AD396)</f>
        <v>0</v>
      </c>
      <c r="AF396" s="51">
        <f t="shared" ca="1" si="85"/>
        <v>1211134.1253991732</v>
      </c>
    </row>
    <row r="397" spans="1:32" ht="11.25" x14ac:dyDescent="0.2">
      <c r="A397" s="60">
        <v>30709</v>
      </c>
      <c r="B397" s="102">
        <f>INT(A397/10000)</f>
        <v>3</v>
      </c>
      <c r="C397" s="109">
        <v>3</v>
      </c>
      <c r="D397" s="60" t="s">
        <v>455</v>
      </c>
      <c r="E397" s="60">
        <v>2090</v>
      </c>
      <c r="F397" s="60">
        <v>0</v>
      </c>
      <c r="G397" s="60">
        <f t="shared" si="73"/>
        <v>3368.9552238805968</v>
      </c>
      <c r="H397" s="60"/>
      <c r="I397" s="60"/>
      <c r="J397" s="57"/>
      <c r="K397" s="23">
        <f t="shared" si="74"/>
        <v>1</v>
      </c>
      <c r="L397" s="23">
        <f t="shared" si="75"/>
        <v>0</v>
      </c>
      <c r="M397" s="23">
        <f ca="1">OFFSET('Z1'!$B$7,B397,K397)*E397</f>
        <v>0</v>
      </c>
      <c r="N397" s="23">
        <f ca="1">IF(L397&gt;0,OFFSET('Z1'!$I$7,B397,L397)*IF(L397=1,E397-9300,IF(L397=2,E397-18000,IF(L397=3,E397-45000,0))),0)</f>
        <v>0</v>
      </c>
      <c r="O397" s="23">
        <f>IF(AND(F397=1,E397&gt;20000,E397&lt;=45000),E397*'Z1'!$G$7,0)+IF(AND(F397=1,E397&gt;45000,E397&lt;=50000),'Z1'!$G$7/5000*(50000-E397)*E397,0)</f>
        <v>0</v>
      </c>
      <c r="P397" s="24">
        <f t="shared" ca="1" si="76"/>
        <v>0</v>
      </c>
      <c r="Q397" s="27">
        <v>2273</v>
      </c>
      <c r="R397" s="26">
        <f t="shared" si="77"/>
        <v>1273</v>
      </c>
      <c r="S397" s="27">
        <f t="shared" si="78"/>
        <v>1</v>
      </c>
      <c r="T397" s="28">
        <f t="shared" si="79"/>
        <v>1145.7</v>
      </c>
      <c r="U397" s="61">
        <f ca="1">OFFSET($U$4,B397,0)/OFFSET($G$4,B397,0)*G397</f>
        <v>1638966.9586711563</v>
      </c>
      <c r="V397" s="62">
        <f t="shared" ca="1" si="80"/>
        <v>1640112.6586711563</v>
      </c>
      <c r="W397" s="63">
        <v>849.76262299866812</v>
      </c>
      <c r="X397" s="63">
        <f t="shared" ca="1" si="81"/>
        <v>784.74289888572071</v>
      </c>
      <c r="Y397" s="64">
        <f t="shared" ca="1" si="82"/>
        <v>-7.6515161238210117E-2</v>
      </c>
      <c r="Z397" s="64"/>
      <c r="AA397" s="64">
        <f ca="1">MAX(Y397,OFFSET($AA$4,B397,0))</f>
        <v>-7.5021174781420008E-2</v>
      </c>
      <c r="AB397" s="62">
        <f t="shared" ca="1" si="83"/>
        <v>1642765.9844181712</v>
      </c>
      <c r="AC397" s="65">
        <f t="shared" ca="1" si="84"/>
        <v>2653.3257470149547</v>
      </c>
      <c r="AD397" s="62">
        <f ca="1">MAX(0,AB397-W397*(1+OFFSET($Y$4,B397,0))*E397)</f>
        <v>0</v>
      </c>
      <c r="AE397" s="65">
        <f ca="1">IF(OFFSET($AC$4,B397,0)=0,0,-OFFSET($AC$4,B397,0)/OFFSET($AD$4,B397,0)*AD397)</f>
        <v>0</v>
      </c>
      <c r="AF397" s="51">
        <f t="shared" ca="1" si="85"/>
        <v>1642765.9844181712</v>
      </c>
    </row>
    <row r="398" spans="1:32" ht="11.25" x14ac:dyDescent="0.2">
      <c r="A398" s="60">
        <v>30710</v>
      </c>
      <c r="B398" s="102">
        <f>INT(A398/10000)</f>
        <v>3</v>
      </c>
      <c r="C398" s="109">
        <v>5</v>
      </c>
      <c r="D398" s="60" t="s">
        <v>456</v>
      </c>
      <c r="E398" s="60">
        <v>6728</v>
      </c>
      <c r="F398" s="60">
        <v>0</v>
      </c>
      <c r="G398" s="60">
        <f t="shared" si="73"/>
        <v>10845.134328358208</v>
      </c>
      <c r="H398" s="60"/>
      <c r="I398" s="60"/>
      <c r="J398" s="57"/>
      <c r="K398" s="23">
        <f t="shared" si="74"/>
        <v>1</v>
      </c>
      <c r="L398" s="23">
        <f t="shared" si="75"/>
        <v>0</v>
      </c>
      <c r="M398" s="23">
        <f ca="1">OFFSET('Z1'!$B$7,B398,K398)*E398</f>
        <v>0</v>
      </c>
      <c r="N398" s="23">
        <f ca="1">IF(L398&gt;0,OFFSET('Z1'!$I$7,B398,L398)*IF(L398=1,E398-9300,IF(L398=2,E398-18000,IF(L398=3,E398-45000,0))),0)</f>
        <v>0</v>
      </c>
      <c r="O398" s="23">
        <f>IF(AND(F398=1,E398&gt;20000,E398&lt;=45000),E398*'Z1'!$G$7,0)+IF(AND(F398=1,E398&gt;45000,E398&lt;=50000),'Z1'!$G$7/5000*(50000-E398)*E398,0)</f>
        <v>0</v>
      </c>
      <c r="P398" s="24">
        <f t="shared" ca="1" si="76"/>
        <v>0</v>
      </c>
      <c r="Q398" s="27">
        <v>20682</v>
      </c>
      <c r="R398" s="26">
        <f t="shared" si="77"/>
        <v>19682</v>
      </c>
      <c r="S398" s="27">
        <f t="shared" si="78"/>
        <v>1</v>
      </c>
      <c r="T398" s="28">
        <f t="shared" si="79"/>
        <v>17713.8</v>
      </c>
      <c r="U398" s="61">
        <f ca="1">OFFSET($U$4,B398,0)/OFFSET($G$4,B398,0)*G398</f>
        <v>5276062.0564304022</v>
      </c>
      <c r="V398" s="62">
        <f t="shared" ca="1" si="80"/>
        <v>5293775.856430402</v>
      </c>
      <c r="W398" s="63">
        <v>850.65129028659771</v>
      </c>
      <c r="X398" s="63">
        <f t="shared" ca="1" si="81"/>
        <v>786.8275648677768</v>
      </c>
      <c r="Y398" s="64">
        <f t="shared" ca="1" si="82"/>
        <v>-7.5029246587420939E-2</v>
      </c>
      <c r="Z398" s="64"/>
      <c r="AA398" s="64">
        <f ca="1">MAX(Y398,OFFSET($AA$4,B398,0))</f>
        <v>-7.5021174781420008E-2</v>
      </c>
      <c r="AB398" s="62">
        <f t="shared" ca="1" si="83"/>
        <v>5293822.0528442543</v>
      </c>
      <c r="AC398" s="65">
        <f t="shared" ca="1" si="84"/>
        <v>46.196413852274418</v>
      </c>
      <c r="AD398" s="62">
        <f ca="1">MAX(0,AB398-W398*(1+OFFSET($Y$4,B398,0))*E398)</f>
        <v>0</v>
      </c>
      <c r="AE398" s="65">
        <f ca="1">IF(OFFSET($AC$4,B398,0)=0,0,-OFFSET($AC$4,B398,0)/OFFSET($AD$4,B398,0)*AD398)</f>
        <v>0</v>
      </c>
      <c r="AF398" s="51">
        <f t="shared" ca="1" si="85"/>
        <v>5293822.0528442543</v>
      </c>
    </row>
    <row r="399" spans="1:32" ht="11.25" x14ac:dyDescent="0.2">
      <c r="A399" s="60">
        <v>30711</v>
      </c>
      <c r="B399" s="102">
        <f>INT(A399/10000)</f>
        <v>3</v>
      </c>
      <c r="C399" s="109">
        <v>3</v>
      </c>
      <c r="D399" s="60" t="s">
        <v>457</v>
      </c>
      <c r="E399" s="60">
        <v>2008</v>
      </c>
      <c r="F399" s="60">
        <v>0</v>
      </c>
      <c r="G399" s="60">
        <f t="shared" si="73"/>
        <v>3236.7761194029849</v>
      </c>
      <c r="H399" s="60"/>
      <c r="I399" s="60"/>
      <c r="J399" s="57"/>
      <c r="K399" s="23">
        <f t="shared" si="74"/>
        <v>1</v>
      </c>
      <c r="L399" s="23">
        <f t="shared" si="75"/>
        <v>0</v>
      </c>
      <c r="M399" s="23">
        <f ca="1">OFFSET('Z1'!$B$7,B399,K399)*E399</f>
        <v>0</v>
      </c>
      <c r="N399" s="23">
        <f ca="1">IF(L399&gt;0,OFFSET('Z1'!$I$7,B399,L399)*IF(L399=1,E399-9300,IF(L399=2,E399-18000,IF(L399=3,E399-45000,0))),0)</f>
        <v>0</v>
      </c>
      <c r="O399" s="23">
        <f>IF(AND(F399=1,E399&gt;20000,E399&lt;=45000),E399*'Z1'!$G$7,0)+IF(AND(F399=1,E399&gt;45000,E399&lt;=50000),'Z1'!$G$7/5000*(50000-E399)*E399,0)</f>
        <v>0</v>
      </c>
      <c r="P399" s="24">
        <f t="shared" ca="1" si="76"/>
        <v>0</v>
      </c>
      <c r="Q399" s="27">
        <v>3850</v>
      </c>
      <c r="R399" s="26">
        <f t="shared" si="77"/>
        <v>2850</v>
      </c>
      <c r="S399" s="27">
        <f t="shared" si="78"/>
        <v>1</v>
      </c>
      <c r="T399" s="28">
        <f t="shared" si="79"/>
        <v>2565</v>
      </c>
      <c r="U399" s="61">
        <f ca="1">OFFSET($U$4,B399,0)/OFFSET($G$4,B399,0)*G399</f>
        <v>1574662.9918716182</v>
      </c>
      <c r="V399" s="62">
        <f t="shared" ca="1" si="80"/>
        <v>1577227.9918716182</v>
      </c>
      <c r="W399" s="63">
        <v>849.85148882633484</v>
      </c>
      <c r="X399" s="63">
        <f t="shared" ca="1" si="81"/>
        <v>785.47210750578597</v>
      </c>
      <c r="Y399" s="64">
        <f t="shared" ca="1" si="82"/>
        <v>-7.5753684222473194E-2</v>
      </c>
      <c r="Z399" s="64"/>
      <c r="AA399" s="64">
        <f ca="1">MAX(Y399,OFFSET($AA$4,B399,0))</f>
        <v>-7.5021174781420008E-2</v>
      </c>
      <c r="AB399" s="62">
        <f t="shared" ca="1" si="83"/>
        <v>1578478.0205436475</v>
      </c>
      <c r="AC399" s="65">
        <f t="shared" ca="1" si="84"/>
        <v>1250.0286720292643</v>
      </c>
      <c r="AD399" s="62">
        <f ca="1">MAX(0,AB399-W399*(1+OFFSET($Y$4,B399,0))*E399)</f>
        <v>0</v>
      </c>
      <c r="AE399" s="65">
        <f ca="1">IF(OFFSET($AC$4,B399,0)=0,0,-OFFSET($AC$4,B399,0)/OFFSET($AD$4,B399,0)*AD399)</f>
        <v>0</v>
      </c>
      <c r="AF399" s="51">
        <f t="shared" ca="1" si="85"/>
        <v>1578478.0205436475</v>
      </c>
    </row>
    <row r="400" spans="1:32" ht="11.25" x14ac:dyDescent="0.2">
      <c r="A400" s="60">
        <v>30712</v>
      </c>
      <c r="B400" s="102">
        <f>INT(A400/10000)</f>
        <v>3</v>
      </c>
      <c r="C400" s="109">
        <v>3</v>
      </c>
      <c r="D400" s="60" t="s">
        <v>458</v>
      </c>
      <c r="E400" s="60">
        <v>1238</v>
      </c>
      <c r="F400" s="60">
        <v>0</v>
      </c>
      <c r="G400" s="60">
        <f t="shared" si="73"/>
        <v>1995.5820895522388</v>
      </c>
      <c r="H400" s="60"/>
      <c r="I400" s="60"/>
      <c r="J400" s="57"/>
      <c r="K400" s="23">
        <f t="shared" si="74"/>
        <v>1</v>
      </c>
      <c r="L400" s="23">
        <f t="shared" si="75"/>
        <v>0</v>
      </c>
      <c r="M400" s="23">
        <f ca="1">OFFSET('Z1'!$B$7,B400,K400)*E400</f>
        <v>0</v>
      </c>
      <c r="N400" s="23">
        <f ca="1">IF(L400&gt;0,OFFSET('Z1'!$I$7,B400,L400)*IF(L400=1,E400-9300,IF(L400=2,E400-18000,IF(L400=3,E400-45000,0))),0)</f>
        <v>0</v>
      </c>
      <c r="O400" s="23">
        <f>IF(AND(F400=1,E400&gt;20000,E400&lt;=45000),E400*'Z1'!$G$7,0)+IF(AND(F400=1,E400&gt;45000,E400&lt;=50000),'Z1'!$G$7/5000*(50000-E400)*E400,0)</f>
        <v>0</v>
      </c>
      <c r="P400" s="24">
        <f t="shared" ca="1" si="76"/>
        <v>0</v>
      </c>
      <c r="Q400" s="27">
        <v>3391</v>
      </c>
      <c r="R400" s="26">
        <f t="shared" si="77"/>
        <v>2391</v>
      </c>
      <c r="S400" s="27">
        <f t="shared" si="78"/>
        <v>1</v>
      </c>
      <c r="T400" s="28">
        <f t="shared" si="79"/>
        <v>2151.9</v>
      </c>
      <c r="U400" s="61">
        <f ca="1">OFFSET($U$4,B400,0)/OFFSET($G$4,B400,0)*G400</f>
        <v>970833.05972961325</v>
      </c>
      <c r="V400" s="62">
        <f t="shared" ca="1" si="80"/>
        <v>972984.95972961327</v>
      </c>
      <c r="W400" s="63">
        <v>850.56066660584474</v>
      </c>
      <c r="X400" s="63">
        <f t="shared" ca="1" si="81"/>
        <v>785.93292385267625</v>
      </c>
      <c r="Y400" s="64">
        <f t="shared" ca="1" si="82"/>
        <v>-7.5982519872527132E-2</v>
      </c>
      <c r="Z400" s="64"/>
      <c r="AA400" s="64">
        <f ca="1">MAX(Y400,OFFSET($AA$4,B400,0))</f>
        <v>-7.5021174781420008E-2</v>
      </c>
      <c r="AB400" s="62">
        <f t="shared" ca="1" si="83"/>
        <v>973997.25044366776</v>
      </c>
      <c r="AC400" s="65">
        <f t="shared" ca="1" si="84"/>
        <v>1012.2907140544849</v>
      </c>
      <c r="AD400" s="62">
        <f ca="1">MAX(0,AB400-W400*(1+OFFSET($Y$4,B400,0))*E400)</f>
        <v>0</v>
      </c>
      <c r="AE400" s="65">
        <f ca="1">IF(OFFSET($AC$4,B400,0)=0,0,-OFFSET($AC$4,B400,0)/OFFSET($AD$4,B400,0)*AD400)</f>
        <v>0</v>
      </c>
      <c r="AF400" s="51">
        <f t="shared" ca="1" si="85"/>
        <v>973997.25044366776</v>
      </c>
    </row>
    <row r="401" spans="1:32" ht="11.25" x14ac:dyDescent="0.2">
      <c r="A401" s="60">
        <v>30713</v>
      </c>
      <c r="B401" s="102">
        <f>INT(A401/10000)</f>
        <v>3</v>
      </c>
      <c r="C401" s="109">
        <v>3</v>
      </c>
      <c r="D401" s="60" t="s">
        <v>459</v>
      </c>
      <c r="E401" s="60">
        <v>1539</v>
      </c>
      <c r="F401" s="60">
        <v>0</v>
      </c>
      <c r="G401" s="60">
        <f t="shared" si="73"/>
        <v>2480.7761194029849</v>
      </c>
      <c r="H401" s="60"/>
      <c r="I401" s="60"/>
      <c r="J401" s="57"/>
      <c r="K401" s="23">
        <f t="shared" si="74"/>
        <v>1</v>
      </c>
      <c r="L401" s="23">
        <f t="shared" si="75"/>
        <v>0</v>
      </c>
      <c r="M401" s="23">
        <f ca="1">OFFSET('Z1'!$B$7,B401,K401)*E401</f>
        <v>0</v>
      </c>
      <c r="N401" s="23">
        <f ca="1">IF(L401&gt;0,OFFSET('Z1'!$I$7,B401,L401)*IF(L401=1,E401-9300,IF(L401=2,E401-18000,IF(L401=3,E401-45000,0))),0)</f>
        <v>0</v>
      </c>
      <c r="O401" s="23">
        <f>IF(AND(F401=1,E401&gt;20000,E401&lt;=45000),E401*'Z1'!$G$7,0)+IF(AND(F401=1,E401&gt;45000,E401&lt;=50000),'Z1'!$G$7/5000*(50000-E401)*E401,0)</f>
        <v>0</v>
      </c>
      <c r="P401" s="24">
        <f t="shared" ca="1" si="76"/>
        <v>0</v>
      </c>
      <c r="Q401" s="27">
        <v>0</v>
      </c>
      <c r="R401" s="26">
        <f t="shared" si="77"/>
        <v>0</v>
      </c>
      <c r="S401" s="27">
        <f t="shared" si="78"/>
        <v>1</v>
      </c>
      <c r="T401" s="28">
        <f t="shared" si="79"/>
        <v>0</v>
      </c>
      <c r="U401" s="61">
        <f ca="1">OFFSET($U$4,B401,0)/OFFSET($G$4,B401,0)*G401</f>
        <v>1206875.6695669424</v>
      </c>
      <c r="V401" s="62">
        <f t="shared" ca="1" si="80"/>
        <v>1206875.6695669424</v>
      </c>
      <c r="W401" s="63">
        <v>846.22268202242878</v>
      </c>
      <c r="X401" s="63">
        <f t="shared" ca="1" si="81"/>
        <v>784.19471706753893</v>
      </c>
      <c r="Y401" s="64">
        <f t="shared" ca="1" si="82"/>
        <v>-7.3299813716463103E-2</v>
      </c>
      <c r="Z401" s="64"/>
      <c r="AA401" s="64">
        <f ca="1">MAX(Y401,OFFSET($AA$4,B401,0))</f>
        <v>-7.3299813716463103E-2</v>
      </c>
      <c r="AB401" s="62">
        <f t="shared" ca="1" si="83"/>
        <v>1206875.6695669424</v>
      </c>
      <c r="AC401" s="65">
        <f t="shared" ca="1" si="84"/>
        <v>0</v>
      </c>
      <c r="AD401" s="62">
        <f ca="1">MAX(0,AB401-W401*(1+OFFSET($Y$4,B401,0))*E401)</f>
        <v>0</v>
      </c>
      <c r="AE401" s="65">
        <f ca="1">IF(OFFSET($AC$4,B401,0)=0,0,-OFFSET($AC$4,B401,0)/OFFSET($AD$4,B401,0)*AD401)</f>
        <v>0</v>
      </c>
      <c r="AF401" s="51">
        <f t="shared" ca="1" si="85"/>
        <v>1206875.6695669424</v>
      </c>
    </row>
    <row r="402" spans="1:32" ht="11.25" x14ac:dyDescent="0.2">
      <c r="A402" s="60">
        <v>30715</v>
      </c>
      <c r="B402" s="102">
        <f>INT(A402/10000)</f>
        <v>3</v>
      </c>
      <c r="C402" s="109">
        <v>2</v>
      </c>
      <c r="D402" s="60" t="s">
        <v>460</v>
      </c>
      <c r="E402" s="60">
        <v>604</v>
      </c>
      <c r="F402" s="60">
        <v>0</v>
      </c>
      <c r="G402" s="60">
        <f t="shared" si="73"/>
        <v>973.61194029850742</v>
      </c>
      <c r="H402" s="60"/>
      <c r="I402" s="60"/>
      <c r="J402" s="57"/>
      <c r="K402" s="23">
        <f t="shared" si="74"/>
        <v>1</v>
      </c>
      <c r="L402" s="23">
        <f t="shared" si="75"/>
        <v>0</v>
      </c>
      <c r="M402" s="23">
        <f ca="1">OFFSET('Z1'!$B$7,B402,K402)*E402</f>
        <v>0</v>
      </c>
      <c r="N402" s="23">
        <f ca="1">IF(L402&gt;0,OFFSET('Z1'!$I$7,B402,L402)*IF(L402=1,E402-9300,IF(L402=2,E402-18000,IF(L402=3,E402-45000,0))),0)</f>
        <v>0</v>
      </c>
      <c r="O402" s="23">
        <f>IF(AND(F402=1,E402&gt;20000,E402&lt;=45000),E402*'Z1'!$G$7,0)+IF(AND(F402=1,E402&gt;45000,E402&lt;=50000),'Z1'!$G$7/5000*(50000-E402)*E402,0)</f>
        <v>0</v>
      </c>
      <c r="P402" s="24">
        <f t="shared" ca="1" si="76"/>
        <v>0</v>
      </c>
      <c r="Q402" s="27">
        <v>0</v>
      </c>
      <c r="R402" s="26">
        <f t="shared" si="77"/>
        <v>0</v>
      </c>
      <c r="S402" s="27">
        <f t="shared" si="78"/>
        <v>1</v>
      </c>
      <c r="T402" s="28">
        <f t="shared" si="79"/>
        <v>0</v>
      </c>
      <c r="U402" s="61">
        <f ca="1">OFFSET($U$4,B402,0)/OFFSET($G$4,B402,0)*G402</f>
        <v>473653.60910879355</v>
      </c>
      <c r="V402" s="62">
        <f t="shared" ca="1" si="80"/>
        <v>473653.60910879355</v>
      </c>
      <c r="W402" s="63">
        <v>847.75391954662575</v>
      </c>
      <c r="X402" s="63">
        <f t="shared" ca="1" si="81"/>
        <v>784.19471706753905</v>
      </c>
      <c r="Y402" s="64">
        <f t="shared" ca="1" si="82"/>
        <v>-7.4973646259374194E-2</v>
      </c>
      <c r="Z402" s="64"/>
      <c r="AA402" s="64">
        <f ca="1">MAX(Y402,OFFSET($AA$4,B402,0))</f>
        <v>-7.4973646259374194E-2</v>
      </c>
      <c r="AB402" s="62">
        <f t="shared" ca="1" si="83"/>
        <v>473653.60910879361</v>
      </c>
      <c r="AC402" s="65">
        <f t="shared" ca="1" si="84"/>
        <v>0</v>
      </c>
      <c r="AD402" s="62">
        <f ca="1">MAX(0,AB402-W402*(1+OFFSET($Y$4,B402,0))*E402)</f>
        <v>0</v>
      </c>
      <c r="AE402" s="65">
        <f ca="1">IF(OFFSET($AC$4,B402,0)=0,0,-OFFSET($AC$4,B402,0)/OFFSET($AD$4,B402,0)*AD402)</f>
        <v>0</v>
      </c>
      <c r="AF402" s="51">
        <f t="shared" ca="1" si="85"/>
        <v>473653.60910879361</v>
      </c>
    </row>
    <row r="403" spans="1:32" ht="11.25" x14ac:dyDescent="0.2">
      <c r="A403" s="60">
        <v>30716</v>
      </c>
      <c r="B403" s="102">
        <f>INT(A403/10000)</f>
        <v>3</v>
      </c>
      <c r="C403" s="109">
        <v>4</v>
      </c>
      <c r="D403" s="60" t="s">
        <v>461</v>
      </c>
      <c r="E403" s="60">
        <v>4132</v>
      </c>
      <c r="F403" s="60">
        <v>0</v>
      </c>
      <c r="G403" s="60">
        <f t="shared" si="73"/>
        <v>6660.5373134328356</v>
      </c>
      <c r="H403" s="60"/>
      <c r="I403" s="60"/>
      <c r="J403" s="57"/>
      <c r="K403" s="23">
        <f t="shared" si="74"/>
        <v>1</v>
      </c>
      <c r="L403" s="23">
        <f t="shared" si="75"/>
        <v>0</v>
      </c>
      <c r="M403" s="23">
        <f ca="1">OFFSET('Z1'!$B$7,B403,K403)*E403</f>
        <v>0</v>
      </c>
      <c r="N403" s="23">
        <f ca="1">IF(L403&gt;0,OFFSET('Z1'!$I$7,B403,L403)*IF(L403=1,E403-9300,IF(L403=2,E403-18000,IF(L403=3,E403-45000,0))),0)</f>
        <v>0</v>
      </c>
      <c r="O403" s="23">
        <f>IF(AND(F403=1,E403&gt;20000,E403&lt;=45000),E403*'Z1'!$G$7,0)+IF(AND(F403=1,E403&gt;45000,E403&lt;=50000),'Z1'!$G$7/5000*(50000-E403)*E403,0)</f>
        <v>0</v>
      </c>
      <c r="P403" s="24">
        <f t="shared" ca="1" si="76"/>
        <v>0</v>
      </c>
      <c r="Q403" s="27">
        <v>1906</v>
      </c>
      <c r="R403" s="26">
        <f t="shared" si="77"/>
        <v>906</v>
      </c>
      <c r="S403" s="27">
        <f t="shared" si="78"/>
        <v>1</v>
      </c>
      <c r="T403" s="28">
        <f t="shared" si="79"/>
        <v>815.4</v>
      </c>
      <c r="U403" s="61">
        <f ca="1">OFFSET($U$4,B403,0)/OFFSET($G$4,B403,0)*G403</f>
        <v>3240292.5709230709</v>
      </c>
      <c r="V403" s="62">
        <f t="shared" ca="1" si="80"/>
        <v>3241107.9709230708</v>
      </c>
      <c r="W403" s="63">
        <v>848.54059303035899</v>
      </c>
      <c r="X403" s="63">
        <f t="shared" ca="1" si="81"/>
        <v>784.3920549184586</v>
      </c>
      <c r="Y403" s="64">
        <f t="shared" ca="1" si="82"/>
        <v>-7.5598667451853174E-2</v>
      </c>
      <c r="Z403" s="64"/>
      <c r="AA403" s="64">
        <f ca="1">MAX(Y403,OFFSET($AA$4,B403,0))</f>
        <v>-7.5021174781420008E-2</v>
      </c>
      <c r="AB403" s="62">
        <f t="shared" ca="1" si="83"/>
        <v>3243132.7582436721</v>
      </c>
      <c r="AC403" s="65">
        <f t="shared" ca="1" si="84"/>
        <v>2024.7873206012882</v>
      </c>
      <c r="AD403" s="62">
        <f ca="1">MAX(0,AB403-W403*(1+OFFSET($Y$4,B403,0))*E403)</f>
        <v>0</v>
      </c>
      <c r="AE403" s="65">
        <f ca="1">IF(OFFSET($AC$4,B403,0)=0,0,-OFFSET($AC$4,B403,0)/OFFSET($AD$4,B403,0)*AD403)</f>
        <v>0</v>
      </c>
      <c r="AF403" s="51">
        <f t="shared" ca="1" si="85"/>
        <v>3243132.7582436721</v>
      </c>
    </row>
    <row r="404" spans="1:32" ht="11.25" x14ac:dyDescent="0.2">
      <c r="A404" s="60">
        <v>30718</v>
      </c>
      <c r="B404" s="102">
        <f>INT(A404/10000)</f>
        <v>3</v>
      </c>
      <c r="C404" s="109">
        <v>3</v>
      </c>
      <c r="D404" s="60" t="s">
        <v>462</v>
      </c>
      <c r="E404" s="60">
        <v>1235</v>
      </c>
      <c r="F404" s="60">
        <v>0</v>
      </c>
      <c r="G404" s="60">
        <f t="shared" ref="G404:G467" si="86">IF(AND(F404=1,E404&lt;=20000),E404*2,IF(E404&lt;=10000,E404*(1+41/67),IF(E404&lt;=20000,E404*(1+2/3),IF(E404&lt;=50000,E404*(2),E404*(2+1/3))))+IF(AND(E404&gt;9000,E404&lt;=10000),(E404-9000)*(110/201),0)+IF(AND(E404&gt;18000,E404&lt;=20000),(E404-18000)*(3+1/3),0)+IF(AND(E404&gt;45000,E404&lt;=50000),(E404-45000)*(3+1/3),0))</f>
        <v>1990.7462686567164</v>
      </c>
      <c r="H404" s="60"/>
      <c r="I404" s="60"/>
      <c r="J404" s="57"/>
      <c r="K404" s="23">
        <f t="shared" ref="K404:K467" si="87">IF(AND(F404=1,E404&lt;=20000),3,IF(E404&lt;=10000,1,IF(E404&lt;=20000,2,IF(E404&lt;=50000,3,4))))</f>
        <v>1</v>
      </c>
      <c r="L404" s="23">
        <f t="shared" ref="L404:L467" si="88">IF(AND(F404=1,E404&lt;=45000),0,IF(AND(E404&gt;9300,E404&lt;=10000),1,IF(AND(E404&gt;18000,E404&lt;=20000),2,IF(AND(E404&gt;45000,E404&lt;=50000),3,0))))</f>
        <v>0</v>
      </c>
      <c r="M404" s="23">
        <f ca="1">OFFSET('Z1'!$B$7,B404,K404)*E404</f>
        <v>0</v>
      </c>
      <c r="N404" s="23">
        <f ca="1">IF(L404&gt;0,OFFSET('Z1'!$I$7,B404,L404)*IF(L404=1,E404-9300,IF(L404=2,E404-18000,IF(L404=3,E404-45000,0))),0)</f>
        <v>0</v>
      </c>
      <c r="O404" s="23">
        <f>IF(AND(F404=1,E404&gt;20000,E404&lt;=45000),E404*'Z1'!$G$7,0)+IF(AND(F404=1,E404&gt;45000,E404&lt;=50000),'Z1'!$G$7/5000*(50000-E404)*E404,0)</f>
        <v>0</v>
      </c>
      <c r="P404" s="24">
        <f t="shared" ref="P404:P467" ca="1" si="89">SUM(M404:O404)</f>
        <v>0</v>
      </c>
      <c r="Q404" s="27">
        <v>11202</v>
      </c>
      <c r="R404" s="26">
        <f t="shared" ref="R404:R467" si="90">MAX(Q404-$R$3,0)</f>
        <v>10202</v>
      </c>
      <c r="S404" s="27">
        <f t="shared" ref="S404:S467" si="91">IF(E404&lt;=9300,1,IF(E404&gt;10000,0,2))</f>
        <v>1</v>
      </c>
      <c r="T404" s="28">
        <f t="shared" ref="T404:T467" si="92">IF(S404=0,0,IF(S404=1,R404*$T$3,R404*$T$3*(10000-E404)/700))</f>
        <v>9181.8000000000011</v>
      </c>
      <c r="U404" s="61">
        <f ca="1">OFFSET($U$4,B404,0)/OFFSET($G$4,B404,0)*G404</f>
        <v>968480.47557841067</v>
      </c>
      <c r="V404" s="62">
        <f t="shared" ref="V404:V467" ca="1" si="93">P404+T404+U404</f>
        <v>977662.27557841071</v>
      </c>
      <c r="W404" s="63">
        <v>855.41640180613035</v>
      </c>
      <c r="X404" s="63">
        <f t="shared" ref="X404:X467" ca="1" si="94">V404/E404</f>
        <v>791.62937293798439</v>
      </c>
      <c r="Y404" s="64">
        <f t="shared" ref="Y404:Y467" ca="1" si="95">X404/W404-1</f>
        <v>-7.4568395851968394E-2</v>
      </c>
      <c r="Z404" s="64"/>
      <c r="AA404" s="64">
        <f ca="1">MAX(Y404,OFFSET($AA$4,B404,0))</f>
        <v>-7.4568395851968394E-2</v>
      </c>
      <c r="AB404" s="62">
        <f t="shared" ref="AB404:AB467" ca="1" si="96">(W404*(1+AA404))*E404</f>
        <v>977662.27557841071</v>
      </c>
      <c r="AC404" s="65">
        <f t="shared" ref="AC404:AC467" ca="1" si="97">AB404-V404</f>
        <v>0</v>
      </c>
      <c r="AD404" s="62">
        <f ca="1">MAX(0,AB404-W404*(1+OFFSET($Y$4,B404,0))*E404)</f>
        <v>0</v>
      </c>
      <c r="AE404" s="65">
        <f ca="1">IF(OFFSET($AC$4,B404,0)=0,0,-OFFSET($AC$4,B404,0)/OFFSET($AD$4,B404,0)*AD404)</f>
        <v>0</v>
      </c>
      <c r="AF404" s="51">
        <f t="shared" ref="AF404:AF467" ca="1" si="98">AB404+AE404</f>
        <v>977662.27557841071</v>
      </c>
    </row>
    <row r="405" spans="1:32" ht="11.25" x14ac:dyDescent="0.2">
      <c r="A405" s="60">
        <v>30719</v>
      </c>
      <c r="B405" s="102">
        <f>INT(A405/10000)</f>
        <v>3</v>
      </c>
      <c r="C405" s="109">
        <v>3</v>
      </c>
      <c r="D405" s="60" t="s">
        <v>463</v>
      </c>
      <c r="E405" s="60">
        <v>1602</v>
      </c>
      <c r="F405" s="60">
        <v>0</v>
      </c>
      <c r="G405" s="60">
        <f t="shared" si="86"/>
        <v>2582.3283582089553</v>
      </c>
      <c r="H405" s="60"/>
      <c r="I405" s="60"/>
      <c r="J405" s="57"/>
      <c r="K405" s="23">
        <f t="shared" si="87"/>
        <v>1</v>
      </c>
      <c r="L405" s="23">
        <f t="shared" si="88"/>
        <v>0</v>
      </c>
      <c r="M405" s="23">
        <f ca="1">OFFSET('Z1'!$B$7,B405,K405)*E405</f>
        <v>0</v>
      </c>
      <c r="N405" s="23">
        <f ca="1">IF(L405&gt;0,OFFSET('Z1'!$I$7,B405,L405)*IF(L405=1,E405-9300,IF(L405=2,E405-18000,IF(L405=3,E405-45000,0))),0)</f>
        <v>0</v>
      </c>
      <c r="O405" s="23">
        <f>IF(AND(F405=1,E405&gt;20000,E405&lt;=45000),E405*'Z1'!$G$7,0)+IF(AND(F405=1,E405&gt;45000,E405&lt;=50000),'Z1'!$G$7/5000*(50000-E405)*E405,0)</f>
        <v>0</v>
      </c>
      <c r="P405" s="24">
        <f t="shared" ca="1" si="89"/>
        <v>0</v>
      </c>
      <c r="Q405" s="27">
        <v>0</v>
      </c>
      <c r="R405" s="26">
        <f t="shared" si="90"/>
        <v>0</v>
      </c>
      <c r="S405" s="27">
        <f t="shared" si="91"/>
        <v>1</v>
      </c>
      <c r="T405" s="28">
        <f t="shared" si="92"/>
        <v>0</v>
      </c>
      <c r="U405" s="61">
        <f ca="1">OFFSET($U$4,B405,0)/OFFSET($G$4,B405,0)*G405</f>
        <v>1256279.9367421975</v>
      </c>
      <c r="V405" s="62">
        <f t="shared" ca="1" si="93"/>
        <v>1256279.9367421975</v>
      </c>
      <c r="W405" s="63">
        <v>848.2890636766341</v>
      </c>
      <c r="X405" s="63">
        <f t="shared" ca="1" si="94"/>
        <v>784.19471706753905</v>
      </c>
      <c r="Y405" s="64">
        <f t="shared" ca="1" si="95"/>
        <v>-7.5557200196945673E-2</v>
      </c>
      <c r="Z405" s="64"/>
      <c r="AA405" s="64">
        <f ca="1">MAX(Y405,OFFSET($AA$4,B405,0))</f>
        <v>-7.5021174781420008E-2</v>
      </c>
      <c r="AB405" s="62">
        <f t="shared" ca="1" si="96"/>
        <v>1257008.3733477423</v>
      </c>
      <c r="AC405" s="65">
        <f t="shared" ca="1" si="97"/>
        <v>728.43660554476082</v>
      </c>
      <c r="AD405" s="62">
        <f ca="1">MAX(0,AB405-W405*(1+OFFSET($Y$4,B405,0))*E405)</f>
        <v>0</v>
      </c>
      <c r="AE405" s="65">
        <f ca="1">IF(OFFSET($AC$4,B405,0)=0,0,-OFFSET($AC$4,B405,0)/OFFSET($AD$4,B405,0)*AD405)</f>
        <v>0</v>
      </c>
      <c r="AF405" s="51">
        <f t="shared" ca="1" si="98"/>
        <v>1257008.3733477423</v>
      </c>
    </row>
    <row r="406" spans="1:32" ht="11.25" x14ac:dyDescent="0.2">
      <c r="A406" s="60">
        <v>30721</v>
      </c>
      <c r="B406" s="102">
        <f>INT(A406/10000)</f>
        <v>3</v>
      </c>
      <c r="C406" s="109">
        <v>3</v>
      </c>
      <c r="D406" s="60" t="s">
        <v>464</v>
      </c>
      <c r="E406" s="60">
        <v>1596</v>
      </c>
      <c r="F406" s="60">
        <v>0</v>
      </c>
      <c r="G406" s="60">
        <f t="shared" si="86"/>
        <v>2572.6567164179105</v>
      </c>
      <c r="H406" s="60"/>
      <c r="I406" s="60"/>
      <c r="J406" s="57"/>
      <c r="K406" s="23">
        <f t="shared" si="87"/>
        <v>1</v>
      </c>
      <c r="L406" s="23">
        <f t="shared" si="88"/>
        <v>0</v>
      </c>
      <c r="M406" s="23">
        <f ca="1">OFFSET('Z1'!$B$7,B406,K406)*E406</f>
        <v>0</v>
      </c>
      <c r="N406" s="23">
        <f ca="1">IF(L406&gt;0,OFFSET('Z1'!$I$7,B406,L406)*IF(L406=1,E406-9300,IF(L406=2,E406-18000,IF(L406=3,E406-45000,0))),0)</f>
        <v>0</v>
      </c>
      <c r="O406" s="23">
        <f>IF(AND(F406=1,E406&gt;20000,E406&lt;=45000),E406*'Z1'!$G$7,0)+IF(AND(F406=1,E406&gt;45000,E406&lt;=50000),'Z1'!$G$7/5000*(50000-E406)*E406,0)</f>
        <v>0</v>
      </c>
      <c r="P406" s="24">
        <f t="shared" ca="1" si="89"/>
        <v>0</v>
      </c>
      <c r="Q406" s="27">
        <v>1864</v>
      </c>
      <c r="R406" s="26">
        <f t="shared" si="90"/>
        <v>864</v>
      </c>
      <c r="S406" s="27">
        <f t="shared" si="91"/>
        <v>1</v>
      </c>
      <c r="T406" s="28">
        <f t="shared" si="92"/>
        <v>777.6</v>
      </c>
      <c r="U406" s="61">
        <f ca="1">OFFSET($U$4,B406,0)/OFFSET($G$4,B406,0)*G406</f>
        <v>1251574.7684397923</v>
      </c>
      <c r="V406" s="62">
        <f t="shared" ca="1" si="93"/>
        <v>1252352.3684397924</v>
      </c>
      <c r="W406" s="63">
        <v>848.89640830940255</v>
      </c>
      <c r="X406" s="63">
        <f t="shared" ca="1" si="94"/>
        <v>784.6819351126519</v>
      </c>
      <c r="Y406" s="64">
        <f t="shared" ca="1" si="95"/>
        <v>-7.5644651771628157E-2</v>
      </c>
      <c r="Z406" s="64"/>
      <c r="AA406" s="64">
        <f ca="1">MAX(Y406,OFFSET($AA$4,B406,0))</f>
        <v>-7.5021174781420008E-2</v>
      </c>
      <c r="AB406" s="62">
        <f t="shared" ca="1" si="96"/>
        <v>1253197.0791745239</v>
      </c>
      <c r="AC406" s="65">
        <f t="shared" ca="1" si="97"/>
        <v>844.71073473151773</v>
      </c>
      <c r="AD406" s="62">
        <f ca="1">MAX(0,AB406-W406*(1+OFFSET($Y$4,B406,0))*E406)</f>
        <v>0</v>
      </c>
      <c r="AE406" s="65">
        <f ca="1">IF(OFFSET($AC$4,B406,0)=0,0,-OFFSET($AC$4,B406,0)/OFFSET($AD$4,B406,0)*AD406)</f>
        <v>0</v>
      </c>
      <c r="AF406" s="51">
        <f t="shared" ca="1" si="98"/>
        <v>1253197.0791745239</v>
      </c>
    </row>
    <row r="407" spans="1:32" ht="11.25" x14ac:dyDescent="0.2">
      <c r="A407" s="60">
        <v>30722</v>
      </c>
      <c r="B407" s="102">
        <f>INT(A407/10000)</f>
        <v>3</v>
      </c>
      <c r="C407" s="109">
        <v>3</v>
      </c>
      <c r="D407" s="60" t="s">
        <v>465</v>
      </c>
      <c r="E407" s="60">
        <v>1185</v>
      </c>
      <c r="F407" s="60">
        <v>0</v>
      </c>
      <c r="G407" s="60">
        <f t="shared" si="86"/>
        <v>1910.1492537313434</v>
      </c>
      <c r="H407" s="60"/>
      <c r="I407" s="60"/>
      <c r="J407" s="57"/>
      <c r="K407" s="23">
        <f t="shared" si="87"/>
        <v>1</v>
      </c>
      <c r="L407" s="23">
        <f t="shared" si="88"/>
        <v>0</v>
      </c>
      <c r="M407" s="23">
        <f ca="1">OFFSET('Z1'!$B$7,B407,K407)*E407</f>
        <v>0</v>
      </c>
      <c r="N407" s="23">
        <f ca="1">IF(L407&gt;0,OFFSET('Z1'!$I$7,B407,L407)*IF(L407=1,E407-9300,IF(L407=2,E407-18000,IF(L407=3,E407-45000,0))),0)</f>
        <v>0</v>
      </c>
      <c r="O407" s="23">
        <f>IF(AND(F407=1,E407&gt;20000,E407&lt;=45000),E407*'Z1'!$G$7,0)+IF(AND(F407=1,E407&gt;45000,E407&lt;=50000),'Z1'!$G$7/5000*(50000-E407)*E407,0)</f>
        <v>0</v>
      </c>
      <c r="P407" s="24">
        <f t="shared" ca="1" si="89"/>
        <v>0</v>
      </c>
      <c r="Q407" s="27">
        <v>0</v>
      </c>
      <c r="R407" s="26">
        <f t="shared" si="90"/>
        <v>0</v>
      </c>
      <c r="S407" s="27">
        <f t="shared" si="91"/>
        <v>1</v>
      </c>
      <c r="T407" s="28">
        <f t="shared" si="92"/>
        <v>0</v>
      </c>
      <c r="U407" s="61">
        <f ca="1">OFFSET($U$4,B407,0)/OFFSET($G$4,B407,0)*G407</f>
        <v>929270.73972503375</v>
      </c>
      <c r="V407" s="62">
        <f t="shared" ca="1" si="93"/>
        <v>929270.73972503375</v>
      </c>
      <c r="W407" s="63">
        <v>848.2890636766341</v>
      </c>
      <c r="X407" s="63">
        <f t="shared" ca="1" si="94"/>
        <v>784.19471706753905</v>
      </c>
      <c r="Y407" s="64">
        <f t="shared" ca="1" si="95"/>
        <v>-7.5557200196945673E-2</v>
      </c>
      <c r="Z407" s="64"/>
      <c r="AA407" s="64">
        <f ca="1">MAX(Y407,OFFSET($AA$4,B407,0))</f>
        <v>-7.5021174781420008E-2</v>
      </c>
      <c r="AB407" s="62">
        <f t="shared" ca="1" si="96"/>
        <v>929809.56455497793</v>
      </c>
      <c r="AC407" s="65">
        <f t="shared" ca="1" si="97"/>
        <v>538.8248299441766</v>
      </c>
      <c r="AD407" s="62">
        <f ca="1">MAX(0,AB407-W407*(1+OFFSET($Y$4,B407,0))*E407)</f>
        <v>0</v>
      </c>
      <c r="AE407" s="65">
        <f ca="1">IF(OFFSET($AC$4,B407,0)=0,0,-OFFSET($AC$4,B407,0)/OFFSET($AD$4,B407,0)*AD407)</f>
        <v>0</v>
      </c>
      <c r="AF407" s="51">
        <f t="shared" ca="1" si="98"/>
        <v>929809.56455497793</v>
      </c>
    </row>
    <row r="408" spans="1:32" ht="11.25" x14ac:dyDescent="0.2">
      <c r="A408" s="60">
        <v>30724</v>
      </c>
      <c r="B408" s="102">
        <f>INT(A408/10000)</f>
        <v>3</v>
      </c>
      <c r="C408" s="109">
        <v>3</v>
      </c>
      <c r="D408" s="60" t="s">
        <v>466</v>
      </c>
      <c r="E408" s="60">
        <v>1990</v>
      </c>
      <c r="F408" s="60">
        <v>0</v>
      </c>
      <c r="G408" s="60">
        <f t="shared" si="86"/>
        <v>3207.7611940298507</v>
      </c>
      <c r="H408" s="60"/>
      <c r="I408" s="60"/>
      <c r="J408" s="57"/>
      <c r="K408" s="23">
        <f t="shared" si="87"/>
        <v>1</v>
      </c>
      <c r="L408" s="23">
        <f t="shared" si="88"/>
        <v>0</v>
      </c>
      <c r="M408" s="23">
        <f ca="1">OFFSET('Z1'!$B$7,B408,K408)*E408</f>
        <v>0</v>
      </c>
      <c r="N408" s="23">
        <f ca="1">IF(L408&gt;0,OFFSET('Z1'!$I$7,B408,L408)*IF(L408=1,E408-9300,IF(L408=2,E408-18000,IF(L408=3,E408-45000,0))),0)</f>
        <v>0</v>
      </c>
      <c r="O408" s="23">
        <f>IF(AND(F408=1,E408&gt;20000,E408&lt;=45000),E408*'Z1'!$G$7,0)+IF(AND(F408=1,E408&gt;45000,E408&lt;=50000),'Z1'!$G$7/5000*(50000-E408)*E408,0)</f>
        <v>0</v>
      </c>
      <c r="P408" s="24">
        <f t="shared" ca="1" si="89"/>
        <v>0</v>
      </c>
      <c r="Q408" s="27">
        <v>0</v>
      </c>
      <c r="R408" s="26">
        <f t="shared" si="90"/>
        <v>0</v>
      </c>
      <c r="S408" s="27">
        <f t="shared" si="91"/>
        <v>1</v>
      </c>
      <c r="T408" s="28">
        <f t="shared" si="92"/>
        <v>0</v>
      </c>
      <c r="U408" s="61">
        <f ca="1">OFFSET($U$4,B408,0)/OFFSET($G$4,B408,0)*G408</f>
        <v>1560547.4869644025</v>
      </c>
      <c r="V408" s="62">
        <f t="shared" ca="1" si="93"/>
        <v>1560547.4869644025</v>
      </c>
      <c r="W408" s="63">
        <v>848.28906367663399</v>
      </c>
      <c r="X408" s="63">
        <f t="shared" ca="1" si="94"/>
        <v>784.19471706753893</v>
      </c>
      <c r="Y408" s="64">
        <f t="shared" ca="1" si="95"/>
        <v>-7.5557200196945673E-2</v>
      </c>
      <c r="Z408" s="64"/>
      <c r="AA408" s="64">
        <f ca="1">MAX(Y408,OFFSET($AA$4,B408,0))</f>
        <v>-7.5021174781420008E-2</v>
      </c>
      <c r="AB408" s="62">
        <f t="shared" ca="1" si="96"/>
        <v>1561452.3489151103</v>
      </c>
      <c r="AC408" s="65">
        <f t="shared" ca="1" si="97"/>
        <v>904.8619507078547</v>
      </c>
      <c r="AD408" s="62">
        <f ca="1">MAX(0,AB408-W408*(1+OFFSET($Y$4,B408,0))*E408)</f>
        <v>0</v>
      </c>
      <c r="AE408" s="65">
        <f ca="1">IF(OFFSET($AC$4,B408,0)=0,0,-OFFSET($AC$4,B408,0)/OFFSET($AD$4,B408,0)*AD408)</f>
        <v>0</v>
      </c>
      <c r="AF408" s="51">
        <f t="shared" ca="1" si="98"/>
        <v>1561452.3489151103</v>
      </c>
    </row>
    <row r="409" spans="1:32" ht="11.25" x14ac:dyDescent="0.2">
      <c r="A409" s="60">
        <v>30726</v>
      </c>
      <c r="B409" s="102">
        <f>INT(A409/10000)</f>
        <v>3</v>
      </c>
      <c r="C409" s="109">
        <v>4</v>
      </c>
      <c r="D409" s="60" t="s">
        <v>467</v>
      </c>
      <c r="E409" s="60">
        <v>2911</v>
      </c>
      <c r="F409" s="60">
        <v>0</v>
      </c>
      <c r="G409" s="60">
        <f t="shared" si="86"/>
        <v>4692.3582089552237</v>
      </c>
      <c r="H409" s="60"/>
      <c r="I409" s="60"/>
      <c r="J409" s="57"/>
      <c r="K409" s="23">
        <f t="shared" si="87"/>
        <v>1</v>
      </c>
      <c r="L409" s="23">
        <f t="shared" si="88"/>
        <v>0</v>
      </c>
      <c r="M409" s="23">
        <f ca="1">OFFSET('Z1'!$B$7,B409,K409)*E409</f>
        <v>0</v>
      </c>
      <c r="N409" s="23">
        <f ca="1">IF(L409&gt;0,OFFSET('Z1'!$I$7,B409,L409)*IF(L409=1,E409-9300,IF(L409=2,E409-18000,IF(L409=3,E409-45000,0))),0)</f>
        <v>0</v>
      </c>
      <c r="O409" s="23">
        <f>IF(AND(F409=1,E409&gt;20000,E409&lt;=45000),E409*'Z1'!$G$7,0)+IF(AND(F409=1,E409&gt;45000,E409&lt;=50000),'Z1'!$G$7/5000*(50000-E409)*E409,0)</f>
        <v>0</v>
      </c>
      <c r="P409" s="24">
        <f t="shared" ca="1" si="89"/>
        <v>0</v>
      </c>
      <c r="Q409" s="27">
        <v>2644</v>
      </c>
      <c r="R409" s="26">
        <f t="shared" si="90"/>
        <v>1644</v>
      </c>
      <c r="S409" s="27">
        <f t="shared" si="91"/>
        <v>1</v>
      </c>
      <c r="T409" s="28">
        <f t="shared" si="92"/>
        <v>1479.6000000000001</v>
      </c>
      <c r="U409" s="61">
        <f ca="1">OFFSET($U$4,B409,0)/OFFSET($G$4,B409,0)*G409</f>
        <v>2282790.8213836062</v>
      </c>
      <c r="V409" s="62">
        <f t="shared" ca="1" si="93"/>
        <v>2284270.4213836063</v>
      </c>
      <c r="W409" s="63">
        <v>848.79090267732806</v>
      </c>
      <c r="X409" s="63">
        <f t="shared" ca="1" si="94"/>
        <v>784.7029960094834</v>
      </c>
      <c r="Y409" s="64">
        <f t="shared" ca="1" si="95"/>
        <v>-7.5504940575697899E-2</v>
      </c>
      <c r="Z409" s="64"/>
      <c r="AA409" s="64">
        <f ca="1">MAX(Y409,OFFSET($AA$4,B409,0))</f>
        <v>-7.5021174781420008E-2</v>
      </c>
      <c r="AB409" s="62">
        <f t="shared" ca="1" si="96"/>
        <v>2285465.7245747712</v>
      </c>
      <c r="AC409" s="65">
        <f t="shared" ca="1" si="97"/>
        <v>1195.3031911649741</v>
      </c>
      <c r="AD409" s="62">
        <f ca="1">MAX(0,AB409-W409*(1+OFFSET($Y$4,B409,0))*E409)</f>
        <v>0</v>
      </c>
      <c r="AE409" s="65">
        <f ca="1">IF(OFFSET($AC$4,B409,0)=0,0,-OFFSET($AC$4,B409,0)/OFFSET($AD$4,B409,0)*AD409)</f>
        <v>0</v>
      </c>
      <c r="AF409" s="51">
        <f t="shared" ca="1" si="98"/>
        <v>2285465.7245747712</v>
      </c>
    </row>
    <row r="410" spans="1:32" ht="11.25" x14ac:dyDescent="0.2">
      <c r="A410" s="60">
        <v>30728</v>
      </c>
      <c r="B410" s="102">
        <f>INT(A410/10000)</f>
        <v>3</v>
      </c>
      <c r="C410" s="109">
        <v>3</v>
      </c>
      <c r="D410" s="60" t="s">
        <v>468</v>
      </c>
      <c r="E410" s="60">
        <v>1094</v>
      </c>
      <c r="F410" s="60">
        <v>0</v>
      </c>
      <c r="G410" s="60">
        <f t="shared" si="86"/>
        <v>1763.4626865671642</v>
      </c>
      <c r="H410" s="60"/>
      <c r="I410" s="60"/>
      <c r="J410" s="57"/>
      <c r="K410" s="23">
        <f t="shared" si="87"/>
        <v>1</v>
      </c>
      <c r="L410" s="23">
        <f t="shared" si="88"/>
        <v>0</v>
      </c>
      <c r="M410" s="23">
        <f ca="1">OFFSET('Z1'!$B$7,B410,K410)*E410</f>
        <v>0</v>
      </c>
      <c r="N410" s="23">
        <f ca="1">IF(L410&gt;0,OFFSET('Z1'!$I$7,B410,L410)*IF(L410=1,E410-9300,IF(L410=2,E410-18000,IF(L410=3,E410-45000,0))),0)</f>
        <v>0</v>
      </c>
      <c r="O410" s="23">
        <f>IF(AND(F410=1,E410&gt;20000,E410&lt;=45000),E410*'Z1'!$G$7,0)+IF(AND(F410=1,E410&gt;45000,E410&lt;=50000),'Z1'!$G$7/5000*(50000-E410)*E410,0)</f>
        <v>0</v>
      </c>
      <c r="P410" s="24">
        <f t="shared" ca="1" si="89"/>
        <v>0</v>
      </c>
      <c r="Q410" s="27">
        <v>8948</v>
      </c>
      <c r="R410" s="26">
        <f t="shared" si="90"/>
        <v>7948</v>
      </c>
      <c r="S410" s="27">
        <f t="shared" si="91"/>
        <v>1</v>
      </c>
      <c r="T410" s="28">
        <f t="shared" si="92"/>
        <v>7153.2</v>
      </c>
      <c r="U410" s="61">
        <f ca="1">OFFSET($U$4,B410,0)/OFFSET($G$4,B410,0)*G410</f>
        <v>857909.02047188766</v>
      </c>
      <c r="V410" s="62">
        <f t="shared" ca="1" si="93"/>
        <v>865062.22047188762</v>
      </c>
      <c r="W410" s="63">
        <v>856.7333025524473</v>
      </c>
      <c r="X410" s="63">
        <f t="shared" ca="1" si="94"/>
        <v>790.7332911077583</v>
      </c>
      <c r="Y410" s="64">
        <f t="shared" ca="1" si="95"/>
        <v>-7.7036822600518251E-2</v>
      </c>
      <c r="Z410" s="64"/>
      <c r="AA410" s="64">
        <f ca="1">MAX(Y410,OFFSET($AA$4,B410,0))</f>
        <v>-7.5021174781420008E-2</v>
      </c>
      <c r="AB410" s="62">
        <f t="shared" ca="1" si="96"/>
        <v>866951.41911033308</v>
      </c>
      <c r="AC410" s="65">
        <f t="shared" ca="1" si="97"/>
        <v>1889.1986384454649</v>
      </c>
      <c r="AD410" s="62">
        <f ca="1">MAX(0,AB410-W410*(1+OFFSET($Y$4,B410,0))*E410)</f>
        <v>0</v>
      </c>
      <c r="AE410" s="65">
        <f ca="1">IF(OFFSET($AC$4,B410,0)=0,0,-OFFSET($AC$4,B410,0)/OFFSET($AD$4,B410,0)*AD410)</f>
        <v>0</v>
      </c>
      <c r="AF410" s="51">
        <f t="shared" ca="1" si="98"/>
        <v>866951.41911033308</v>
      </c>
    </row>
    <row r="411" spans="1:32" ht="11.25" x14ac:dyDescent="0.2">
      <c r="A411" s="60">
        <v>30729</v>
      </c>
      <c r="B411" s="102">
        <f>INT(A411/10000)</f>
        <v>3</v>
      </c>
      <c r="C411" s="109">
        <v>4</v>
      </c>
      <c r="D411" s="60" t="s">
        <v>469</v>
      </c>
      <c r="E411" s="60">
        <v>3937</v>
      </c>
      <c r="F411" s="60">
        <v>0</v>
      </c>
      <c r="G411" s="60">
        <f t="shared" si="86"/>
        <v>6346.2089552238804</v>
      </c>
      <c r="H411" s="60"/>
      <c r="I411" s="60"/>
      <c r="J411" s="57"/>
      <c r="K411" s="23">
        <f t="shared" si="87"/>
        <v>1</v>
      </c>
      <c r="L411" s="23">
        <f t="shared" si="88"/>
        <v>0</v>
      </c>
      <c r="M411" s="23">
        <f ca="1">OFFSET('Z1'!$B$7,B411,K411)*E411</f>
        <v>0</v>
      </c>
      <c r="N411" s="23">
        <f ca="1">IF(L411&gt;0,OFFSET('Z1'!$I$7,B411,L411)*IF(L411=1,E411-9300,IF(L411=2,E411-18000,IF(L411=3,E411-45000,0))),0)</f>
        <v>0</v>
      </c>
      <c r="O411" s="23">
        <f>IF(AND(F411=1,E411&gt;20000,E411&lt;=45000),E411*'Z1'!$G$7,0)+IF(AND(F411=1,E411&gt;45000,E411&lt;=50000),'Z1'!$G$7/5000*(50000-E411)*E411,0)</f>
        <v>0</v>
      </c>
      <c r="P411" s="24">
        <f t="shared" ca="1" si="89"/>
        <v>0</v>
      </c>
      <c r="Q411" s="27">
        <v>3268</v>
      </c>
      <c r="R411" s="26">
        <f t="shared" si="90"/>
        <v>2268</v>
      </c>
      <c r="S411" s="27">
        <f t="shared" si="91"/>
        <v>1</v>
      </c>
      <c r="T411" s="28">
        <f t="shared" si="92"/>
        <v>2041.2</v>
      </c>
      <c r="U411" s="61">
        <f ca="1">OFFSET($U$4,B411,0)/OFFSET($G$4,B411,0)*G411</f>
        <v>3087374.6010949011</v>
      </c>
      <c r="V411" s="62">
        <f t="shared" ca="1" si="93"/>
        <v>3089415.8010949013</v>
      </c>
      <c r="W411" s="63">
        <v>847.31367703568083</v>
      </c>
      <c r="X411" s="63">
        <f t="shared" ca="1" si="94"/>
        <v>784.71318290447073</v>
      </c>
      <c r="Y411" s="64">
        <f t="shared" ca="1" si="95"/>
        <v>-7.3881132605126076E-2</v>
      </c>
      <c r="Z411" s="64"/>
      <c r="AA411" s="64">
        <f ca="1">MAX(Y411,OFFSET($AA$4,B411,0))</f>
        <v>-7.3881132605126076E-2</v>
      </c>
      <c r="AB411" s="62">
        <f t="shared" ca="1" si="96"/>
        <v>3089415.8010949013</v>
      </c>
      <c r="AC411" s="65">
        <f t="shared" ca="1" si="97"/>
        <v>0</v>
      </c>
      <c r="AD411" s="62">
        <f ca="1">MAX(0,AB411-W411*(1+OFFSET($Y$4,B411,0))*E411)</f>
        <v>0</v>
      </c>
      <c r="AE411" s="65">
        <f ca="1">IF(OFFSET($AC$4,B411,0)=0,0,-OFFSET($AC$4,B411,0)/OFFSET($AD$4,B411,0)*AD411)</f>
        <v>0</v>
      </c>
      <c r="AF411" s="51">
        <f t="shared" ca="1" si="98"/>
        <v>3089415.8010949013</v>
      </c>
    </row>
    <row r="412" spans="1:32" ht="11.25" x14ac:dyDescent="0.2">
      <c r="A412" s="60">
        <v>30730</v>
      </c>
      <c r="B412" s="102">
        <f>INT(A412/10000)</f>
        <v>3</v>
      </c>
      <c r="C412" s="109">
        <v>5</v>
      </c>
      <c r="D412" s="60" t="s">
        <v>470</v>
      </c>
      <c r="E412" s="60">
        <v>5642</v>
      </c>
      <c r="F412" s="60">
        <v>0</v>
      </c>
      <c r="G412" s="60">
        <f t="shared" si="86"/>
        <v>9094.567164179105</v>
      </c>
      <c r="H412" s="60"/>
      <c r="I412" s="60"/>
      <c r="J412" s="57"/>
      <c r="K412" s="23">
        <f t="shared" si="87"/>
        <v>1</v>
      </c>
      <c r="L412" s="23">
        <f t="shared" si="88"/>
        <v>0</v>
      </c>
      <c r="M412" s="23">
        <f ca="1">OFFSET('Z1'!$B$7,B412,K412)*E412</f>
        <v>0</v>
      </c>
      <c r="N412" s="23">
        <f ca="1">IF(L412&gt;0,OFFSET('Z1'!$I$7,B412,L412)*IF(L412=1,E412-9300,IF(L412=2,E412-18000,IF(L412=3,E412-45000,0))),0)</f>
        <v>0</v>
      </c>
      <c r="O412" s="23">
        <f>IF(AND(F412=1,E412&gt;20000,E412&lt;=45000),E412*'Z1'!$G$7,0)+IF(AND(F412=1,E412&gt;45000,E412&lt;=50000),'Z1'!$G$7/5000*(50000-E412)*E412,0)</f>
        <v>0</v>
      </c>
      <c r="P412" s="24">
        <f t="shared" ca="1" si="89"/>
        <v>0</v>
      </c>
      <c r="Q412" s="27">
        <v>31614</v>
      </c>
      <c r="R412" s="26">
        <f t="shared" si="90"/>
        <v>30614</v>
      </c>
      <c r="S412" s="27">
        <f t="shared" si="91"/>
        <v>1</v>
      </c>
      <c r="T412" s="28">
        <f t="shared" si="92"/>
        <v>27552.600000000002</v>
      </c>
      <c r="U412" s="61">
        <f ca="1">OFFSET($U$4,B412,0)/OFFSET($G$4,B412,0)*G412</f>
        <v>4424426.5936950557</v>
      </c>
      <c r="V412" s="62">
        <f t="shared" ca="1" si="93"/>
        <v>4451979.1936950553</v>
      </c>
      <c r="W412" s="63">
        <v>847.32051995819575</v>
      </c>
      <c r="X412" s="63">
        <f t="shared" ca="1" si="94"/>
        <v>789.078198102633</v>
      </c>
      <c r="Y412" s="64">
        <f t="shared" ca="1" si="95"/>
        <v>-6.8737060514521997E-2</v>
      </c>
      <c r="Z412" s="64"/>
      <c r="AA412" s="64">
        <f ca="1">MAX(Y412,OFFSET($AA$4,B412,0))</f>
        <v>-6.8737060514521997E-2</v>
      </c>
      <c r="AB412" s="62">
        <f t="shared" ca="1" si="96"/>
        <v>4451979.1936950553</v>
      </c>
      <c r="AC412" s="65">
        <f t="shared" ca="1" si="97"/>
        <v>0</v>
      </c>
      <c r="AD412" s="62">
        <f ca="1">MAX(0,AB412-W412*(1+OFFSET($Y$4,B412,0))*E412)</f>
        <v>6138.8140300260857</v>
      </c>
      <c r="AE412" s="65">
        <f ca="1">IF(OFFSET($AC$4,B412,0)=0,0,-OFFSET($AC$4,B412,0)/OFFSET($AD$4,B412,0)*AD412)</f>
        <v>-2977.2797736936045</v>
      </c>
      <c r="AF412" s="51">
        <f t="shared" ca="1" si="98"/>
        <v>4449001.9139213618</v>
      </c>
    </row>
    <row r="413" spans="1:32" ht="11.25" x14ac:dyDescent="0.2">
      <c r="A413" s="60">
        <v>30731</v>
      </c>
      <c r="B413" s="102">
        <f>INT(A413/10000)</f>
        <v>3</v>
      </c>
      <c r="C413" s="109">
        <v>4</v>
      </c>
      <c r="D413" s="60" t="s">
        <v>471</v>
      </c>
      <c r="E413" s="60">
        <v>3540</v>
      </c>
      <c r="F413" s="60">
        <v>0</v>
      </c>
      <c r="G413" s="60">
        <f t="shared" si="86"/>
        <v>5706.2686567164183</v>
      </c>
      <c r="H413" s="60"/>
      <c r="I413" s="60"/>
      <c r="J413" s="57"/>
      <c r="K413" s="23">
        <f t="shared" si="87"/>
        <v>1</v>
      </c>
      <c r="L413" s="23">
        <f t="shared" si="88"/>
        <v>0</v>
      </c>
      <c r="M413" s="23">
        <f ca="1">OFFSET('Z1'!$B$7,B413,K413)*E413</f>
        <v>0</v>
      </c>
      <c r="N413" s="23">
        <f ca="1">IF(L413&gt;0,OFFSET('Z1'!$I$7,B413,L413)*IF(L413=1,E413-9300,IF(L413=2,E413-18000,IF(L413=3,E413-45000,0))),0)</f>
        <v>0</v>
      </c>
      <c r="O413" s="23">
        <f>IF(AND(F413=1,E413&gt;20000,E413&lt;=45000),E413*'Z1'!$G$7,0)+IF(AND(F413=1,E413&gt;45000,E413&lt;=50000),'Z1'!$G$7/5000*(50000-E413)*E413,0)</f>
        <v>0</v>
      </c>
      <c r="P413" s="24">
        <f t="shared" ca="1" si="89"/>
        <v>0</v>
      </c>
      <c r="Q413" s="27">
        <v>6700</v>
      </c>
      <c r="R413" s="26">
        <f t="shared" si="90"/>
        <v>5700</v>
      </c>
      <c r="S413" s="27">
        <f t="shared" si="91"/>
        <v>1</v>
      </c>
      <c r="T413" s="28">
        <f t="shared" si="92"/>
        <v>5130</v>
      </c>
      <c r="U413" s="61">
        <f ca="1">OFFSET($U$4,B413,0)/OFFSET($G$4,B413,0)*G413</f>
        <v>2776049.2984190881</v>
      </c>
      <c r="V413" s="62">
        <f t="shared" ca="1" si="93"/>
        <v>2781179.2984190881</v>
      </c>
      <c r="W413" s="63">
        <v>849.50283243215051</v>
      </c>
      <c r="X413" s="63">
        <f t="shared" ca="1" si="94"/>
        <v>785.64386960991192</v>
      </c>
      <c r="Y413" s="64">
        <f t="shared" ca="1" si="95"/>
        <v>-7.5172159979041586E-2</v>
      </c>
      <c r="Z413" s="64"/>
      <c r="AA413" s="64">
        <f ca="1">MAX(Y413,OFFSET($AA$4,B413,0))</f>
        <v>-7.5021174781420008E-2</v>
      </c>
      <c r="AB413" s="62">
        <f t="shared" ca="1" si="96"/>
        <v>2781633.3471488315</v>
      </c>
      <c r="AC413" s="65">
        <f t="shared" ca="1" si="97"/>
        <v>454.04872974334285</v>
      </c>
      <c r="AD413" s="62">
        <f ca="1">MAX(0,AB413-W413*(1+OFFSET($Y$4,B413,0))*E413)</f>
        <v>0</v>
      </c>
      <c r="AE413" s="65">
        <f ca="1">IF(OFFSET($AC$4,B413,0)=0,0,-OFFSET($AC$4,B413,0)/OFFSET($AD$4,B413,0)*AD413)</f>
        <v>0</v>
      </c>
      <c r="AF413" s="51">
        <f t="shared" ca="1" si="98"/>
        <v>2781633.3471488315</v>
      </c>
    </row>
    <row r="414" spans="1:32" ht="11.25" x14ac:dyDescent="0.2">
      <c r="A414" s="60">
        <v>30732</v>
      </c>
      <c r="B414" s="102">
        <f>INT(A414/10000)</f>
        <v>3</v>
      </c>
      <c r="C414" s="109">
        <v>5</v>
      </c>
      <c r="D414" s="60" t="s">
        <v>472</v>
      </c>
      <c r="E414" s="60">
        <v>7399</v>
      </c>
      <c r="F414" s="60">
        <v>0</v>
      </c>
      <c r="G414" s="60">
        <f t="shared" si="86"/>
        <v>11926.746268656716</v>
      </c>
      <c r="H414" s="60"/>
      <c r="I414" s="60"/>
      <c r="J414" s="57"/>
      <c r="K414" s="23">
        <f t="shared" si="87"/>
        <v>1</v>
      </c>
      <c r="L414" s="23">
        <f t="shared" si="88"/>
        <v>0</v>
      </c>
      <c r="M414" s="23">
        <f ca="1">OFFSET('Z1'!$B$7,B414,K414)*E414</f>
        <v>0</v>
      </c>
      <c r="N414" s="23">
        <f ca="1">IF(L414&gt;0,OFFSET('Z1'!$I$7,B414,L414)*IF(L414=1,E414-9300,IF(L414=2,E414-18000,IF(L414=3,E414-45000,0))),0)</f>
        <v>0</v>
      </c>
      <c r="O414" s="23">
        <f>IF(AND(F414=1,E414&gt;20000,E414&lt;=45000),E414*'Z1'!$G$7,0)+IF(AND(F414=1,E414&gt;45000,E414&lt;=50000),'Z1'!$G$7/5000*(50000-E414)*E414,0)</f>
        <v>0</v>
      </c>
      <c r="P414" s="24">
        <f t="shared" ca="1" si="89"/>
        <v>0</v>
      </c>
      <c r="Q414" s="27">
        <v>41917</v>
      </c>
      <c r="R414" s="26">
        <f t="shared" si="90"/>
        <v>40917</v>
      </c>
      <c r="S414" s="27">
        <f t="shared" si="91"/>
        <v>1</v>
      </c>
      <c r="T414" s="28">
        <f t="shared" si="92"/>
        <v>36825.300000000003</v>
      </c>
      <c r="U414" s="61">
        <f ca="1">OFFSET($U$4,B414,0)/OFFSET($G$4,B414,0)*G414</f>
        <v>5802256.7115827212</v>
      </c>
      <c r="V414" s="62">
        <f t="shared" ca="1" si="93"/>
        <v>5839082.011582721</v>
      </c>
      <c r="W414" s="63">
        <v>848.86635241221222</v>
      </c>
      <c r="X414" s="63">
        <f t="shared" ca="1" si="94"/>
        <v>789.17178153571035</v>
      </c>
      <c r="Y414" s="64">
        <f t="shared" ca="1" si="95"/>
        <v>-7.0322696507958637E-2</v>
      </c>
      <c r="Z414" s="64"/>
      <c r="AA414" s="64">
        <f ca="1">MAX(Y414,OFFSET($AA$4,B414,0))</f>
        <v>-7.0322696507958637E-2</v>
      </c>
      <c r="AB414" s="62">
        <f t="shared" ca="1" si="96"/>
        <v>5839082.011582721</v>
      </c>
      <c r="AC414" s="65">
        <f t="shared" ca="1" si="97"/>
        <v>0</v>
      </c>
      <c r="AD414" s="62">
        <f ca="1">MAX(0,AB414-W414*(1+OFFSET($Y$4,B414,0))*E414)</f>
        <v>0</v>
      </c>
      <c r="AE414" s="65">
        <f ca="1">IF(OFFSET($AC$4,B414,0)=0,0,-OFFSET($AC$4,B414,0)/OFFSET($AD$4,B414,0)*AD414)</f>
        <v>0</v>
      </c>
      <c r="AF414" s="51">
        <f t="shared" ca="1" si="98"/>
        <v>5839082.011582721</v>
      </c>
    </row>
    <row r="415" spans="1:32" ht="11.25" x14ac:dyDescent="0.2">
      <c r="A415" s="60">
        <v>30733</v>
      </c>
      <c r="B415" s="102">
        <f>INT(A415/10000)</f>
        <v>3</v>
      </c>
      <c r="C415" s="109">
        <v>2</v>
      </c>
      <c r="D415" s="60" t="s">
        <v>473</v>
      </c>
      <c r="E415" s="60">
        <v>916</v>
      </c>
      <c r="F415" s="60">
        <v>0</v>
      </c>
      <c r="G415" s="60">
        <f t="shared" si="86"/>
        <v>1476.5373134328358</v>
      </c>
      <c r="H415" s="60"/>
      <c r="I415" s="60"/>
      <c r="J415" s="57"/>
      <c r="K415" s="23">
        <f t="shared" si="87"/>
        <v>1</v>
      </c>
      <c r="L415" s="23">
        <f t="shared" si="88"/>
        <v>0</v>
      </c>
      <c r="M415" s="23">
        <f ca="1">OFFSET('Z1'!$B$7,B415,K415)*E415</f>
        <v>0</v>
      </c>
      <c r="N415" s="23">
        <f ca="1">IF(L415&gt;0,OFFSET('Z1'!$I$7,B415,L415)*IF(L415=1,E415-9300,IF(L415=2,E415-18000,IF(L415=3,E415-45000,0))),0)</f>
        <v>0</v>
      </c>
      <c r="O415" s="23">
        <f>IF(AND(F415=1,E415&gt;20000,E415&lt;=45000),E415*'Z1'!$G$7,0)+IF(AND(F415=1,E415&gt;45000,E415&lt;=50000),'Z1'!$G$7/5000*(50000-E415)*E415,0)</f>
        <v>0</v>
      </c>
      <c r="P415" s="24">
        <f t="shared" ca="1" si="89"/>
        <v>0</v>
      </c>
      <c r="Q415" s="27">
        <v>0</v>
      </c>
      <c r="R415" s="26">
        <f t="shared" si="90"/>
        <v>0</v>
      </c>
      <c r="S415" s="27">
        <f t="shared" si="91"/>
        <v>1</v>
      </c>
      <c r="T415" s="28">
        <f t="shared" si="92"/>
        <v>0</v>
      </c>
      <c r="U415" s="61">
        <f ca="1">OFFSET($U$4,B415,0)/OFFSET($G$4,B415,0)*G415</f>
        <v>718322.36083386571</v>
      </c>
      <c r="V415" s="62">
        <f t="shared" ca="1" si="93"/>
        <v>718322.36083386571</v>
      </c>
      <c r="W415" s="63">
        <v>831.35763319596299</v>
      </c>
      <c r="X415" s="63">
        <f t="shared" ca="1" si="94"/>
        <v>784.19471706753893</v>
      </c>
      <c r="Y415" s="64">
        <f t="shared" ca="1" si="95"/>
        <v>-5.6729997109808306E-2</v>
      </c>
      <c r="Z415" s="64"/>
      <c r="AA415" s="64">
        <f ca="1">MAX(Y415,OFFSET($AA$4,B415,0))</f>
        <v>-5.6729997109808306E-2</v>
      </c>
      <c r="AB415" s="62">
        <f t="shared" ca="1" si="96"/>
        <v>718322.36083386571</v>
      </c>
      <c r="AC415" s="65">
        <f t="shared" ca="1" si="97"/>
        <v>0</v>
      </c>
      <c r="AD415" s="62">
        <f ca="1">MAX(0,AB415-W415*(1+OFFSET($Y$4,B415,0))*E415)</f>
        <v>10121.545362495701</v>
      </c>
      <c r="AE415" s="65">
        <f ca="1">IF(OFFSET($AC$4,B415,0)=0,0,-OFFSET($AC$4,B415,0)/OFFSET($AD$4,B415,0)*AD415)</f>
        <v>-4908.875254876014</v>
      </c>
      <c r="AF415" s="51">
        <f t="shared" ca="1" si="98"/>
        <v>713413.48557898973</v>
      </c>
    </row>
    <row r="416" spans="1:32" ht="11.25" x14ac:dyDescent="0.2">
      <c r="A416" s="60">
        <v>30734</v>
      </c>
      <c r="B416" s="102">
        <f>INT(A416/10000)</f>
        <v>3</v>
      </c>
      <c r="C416" s="109">
        <v>3</v>
      </c>
      <c r="D416" s="60" t="s">
        <v>474</v>
      </c>
      <c r="E416" s="60">
        <v>1924</v>
      </c>
      <c r="F416" s="60">
        <v>0</v>
      </c>
      <c r="G416" s="60">
        <f t="shared" si="86"/>
        <v>3101.373134328358</v>
      </c>
      <c r="H416" s="60"/>
      <c r="I416" s="60"/>
      <c r="J416" s="57"/>
      <c r="K416" s="23">
        <f t="shared" si="87"/>
        <v>1</v>
      </c>
      <c r="L416" s="23">
        <f t="shared" si="88"/>
        <v>0</v>
      </c>
      <c r="M416" s="23">
        <f ca="1">OFFSET('Z1'!$B$7,B416,K416)*E416</f>
        <v>0</v>
      </c>
      <c r="N416" s="23">
        <f ca="1">IF(L416&gt;0,OFFSET('Z1'!$I$7,B416,L416)*IF(L416=1,E416-9300,IF(L416=2,E416-18000,IF(L416=3,E416-45000,0))),0)</f>
        <v>0</v>
      </c>
      <c r="O416" s="23">
        <f>IF(AND(F416=1,E416&gt;20000,E416&lt;=45000),E416*'Z1'!$G$7,0)+IF(AND(F416=1,E416&gt;45000,E416&lt;=50000),'Z1'!$G$7/5000*(50000-E416)*E416,0)</f>
        <v>0</v>
      </c>
      <c r="P416" s="24">
        <f t="shared" ca="1" si="89"/>
        <v>0</v>
      </c>
      <c r="Q416" s="27">
        <v>0</v>
      </c>
      <c r="R416" s="26">
        <f t="shared" si="90"/>
        <v>0</v>
      </c>
      <c r="S416" s="27">
        <f t="shared" si="91"/>
        <v>1</v>
      </c>
      <c r="T416" s="28">
        <f t="shared" si="92"/>
        <v>0</v>
      </c>
      <c r="U416" s="61">
        <f ca="1">OFFSET($U$4,B416,0)/OFFSET($G$4,B416,0)*G416</f>
        <v>1508790.635637945</v>
      </c>
      <c r="V416" s="62">
        <f t="shared" ca="1" si="93"/>
        <v>1508790.635637945</v>
      </c>
      <c r="W416" s="63">
        <v>838.61170823045074</v>
      </c>
      <c r="X416" s="63">
        <f t="shared" ca="1" si="94"/>
        <v>784.19471706753905</v>
      </c>
      <c r="Y416" s="64">
        <f t="shared" ca="1" si="95"/>
        <v>-6.4889376846093194E-2</v>
      </c>
      <c r="Z416" s="64"/>
      <c r="AA416" s="64">
        <f ca="1">MAX(Y416,OFFSET($AA$4,B416,0))</f>
        <v>-6.4889376846093194E-2</v>
      </c>
      <c r="AB416" s="62">
        <f t="shared" ca="1" si="96"/>
        <v>1508790.635637945</v>
      </c>
      <c r="AC416" s="65">
        <f t="shared" ca="1" si="97"/>
        <v>0</v>
      </c>
      <c r="AD416" s="62">
        <f ca="1">MAX(0,AB416-W416*(1+OFFSET($Y$4,B416,0))*E416)</f>
        <v>8280.0991423800588</v>
      </c>
      <c r="AE416" s="65">
        <f ca="1">IF(OFFSET($AC$4,B416,0)=0,0,-OFFSET($AC$4,B416,0)/OFFSET($AD$4,B416,0)*AD416)</f>
        <v>-4015.7873459283069</v>
      </c>
      <c r="AF416" s="51">
        <f t="shared" ca="1" si="98"/>
        <v>1504774.8482920167</v>
      </c>
    </row>
    <row r="417" spans="1:32" ht="11.25" x14ac:dyDescent="0.2">
      <c r="A417" s="60">
        <v>30735</v>
      </c>
      <c r="B417" s="102">
        <f>INT(A417/10000)</f>
        <v>3</v>
      </c>
      <c r="C417" s="109">
        <v>5</v>
      </c>
      <c r="D417" s="60" t="s">
        <v>475</v>
      </c>
      <c r="E417" s="60">
        <v>5167</v>
      </c>
      <c r="F417" s="60">
        <v>0</v>
      </c>
      <c r="G417" s="60">
        <f t="shared" si="86"/>
        <v>8328.8955223880603</v>
      </c>
      <c r="H417" s="60"/>
      <c r="I417" s="60"/>
      <c r="J417" s="57"/>
      <c r="K417" s="23">
        <f t="shared" si="87"/>
        <v>1</v>
      </c>
      <c r="L417" s="23">
        <f t="shared" si="88"/>
        <v>0</v>
      </c>
      <c r="M417" s="23">
        <f ca="1">OFFSET('Z1'!$B$7,B417,K417)*E417</f>
        <v>0</v>
      </c>
      <c r="N417" s="23">
        <f ca="1">IF(L417&gt;0,OFFSET('Z1'!$I$7,B417,L417)*IF(L417=1,E417-9300,IF(L417=2,E417-18000,IF(L417=3,E417-45000,0))),0)</f>
        <v>0</v>
      </c>
      <c r="O417" s="23">
        <f>IF(AND(F417=1,E417&gt;20000,E417&lt;=45000),E417*'Z1'!$G$7,0)+IF(AND(F417=1,E417&gt;45000,E417&lt;=50000),'Z1'!$G$7/5000*(50000-E417)*E417,0)</f>
        <v>0</v>
      </c>
      <c r="P417" s="24">
        <f t="shared" ca="1" si="89"/>
        <v>0</v>
      </c>
      <c r="Q417" s="27">
        <v>4640</v>
      </c>
      <c r="R417" s="26">
        <f t="shared" si="90"/>
        <v>3640</v>
      </c>
      <c r="S417" s="27">
        <f t="shared" si="91"/>
        <v>1</v>
      </c>
      <c r="T417" s="28">
        <f t="shared" si="92"/>
        <v>3276</v>
      </c>
      <c r="U417" s="61">
        <f ca="1">OFFSET($U$4,B417,0)/OFFSET($G$4,B417,0)*G417</f>
        <v>4051934.1030879742</v>
      </c>
      <c r="V417" s="62">
        <f t="shared" ca="1" si="93"/>
        <v>4055210.1030879742</v>
      </c>
      <c r="W417" s="63">
        <v>841.83819512377511</v>
      </c>
      <c r="X417" s="63">
        <f t="shared" ca="1" si="94"/>
        <v>784.82874067891896</v>
      </c>
      <c r="Y417" s="64">
        <f t="shared" ca="1" si="95"/>
        <v>-6.7720204161649034E-2</v>
      </c>
      <c r="Z417" s="64"/>
      <c r="AA417" s="64">
        <f ca="1">MAX(Y417,OFFSET($AA$4,B417,0))</f>
        <v>-6.7720204161649034E-2</v>
      </c>
      <c r="AB417" s="62">
        <f t="shared" ca="1" si="96"/>
        <v>4055210.1030879742</v>
      </c>
      <c r="AC417" s="65">
        <f t="shared" ca="1" si="97"/>
        <v>0</v>
      </c>
      <c r="AD417" s="62">
        <f ca="1">MAX(0,AB417-W417*(1+OFFSET($Y$4,B417,0))*E417)</f>
        <v>10008.711275152396</v>
      </c>
      <c r="AE417" s="65">
        <f ca="1">IF(OFFSET($AC$4,B417,0)=0,0,-OFFSET($AC$4,B417,0)/OFFSET($AD$4,B417,0)*AD417)</f>
        <v>-4854.1515502015836</v>
      </c>
      <c r="AF417" s="51">
        <f t="shared" ca="1" si="98"/>
        <v>4050355.9515377725</v>
      </c>
    </row>
    <row r="418" spans="1:32" ht="11.25" x14ac:dyDescent="0.2">
      <c r="A418" s="60">
        <v>30736</v>
      </c>
      <c r="B418" s="102">
        <f>INT(A418/10000)</f>
        <v>3</v>
      </c>
      <c r="C418" s="109">
        <v>3</v>
      </c>
      <c r="D418" s="60" t="s">
        <v>476</v>
      </c>
      <c r="E418" s="60">
        <v>2186</v>
      </c>
      <c r="F418" s="60">
        <v>0</v>
      </c>
      <c r="G418" s="60">
        <f t="shared" si="86"/>
        <v>3523.7014925373132</v>
      </c>
      <c r="H418" s="60"/>
      <c r="I418" s="60"/>
      <c r="J418" s="57"/>
      <c r="K418" s="23">
        <f t="shared" si="87"/>
        <v>1</v>
      </c>
      <c r="L418" s="23">
        <f t="shared" si="88"/>
        <v>0</v>
      </c>
      <c r="M418" s="23">
        <f ca="1">OFFSET('Z1'!$B$7,B418,K418)*E418</f>
        <v>0</v>
      </c>
      <c r="N418" s="23">
        <f ca="1">IF(L418&gt;0,OFFSET('Z1'!$I$7,B418,L418)*IF(L418=1,E418-9300,IF(L418=2,E418-18000,IF(L418=3,E418-45000,0))),0)</f>
        <v>0</v>
      </c>
      <c r="O418" s="23">
        <f>IF(AND(F418=1,E418&gt;20000,E418&lt;=45000),E418*'Z1'!$G$7,0)+IF(AND(F418=1,E418&gt;45000,E418&lt;=50000),'Z1'!$G$7/5000*(50000-E418)*E418,0)</f>
        <v>0</v>
      </c>
      <c r="P418" s="24">
        <f t="shared" ca="1" si="89"/>
        <v>0</v>
      </c>
      <c r="Q418" s="27">
        <v>6700</v>
      </c>
      <c r="R418" s="26">
        <f t="shared" si="90"/>
        <v>5700</v>
      </c>
      <c r="S418" s="27">
        <f t="shared" si="91"/>
        <v>1</v>
      </c>
      <c r="T418" s="28">
        <f t="shared" si="92"/>
        <v>5130</v>
      </c>
      <c r="U418" s="61">
        <f ca="1">OFFSET($U$4,B418,0)/OFFSET($G$4,B418,0)*G418</f>
        <v>1714249.6515096403</v>
      </c>
      <c r="V418" s="62">
        <f t="shared" ca="1" si="93"/>
        <v>1719379.6515096403</v>
      </c>
      <c r="W418" s="63">
        <v>843.24089362970938</v>
      </c>
      <c r="X418" s="63">
        <f t="shared" ca="1" si="94"/>
        <v>786.54146912609349</v>
      </c>
      <c r="Y418" s="64">
        <f t="shared" ca="1" si="95"/>
        <v>-6.7239889492971106E-2</v>
      </c>
      <c r="Z418" s="64"/>
      <c r="AA418" s="64">
        <f ca="1">MAX(Y418,OFFSET($AA$4,B418,0))</f>
        <v>-6.7239889492971106E-2</v>
      </c>
      <c r="AB418" s="62">
        <f t="shared" ca="1" si="96"/>
        <v>1719379.6515096403</v>
      </c>
      <c r="AC418" s="65">
        <f t="shared" ca="1" si="97"/>
        <v>0</v>
      </c>
      <c r="AD418" s="62">
        <f ca="1">MAX(0,AB418-W418*(1+OFFSET($Y$4,B418,0))*E418)</f>
        <v>5126.8115736667532</v>
      </c>
      <c r="AE418" s="65">
        <f ca="1">IF(OFFSET($AC$4,B418,0)=0,0,-OFFSET($AC$4,B418,0)/OFFSET($AD$4,B418,0)*AD418)</f>
        <v>-2486.466005837196</v>
      </c>
      <c r="AF418" s="51">
        <f t="shared" ca="1" si="98"/>
        <v>1716893.185503803</v>
      </c>
    </row>
    <row r="419" spans="1:32" ht="11.25" x14ac:dyDescent="0.2">
      <c r="A419" s="60">
        <v>30737</v>
      </c>
      <c r="B419" s="102">
        <f>INT(A419/10000)</f>
        <v>3</v>
      </c>
      <c r="C419" s="109">
        <v>3</v>
      </c>
      <c r="D419" s="60" t="s">
        <v>477</v>
      </c>
      <c r="E419" s="60">
        <v>1796</v>
      </c>
      <c r="F419" s="60">
        <v>0</v>
      </c>
      <c r="G419" s="60">
        <f t="shared" si="86"/>
        <v>2895.0447761194027</v>
      </c>
      <c r="H419" s="60"/>
      <c r="I419" s="60"/>
      <c r="J419" s="57"/>
      <c r="K419" s="23">
        <f t="shared" si="87"/>
        <v>1</v>
      </c>
      <c r="L419" s="23">
        <f t="shared" si="88"/>
        <v>0</v>
      </c>
      <c r="M419" s="23">
        <f ca="1">OFFSET('Z1'!$B$7,B419,K419)*E419</f>
        <v>0</v>
      </c>
      <c r="N419" s="23">
        <f ca="1">IF(L419&gt;0,OFFSET('Z1'!$I$7,B419,L419)*IF(L419=1,E419-9300,IF(L419=2,E419-18000,IF(L419=3,E419-45000,0))),0)</f>
        <v>0</v>
      </c>
      <c r="O419" s="23">
        <f>IF(AND(F419=1,E419&gt;20000,E419&lt;=45000),E419*'Z1'!$G$7,0)+IF(AND(F419=1,E419&gt;45000,E419&lt;=50000),'Z1'!$G$7/5000*(50000-E419)*E419,0)</f>
        <v>0</v>
      </c>
      <c r="P419" s="24">
        <f t="shared" ca="1" si="89"/>
        <v>0</v>
      </c>
      <c r="Q419" s="27">
        <v>0</v>
      </c>
      <c r="R419" s="26">
        <f t="shared" si="90"/>
        <v>0</v>
      </c>
      <c r="S419" s="27">
        <f t="shared" si="91"/>
        <v>1</v>
      </c>
      <c r="T419" s="28">
        <f t="shared" si="92"/>
        <v>0</v>
      </c>
      <c r="U419" s="61">
        <f ca="1">OFFSET($U$4,B419,0)/OFFSET($G$4,B419,0)*G419</f>
        <v>1408413.7118533</v>
      </c>
      <c r="V419" s="62">
        <f t="shared" ca="1" si="93"/>
        <v>1408413.7118533</v>
      </c>
      <c r="W419" s="63">
        <v>848.28906367663399</v>
      </c>
      <c r="X419" s="63">
        <f t="shared" ca="1" si="94"/>
        <v>784.19471706753893</v>
      </c>
      <c r="Y419" s="64">
        <f t="shared" ca="1" si="95"/>
        <v>-7.5557200196945673E-2</v>
      </c>
      <c r="Z419" s="64"/>
      <c r="AA419" s="64">
        <f ca="1">MAX(Y419,OFFSET($AA$4,B419,0))</f>
        <v>-7.5021174781420008E-2</v>
      </c>
      <c r="AB419" s="62">
        <f t="shared" ca="1" si="96"/>
        <v>1409230.3611314262</v>
      </c>
      <c r="AC419" s="65">
        <f t="shared" ca="1" si="97"/>
        <v>816.64927812619135</v>
      </c>
      <c r="AD419" s="62">
        <f ca="1">MAX(0,AB419-W419*(1+OFFSET($Y$4,B419,0))*E419)</f>
        <v>0</v>
      </c>
      <c r="AE419" s="65">
        <f ca="1">IF(OFFSET($AC$4,B419,0)=0,0,-OFFSET($AC$4,B419,0)/OFFSET($AD$4,B419,0)*AD419)</f>
        <v>0</v>
      </c>
      <c r="AF419" s="51">
        <f t="shared" ca="1" si="98"/>
        <v>1409230.3611314262</v>
      </c>
    </row>
    <row r="420" spans="1:32" ht="11.25" x14ac:dyDescent="0.2">
      <c r="A420" s="60">
        <v>30738</v>
      </c>
      <c r="B420" s="102">
        <f>INT(A420/10000)</f>
        <v>3</v>
      </c>
      <c r="C420" s="109">
        <v>2</v>
      </c>
      <c r="D420" s="60" t="s">
        <v>478</v>
      </c>
      <c r="E420" s="60">
        <v>755</v>
      </c>
      <c r="F420" s="60">
        <v>0</v>
      </c>
      <c r="G420" s="60">
        <f t="shared" si="86"/>
        <v>1217.0149253731342</v>
      </c>
      <c r="H420" s="60"/>
      <c r="I420" s="60"/>
      <c r="J420" s="57"/>
      <c r="K420" s="23">
        <f t="shared" si="87"/>
        <v>1</v>
      </c>
      <c r="L420" s="23">
        <f t="shared" si="88"/>
        <v>0</v>
      </c>
      <c r="M420" s="23">
        <f ca="1">OFFSET('Z1'!$B$7,B420,K420)*E420</f>
        <v>0</v>
      </c>
      <c r="N420" s="23">
        <f ca="1">IF(L420&gt;0,OFFSET('Z1'!$I$7,B420,L420)*IF(L420=1,E420-9300,IF(L420=2,E420-18000,IF(L420=3,E420-45000,0))),0)</f>
        <v>0</v>
      </c>
      <c r="O420" s="23">
        <f>IF(AND(F420=1,E420&gt;20000,E420&lt;=45000),E420*'Z1'!$G$7,0)+IF(AND(F420=1,E420&gt;45000,E420&lt;=50000),'Z1'!$G$7/5000*(50000-E420)*E420,0)</f>
        <v>0</v>
      </c>
      <c r="P420" s="24">
        <f t="shared" ca="1" si="89"/>
        <v>0</v>
      </c>
      <c r="Q420" s="27">
        <v>7234</v>
      </c>
      <c r="R420" s="26">
        <f t="shared" si="90"/>
        <v>6234</v>
      </c>
      <c r="S420" s="27">
        <f t="shared" si="91"/>
        <v>1</v>
      </c>
      <c r="T420" s="28">
        <f t="shared" si="92"/>
        <v>5610.6</v>
      </c>
      <c r="U420" s="61">
        <f ca="1">OFFSET($U$4,B420,0)/OFFSET($G$4,B420,0)*G420</f>
        <v>592067.01138599194</v>
      </c>
      <c r="V420" s="62">
        <f t="shared" ca="1" si="93"/>
        <v>597677.61138599191</v>
      </c>
      <c r="W420" s="63">
        <v>845.47154034295659</v>
      </c>
      <c r="X420" s="63">
        <f t="shared" ca="1" si="94"/>
        <v>791.62597534568465</v>
      </c>
      <c r="Y420" s="64">
        <f t="shared" ca="1" si="95"/>
        <v>-6.3687022481478284E-2</v>
      </c>
      <c r="Z420" s="64"/>
      <c r="AA420" s="64">
        <f ca="1">MAX(Y420,OFFSET($AA$4,B420,0))</f>
        <v>-6.3687022481478284E-2</v>
      </c>
      <c r="AB420" s="62">
        <f t="shared" ca="1" si="96"/>
        <v>597677.61138599191</v>
      </c>
      <c r="AC420" s="65">
        <f t="shared" ca="1" si="97"/>
        <v>0</v>
      </c>
      <c r="AD420" s="62">
        <f ca="1">MAX(0,AB420-W420*(1+OFFSET($Y$4,B420,0))*E420)</f>
        <v>4043.2858538579894</v>
      </c>
      <c r="AE420" s="65">
        <f ca="1">IF(OFFSET($AC$4,B420,0)=0,0,-OFFSET($AC$4,B420,0)/OFFSET($AD$4,B420,0)*AD420)</f>
        <v>-1960.9639798620376</v>
      </c>
      <c r="AF420" s="51">
        <f t="shared" ca="1" si="98"/>
        <v>595716.64740612986</v>
      </c>
    </row>
    <row r="421" spans="1:32" ht="11.25" x14ac:dyDescent="0.2">
      <c r="A421" s="60">
        <v>30739</v>
      </c>
      <c r="B421" s="102">
        <f>INT(A421/10000)</f>
        <v>3</v>
      </c>
      <c r="C421" s="109">
        <v>3</v>
      </c>
      <c r="D421" s="60" t="s">
        <v>479</v>
      </c>
      <c r="E421" s="60">
        <v>2188</v>
      </c>
      <c r="F421" s="60">
        <v>0</v>
      </c>
      <c r="G421" s="60">
        <f t="shared" si="86"/>
        <v>3526.9253731343283</v>
      </c>
      <c r="H421" s="60"/>
      <c r="I421" s="60"/>
      <c r="J421" s="57"/>
      <c r="K421" s="23">
        <f t="shared" si="87"/>
        <v>1</v>
      </c>
      <c r="L421" s="23">
        <f t="shared" si="88"/>
        <v>0</v>
      </c>
      <c r="M421" s="23">
        <f ca="1">OFFSET('Z1'!$B$7,B421,K421)*E421</f>
        <v>0</v>
      </c>
      <c r="N421" s="23">
        <f ca="1">IF(L421&gt;0,OFFSET('Z1'!$I$7,B421,L421)*IF(L421=1,E421-9300,IF(L421=2,E421-18000,IF(L421=3,E421-45000,0))),0)</f>
        <v>0</v>
      </c>
      <c r="O421" s="23">
        <f>IF(AND(F421=1,E421&gt;20000,E421&lt;=45000),E421*'Z1'!$G$7,0)+IF(AND(F421=1,E421&gt;45000,E421&lt;=50000),'Z1'!$G$7/5000*(50000-E421)*E421,0)</f>
        <v>0</v>
      </c>
      <c r="P421" s="24">
        <f t="shared" ca="1" si="89"/>
        <v>0</v>
      </c>
      <c r="Q421" s="27">
        <v>0</v>
      </c>
      <c r="R421" s="26">
        <f t="shared" si="90"/>
        <v>0</v>
      </c>
      <c r="S421" s="27">
        <f t="shared" si="91"/>
        <v>1</v>
      </c>
      <c r="T421" s="28">
        <f t="shared" si="92"/>
        <v>0</v>
      </c>
      <c r="U421" s="61">
        <f ca="1">OFFSET($U$4,B421,0)/OFFSET($G$4,B421,0)*G421</f>
        <v>1715818.0409437753</v>
      </c>
      <c r="V421" s="62">
        <f t="shared" ca="1" si="93"/>
        <v>1715818.0409437753</v>
      </c>
      <c r="W421" s="63">
        <v>833.71991368327167</v>
      </c>
      <c r="X421" s="63">
        <f t="shared" ca="1" si="94"/>
        <v>784.19471706753905</v>
      </c>
      <c r="Y421" s="64">
        <f t="shared" ca="1" si="95"/>
        <v>-5.9402679248641732E-2</v>
      </c>
      <c r="Z421" s="64"/>
      <c r="AA421" s="64">
        <f ca="1">MAX(Y421,OFFSET($AA$4,B421,0))</f>
        <v>-5.9402679248641732E-2</v>
      </c>
      <c r="AB421" s="62">
        <f t="shared" ca="1" si="96"/>
        <v>1715818.0409437753</v>
      </c>
      <c r="AC421" s="65">
        <f t="shared" ca="1" si="97"/>
        <v>0</v>
      </c>
      <c r="AD421" s="62">
        <f ca="1">MAX(0,AB421-W421*(1+OFFSET($Y$4,B421,0))*E421)</f>
        <v>19370.038379726466</v>
      </c>
      <c r="AE421" s="65">
        <f ca="1">IF(OFFSET($AC$4,B421,0)=0,0,-OFFSET($AC$4,B421,0)/OFFSET($AD$4,B421,0)*AD421)</f>
        <v>-9394.3265265169448</v>
      </c>
      <c r="AF421" s="51">
        <f t="shared" ca="1" si="98"/>
        <v>1706423.7144172583</v>
      </c>
    </row>
    <row r="422" spans="1:32" ht="11.25" x14ac:dyDescent="0.2">
      <c r="A422" s="60">
        <v>30740</v>
      </c>
      <c r="B422" s="102">
        <f>INT(A422/10000)</f>
        <v>3</v>
      </c>
      <c r="C422" s="109">
        <v>6</v>
      </c>
      <c r="D422" s="60" t="s">
        <v>480</v>
      </c>
      <c r="E422" s="60">
        <v>18414</v>
      </c>
      <c r="F422" s="60">
        <v>0</v>
      </c>
      <c r="G422" s="60">
        <f t="shared" si="86"/>
        <v>32069.999999999996</v>
      </c>
      <c r="H422" s="60"/>
      <c r="I422" s="60"/>
      <c r="J422" s="57"/>
      <c r="K422" s="23">
        <f t="shared" si="87"/>
        <v>2</v>
      </c>
      <c r="L422" s="23">
        <f t="shared" si="88"/>
        <v>2</v>
      </c>
      <c r="M422" s="23">
        <f ca="1">OFFSET('Z1'!$B$7,B422,K422)*E422</f>
        <v>2403211.1399999997</v>
      </c>
      <c r="N422" s="23">
        <f ca="1">IF(L422&gt;0,OFFSET('Z1'!$I$7,B422,L422)*IF(L422=1,E422-9300,IF(L422=2,E422-18000,IF(L422=3,E422-45000,0))),0)</f>
        <v>0</v>
      </c>
      <c r="O422" s="23">
        <f>IF(AND(F422=1,E422&gt;20000,E422&lt;=45000),E422*'Z1'!$G$7,0)+IF(AND(F422=1,E422&gt;45000,E422&lt;=50000),'Z1'!$G$7/5000*(50000-E422)*E422,0)</f>
        <v>0</v>
      </c>
      <c r="P422" s="24">
        <f t="shared" ca="1" si="89"/>
        <v>2403211.1399999997</v>
      </c>
      <c r="Q422" s="27">
        <v>431033</v>
      </c>
      <c r="R422" s="26">
        <f t="shared" si="90"/>
        <v>430033</v>
      </c>
      <c r="S422" s="27">
        <f t="shared" si="91"/>
        <v>0</v>
      </c>
      <c r="T422" s="28">
        <f t="shared" si="92"/>
        <v>0</v>
      </c>
      <c r="U422" s="61">
        <f ca="1">OFFSET($U$4,B422,0)/OFFSET($G$4,B422,0)*G422</f>
        <v>15601771.727924539</v>
      </c>
      <c r="V422" s="62">
        <f t="shared" ca="1" si="93"/>
        <v>18004982.867924538</v>
      </c>
      <c r="W422" s="63">
        <v>999.85900880656061</v>
      </c>
      <c r="X422" s="63">
        <f t="shared" ca="1" si="94"/>
        <v>977.7877086958041</v>
      </c>
      <c r="Y422" s="64">
        <f t="shared" ca="1" si="95"/>
        <v>-2.2074412408506494E-2</v>
      </c>
      <c r="Z422" s="64"/>
      <c r="AA422" s="64">
        <f ca="1">MAX(Y422,OFFSET($AA$4,B422,0))</f>
        <v>-2.2074412408506494E-2</v>
      </c>
      <c r="AB422" s="62">
        <f t="shared" ca="1" si="96"/>
        <v>18004982.867924538</v>
      </c>
      <c r="AC422" s="65">
        <f t="shared" ca="1" si="97"/>
        <v>0</v>
      </c>
      <c r="AD422" s="62">
        <f ca="1">MAX(0,AB422-W422*(1+OFFSET($Y$4,B422,0))*E422)</f>
        <v>882767.20238285884</v>
      </c>
      <c r="AE422" s="65">
        <f ca="1">IF(OFFSET($AC$4,B422,0)=0,0,-OFFSET($AC$4,B422,0)/OFFSET($AD$4,B422,0)*AD422)</f>
        <v>-428135.61767457647</v>
      </c>
      <c r="AF422" s="51">
        <f t="shared" ca="1" si="98"/>
        <v>17576847.25024996</v>
      </c>
    </row>
    <row r="423" spans="1:32" ht="11.25" x14ac:dyDescent="0.2">
      <c r="A423" s="60">
        <v>30741</v>
      </c>
      <c r="B423" s="102">
        <f>INT(A423/10000)</f>
        <v>3</v>
      </c>
      <c r="C423" s="109">
        <v>3</v>
      </c>
      <c r="D423" s="60" t="s">
        <v>481</v>
      </c>
      <c r="E423" s="60">
        <v>1741</v>
      </c>
      <c r="F423" s="60">
        <v>0</v>
      </c>
      <c r="G423" s="60">
        <f t="shared" si="86"/>
        <v>2806.3880597014927</v>
      </c>
      <c r="H423" s="60"/>
      <c r="I423" s="60"/>
      <c r="J423" s="57"/>
      <c r="K423" s="23">
        <f t="shared" si="87"/>
        <v>1</v>
      </c>
      <c r="L423" s="23">
        <f t="shared" si="88"/>
        <v>0</v>
      </c>
      <c r="M423" s="23">
        <f ca="1">OFFSET('Z1'!$B$7,B423,K423)*E423</f>
        <v>0</v>
      </c>
      <c r="N423" s="23">
        <f ca="1">IF(L423&gt;0,OFFSET('Z1'!$I$7,B423,L423)*IF(L423=1,E423-9300,IF(L423=2,E423-18000,IF(L423=3,E423-45000,0))),0)</f>
        <v>0</v>
      </c>
      <c r="O423" s="23">
        <f>IF(AND(F423=1,E423&gt;20000,E423&lt;=45000),E423*'Z1'!$G$7,0)+IF(AND(F423=1,E423&gt;45000,E423&lt;=50000),'Z1'!$G$7/5000*(50000-E423)*E423,0)</f>
        <v>0</v>
      </c>
      <c r="P423" s="24">
        <f t="shared" ca="1" si="89"/>
        <v>0</v>
      </c>
      <c r="Q423" s="27">
        <v>0</v>
      </c>
      <c r="R423" s="26">
        <f t="shared" si="90"/>
        <v>0</v>
      </c>
      <c r="S423" s="27">
        <f t="shared" si="91"/>
        <v>1</v>
      </c>
      <c r="T423" s="28">
        <f t="shared" si="92"/>
        <v>0</v>
      </c>
      <c r="U423" s="61">
        <f ca="1">OFFSET($U$4,B423,0)/OFFSET($G$4,B423,0)*G423</f>
        <v>1365283.0024145856</v>
      </c>
      <c r="V423" s="62">
        <f t="shared" ca="1" si="93"/>
        <v>1365283.0024145856</v>
      </c>
      <c r="W423" s="63">
        <v>848.2890636766341</v>
      </c>
      <c r="X423" s="63">
        <f t="shared" ca="1" si="94"/>
        <v>784.19471706753905</v>
      </c>
      <c r="Y423" s="64">
        <f t="shared" ca="1" si="95"/>
        <v>-7.5557200196945673E-2</v>
      </c>
      <c r="Z423" s="64"/>
      <c r="AA423" s="64">
        <f ca="1">MAX(Y423,OFFSET($AA$4,B423,0))</f>
        <v>-7.5021174781420008E-2</v>
      </c>
      <c r="AB423" s="62">
        <f t="shared" ca="1" si="96"/>
        <v>1366074.6429453304</v>
      </c>
      <c r="AC423" s="65">
        <f t="shared" ca="1" si="97"/>
        <v>791.64053074480034</v>
      </c>
      <c r="AD423" s="62">
        <f ca="1">MAX(0,AB423-W423*(1+OFFSET($Y$4,B423,0))*E423)</f>
        <v>0</v>
      </c>
      <c r="AE423" s="65">
        <f ca="1">IF(OFFSET($AC$4,B423,0)=0,0,-OFFSET($AC$4,B423,0)/OFFSET($AD$4,B423,0)*AD423)</f>
        <v>0</v>
      </c>
      <c r="AF423" s="51">
        <f t="shared" ca="1" si="98"/>
        <v>1366074.6429453304</v>
      </c>
    </row>
    <row r="424" spans="1:32" ht="11.25" x14ac:dyDescent="0.2">
      <c r="A424" s="60">
        <v>30801</v>
      </c>
      <c r="B424" s="102">
        <f>INT(A424/10000)</f>
        <v>3</v>
      </c>
      <c r="C424" s="109">
        <v>1</v>
      </c>
      <c r="D424" s="60" t="s">
        <v>482</v>
      </c>
      <c r="E424" s="60">
        <v>207</v>
      </c>
      <c r="F424" s="60">
        <v>0</v>
      </c>
      <c r="G424" s="60">
        <f t="shared" si="86"/>
        <v>333.67164179104475</v>
      </c>
      <c r="H424" s="60"/>
      <c r="I424" s="60"/>
      <c r="J424" s="57"/>
      <c r="K424" s="23">
        <f t="shared" si="87"/>
        <v>1</v>
      </c>
      <c r="L424" s="23">
        <f t="shared" si="88"/>
        <v>0</v>
      </c>
      <c r="M424" s="23">
        <f ca="1">OFFSET('Z1'!$B$7,B424,K424)*E424</f>
        <v>0</v>
      </c>
      <c r="N424" s="23">
        <f ca="1">IF(L424&gt;0,OFFSET('Z1'!$I$7,B424,L424)*IF(L424=1,E424-9300,IF(L424=2,E424-18000,IF(L424=3,E424-45000,0))),0)</f>
        <v>0</v>
      </c>
      <c r="O424" s="23">
        <f>IF(AND(F424=1,E424&gt;20000,E424&lt;=45000),E424*'Z1'!$G$7,0)+IF(AND(F424=1,E424&gt;45000,E424&lt;=50000),'Z1'!$G$7/5000*(50000-E424)*E424,0)</f>
        <v>0</v>
      </c>
      <c r="P424" s="24">
        <f t="shared" ca="1" si="89"/>
        <v>0</v>
      </c>
      <c r="Q424" s="27">
        <v>0</v>
      </c>
      <c r="R424" s="26">
        <f t="shared" si="90"/>
        <v>0</v>
      </c>
      <c r="S424" s="27">
        <f t="shared" si="91"/>
        <v>1</v>
      </c>
      <c r="T424" s="28">
        <f t="shared" si="92"/>
        <v>0</v>
      </c>
      <c r="U424" s="61">
        <f ca="1">OFFSET($U$4,B424,0)/OFFSET($G$4,B424,0)*G424</f>
        <v>162328.30643298055</v>
      </c>
      <c r="V424" s="62">
        <f t="shared" ca="1" si="93"/>
        <v>162328.30643298055</v>
      </c>
      <c r="W424" s="63">
        <v>835.69735955295641</v>
      </c>
      <c r="X424" s="63">
        <f t="shared" ca="1" si="94"/>
        <v>784.19471706753893</v>
      </c>
      <c r="Y424" s="64">
        <f t="shared" ca="1" si="95"/>
        <v>-6.1628341763539929E-2</v>
      </c>
      <c r="Z424" s="64"/>
      <c r="AA424" s="64">
        <f ca="1">MAX(Y424,OFFSET($AA$4,B424,0))</f>
        <v>-6.1628341763539929E-2</v>
      </c>
      <c r="AB424" s="62">
        <f t="shared" ca="1" si="96"/>
        <v>162328.30643298055</v>
      </c>
      <c r="AC424" s="65">
        <f t="shared" ca="1" si="97"/>
        <v>0</v>
      </c>
      <c r="AD424" s="62">
        <f ca="1">MAX(0,AB424-W424*(1+OFFSET($Y$4,B424,0))*E424)</f>
        <v>1451.8707571877167</v>
      </c>
      <c r="AE424" s="65">
        <f ca="1">IF(OFFSET($AC$4,B424,0)=0,0,-OFFSET($AC$4,B424,0)/OFFSET($AD$4,B424,0)*AD424)</f>
        <v>-704.1466671330063</v>
      </c>
      <c r="AF424" s="51">
        <f t="shared" ca="1" si="98"/>
        <v>161624.15976584755</v>
      </c>
    </row>
    <row r="425" spans="1:32" ht="11.25" x14ac:dyDescent="0.2">
      <c r="A425" s="60">
        <v>30802</v>
      </c>
      <c r="B425" s="102">
        <f>INT(A425/10000)</f>
        <v>3</v>
      </c>
      <c r="C425" s="109">
        <v>1</v>
      </c>
      <c r="D425" s="60" t="s">
        <v>483</v>
      </c>
      <c r="E425" s="60">
        <v>155</v>
      </c>
      <c r="F425" s="60">
        <v>0</v>
      </c>
      <c r="G425" s="60">
        <f t="shared" si="86"/>
        <v>249.85074626865671</v>
      </c>
      <c r="H425" s="60"/>
      <c r="I425" s="60"/>
      <c r="J425" s="57"/>
      <c r="K425" s="23">
        <f t="shared" si="87"/>
        <v>1</v>
      </c>
      <c r="L425" s="23">
        <f t="shared" si="88"/>
        <v>0</v>
      </c>
      <c r="M425" s="23">
        <f ca="1">OFFSET('Z1'!$B$7,B425,K425)*E425</f>
        <v>0</v>
      </c>
      <c r="N425" s="23">
        <f ca="1">IF(L425&gt;0,OFFSET('Z1'!$I$7,B425,L425)*IF(L425=1,E425-9300,IF(L425=2,E425-18000,IF(L425=3,E425-45000,0))),0)</f>
        <v>0</v>
      </c>
      <c r="O425" s="23">
        <f>IF(AND(F425=1,E425&gt;20000,E425&lt;=45000),E425*'Z1'!$G$7,0)+IF(AND(F425=1,E425&gt;45000,E425&lt;=50000),'Z1'!$G$7/5000*(50000-E425)*E425,0)</f>
        <v>0</v>
      </c>
      <c r="P425" s="24">
        <f t="shared" ca="1" si="89"/>
        <v>0</v>
      </c>
      <c r="Q425" s="27">
        <v>0</v>
      </c>
      <c r="R425" s="26">
        <f t="shared" si="90"/>
        <v>0</v>
      </c>
      <c r="S425" s="27">
        <f t="shared" si="91"/>
        <v>1</v>
      </c>
      <c r="T425" s="28">
        <f t="shared" si="92"/>
        <v>0</v>
      </c>
      <c r="U425" s="61">
        <f ca="1">OFFSET($U$4,B425,0)/OFFSET($G$4,B425,0)*G425</f>
        <v>121550.18114546854</v>
      </c>
      <c r="V425" s="62">
        <f t="shared" ca="1" si="93"/>
        <v>121550.18114546854</v>
      </c>
      <c r="W425" s="63">
        <v>844.3642855804394</v>
      </c>
      <c r="X425" s="63">
        <f t="shared" ca="1" si="94"/>
        <v>784.19471706753893</v>
      </c>
      <c r="Y425" s="64">
        <f t="shared" ca="1" si="95"/>
        <v>-7.1260200769313942E-2</v>
      </c>
      <c r="Z425" s="64"/>
      <c r="AA425" s="64">
        <f ca="1">MAX(Y425,OFFSET($AA$4,B425,0))</f>
        <v>-7.1260200769313942E-2</v>
      </c>
      <c r="AB425" s="62">
        <f t="shared" ca="1" si="96"/>
        <v>121550.18114546854</v>
      </c>
      <c r="AC425" s="65">
        <f t="shared" ca="1" si="97"/>
        <v>0</v>
      </c>
      <c r="AD425" s="62">
        <f ca="1">MAX(0,AB425-W425*(1+OFFSET($Y$4,B425,0))*E425)</f>
        <v>0</v>
      </c>
      <c r="AE425" s="65">
        <f ca="1">IF(OFFSET($AC$4,B425,0)=0,0,-OFFSET($AC$4,B425,0)/OFFSET($AD$4,B425,0)*AD425)</f>
        <v>0</v>
      </c>
      <c r="AF425" s="51">
        <f t="shared" ca="1" si="98"/>
        <v>121550.18114546854</v>
      </c>
    </row>
    <row r="426" spans="1:32" ht="11.25" x14ac:dyDescent="0.2">
      <c r="A426" s="60">
        <v>30803</v>
      </c>
      <c r="B426" s="102">
        <f>INT(A426/10000)</f>
        <v>3</v>
      </c>
      <c r="C426" s="109">
        <v>4</v>
      </c>
      <c r="D426" s="60" t="s">
        <v>484</v>
      </c>
      <c r="E426" s="60">
        <v>3370</v>
      </c>
      <c r="F426" s="60">
        <v>0</v>
      </c>
      <c r="G426" s="60">
        <f t="shared" si="86"/>
        <v>5432.2388059701489</v>
      </c>
      <c r="H426" s="60"/>
      <c r="I426" s="60"/>
      <c r="J426" s="57"/>
      <c r="K426" s="23">
        <f t="shared" si="87"/>
        <v>1</v>
      </c>
      <c r="L426" s="23">
        <f t="shared" si="88"/>
        <v>0</v>
      </c>
      <c r="M426" s="23">
        <f ca="1">OFFSET('Z1'!$B$7,B426,K426)*E426</f>
        <v>0</v>
      </c>
      <c r="N426" s="23">
        <f ca="1">IF(L426&gt;0,OFFSET('Z1'!$I$7,B426,L426)*IF(L426=1,E426-9300,IF(L426=2,E426-18000,IF(L426=3,E426-45000,0))),0)</f>
        <v>0</v>
      </c>
      <c r="O426" s="23">
        <f>IF(AND(F426=1,E426&gt;20000,E426&lt;=45000),E426*'Z1'!$G$7,0)+IF(AND(F426=1,E426&gt;45000,E426&lt;=50000),'Z1'!$G$7/5000*(50000-E426)*E426,0)</f>
        <v>0</v>
      </c>
      <c r="P426" s="24">
        <f t="shared" ca="1" si="89"/>
        <v>0</v>
      </c>
      <c r="Q426" s="27">
        <v>8704</v>
      </c>
      <c r="R426" s="26">
        <f t="shared" si="90"/>
        <v>7704</v>
      </c>
      <c r="S426" s="27">
        <f t="shared" si="91"/>
        <v>1</v>
      </c>
      <c r="T426" s="28">
        <f t="shared" si="92"/>
        <v>6933.6</v>
      </c>
      <c r="U426" s="61">
        <f ca="1">OFFSET($U$4,B426,0)/OFFSET($G$4,B426,0)*G426</f>
        <v>2642736.1965176063</v>
      </c>
      <c r="V426" s="62">
        <f t="shared" ca="1" si="93"/>
        <v>2649669.7965176064</v>
      </c>
      <c r="W426" s="63">
        <v>849.56666367663411</v>
      </c>
      <c r="X426" s="63">
        <f t="shared" ca="1" si="94"/>
        <v>786.25216513875557</v>
      </c>
      <c r="Y426" s="64">
        <f t="shared" ca="1" si="95"/>
        <v>-7.4525639063890536E-2</v>
      </c>
      <c r="Z426" s="64"/>
      <c r="AA426" s="64">
        <f ca="1">MAX(Y426,OFFSET($AA$4,B426,0))</f>
        <v>-7.4525639063890536E-2</v>
      </c>
      <c r="AB426" s="62">
        <f t="shared" ca="1" si="96"/>
        <v>2649669.7965176064</v>
      </c>
      <c r="AC426" s="65">
        <f t="shared" ca="1" si="97"/>
        <v>0</v>
      </c>
      <c r="AD426" s="62">
        <f ca="1">MAX(0,AB426-W426*(1+OFFSET($Y$4,B426,0))*E426)</f>
        <v>0</v>
      </c>
      <c r="AE426" s="65">
        <f ca="1">IF(OFFSET($AC$4,B426,0)=0,0,-OFFSET($AC$4,B426,0)/OFFSET($AD$4,B426,0)*AD426)</f>
        <v>0</v>
      </c>
      <c r="AF426" s="51">
        <f t="shared" ca="1" si="98"/>
        <v>2649669.7965176064</v>
      </c>
    </row>
    <row r="427" spans="1:32" ht="11.25" x14ac:dyDescent="0.2">
      <c r="A427" s="60">
        <v>30804</v>
      </c>
      <c r="B427" s="102">
        <f>INT(A427/10000)</f>
        <v>3</v>
      </c>
      <c r="C427" s="109">
        <v>3</v>
      </c>
      <c r="D427" s="60" t="s">
        <v>485</v>
      </c>
      <c r="E427" s="60">
        <v>1960</v>
      </c>
      <c r="F427" s="60">
        <v>0</v>
      </c>
      <c r="G427" s="60">
        <f t="shared" si="86"/>
        <v>3159.4029850746269</v>
      </c>
      <c r="H427" s="60"/>
      <c r="I427" s="60"/>
      <c r="J427" s="57"/>
      <c r="K427" s="23">
        <f t="shared" si="87"/>
        <v>1</v>
      </c>
      <c r="L427" s="23">
        <f t="shared" si="88"/>
        <v>0</v>
      </c>
      <c r="M427" s="23">
        <f ca="1">OFFSET('Z1'!$B$7,B427,K427)*E427</f>
        <v>0</v>
      </c>
      <c r="N427" s="23">
        <f ca="1">IF(L427&gt;0,OFFSET('Z1'!$I$7,B427,L427)*IF(L427=1,E427-9300,IF(L427=2,E427-18000,IF(L427=3,E427-45000,0))),0)</f>
        <v>0</v>
      </c>
      <c r="O427" s="23">
        <f>IF(AND(F427=1,E427&gt;20000,E427&lt;=45000),E427*'Z1'!$G$7,0)+IF(AND(F427=1,E427&gt;45000,E427&lt;=50000),'Z1'!$G$7/5000*(50000-E427)*E427,0)</f>
        <v>0</v>
      </c>
      <c r="P427" s="24">
        <f t="shared" ca="1" si="89"/>
        <v>0</v>
      </c>
      <c r="Q427" s="27">
        <v>6575</v>
      </c>
      <c r="R427" s="26">
        <f t="shared" si="90"/>
        <v>5575</v>
      </c>
      <c r="S427" s="27">
        <f t="shared" si="91"/>
        <v>1</v>
      </c>
      <c r="T427" s="28">
        <f t="shared" si="92"/>
        <v>5017.5</v>
      </c>
      <c r="U427" s="61">
        <f ca="1">OFFSET($U$4,B427,0)/OFFSET($G$4,B427,0)*G427</f>
        <v>1537021.6454523765</v>
      </c>
      <c r="V427" s="62">
        <f t="shared" ca="1" si="93"/>
        <v>1542039.1454523765</v>
      </c>
      <c r="W427" s="63">
        <v>847.87471711650062</v>
      </c>
      <c r="X427" s="63">
        <f t="shared" ca="1" si="94"/>
        <v>786.75466604713085</v>
      </c>
      <c r="Y427" s="64">
        <f t="shared" ca="1" si="95"/>
        <v>-7.2086181879830291E-2</v>
      </c>
      <c r="Z427" s="64"/>
      <c r="AA427" s="64">
        <f ca="1">MAX(Y427,OFFSET($AA$4,B427,0))</f>
        <v>-7.2086181879830291E-2</v>
      </c>
      <c r="AB427" s="62">
        <f t="shared" ca="1" si="96"/>
        <v>1542039.1454523765</v>
      </c>
      <c r="AC427" s="65">
        <f t="shared" ca="1" si="97"/>
        <v>0</v>
      </c>
      <c r="AD427" s="62">
        <f ca="1">MAX(0,AB427-W427*(1+OFFSET($Y$4,B427,0))*E427)</f>
        <v>0</v>
      </c>
      <c r="AE427" s="65">
        <f ca="1">IF(OFFSET($AC$4,B427,0)=0,0,-OFFSET($AC$4,B427,0)/OFFSET($AD$4,B427,0)*AD427)</f>
        <v>0</v>
      </c>
      <c r="AF427" s="51">
        <f t="shared" ca="1" si="98"/>
        <v>1542039.1454523765</v>
      </c>
    </row>
    <row r="428" spans="1:32" ht="11.25" x14ac:dyDescent="0.2">
      <c r="A428" s="60">
        <v>30805</v>
      </c>
      <c r="B428" s="102">
        <f>INT(A428/10000)</f>
        <v>3</v>
      </c>
      <c r="C428" s="109">
        <v>3</v>
      </c>
      <c r="D428" s="60" t="s">
        <v>486</v>
      </c>
      <c r="E428" s="60">
        <v>1671</v>
      </c>
      <c r="F428" s="60">
        <v>0</v>
      </c>
      <c r="G428" s="60">
        <f t="shared" si="86"/>
        <v>2693.5522388059703</v>
      </c>
      <c r="H428" s="60"/>
      <c r="I428" s="60"/>
      <c r="J428" s="57"/>
      <c r="K428" s="23">
        <f t="shared" si="87"/>
        <v>1</v>
      </c>
      <c r="L428" s="23">
        <f t="shared" si="88"/>
        <v>0</v>
      </c>
      <c r="M428" s="23">
        <f ca="1">OFFSET('Z1'!$B$7,B428,K428)*E428</f>
        <v>0</v>
      </c>
      <c r="N428" s="23">
        <f ca="1">IF(L428&gt;0,OFFSET('Z1'!$I$7,B428,L428)*IF(L428=1,E428-9300,IF(L428=2,E428-18000,IF(L428=3,E428-45000,0))),0)</f>
        <v>0</v>
      </c>
      <c r="O428" s="23">
        <f>IF(AND(F428=1,E428&gt;20000,E428&lt;=45000),E428*'Z1'!$G$7,0)+IF(AND(F428=1,E428&gt;45000,E428&lt;=50000),'Z1'!$G$7/5000*(50000-E428)*E428,0)</f>
        <v>0</v>
      </c>
      <c r="P428" s="24">
        <f t="shared" ca="1" si="89"/>
        <v>0</v>
      </c>
      <c r="Q428" s="27">
        <v>111023</v>
      </c>
      <c r="R428" s="26">
        <f t="shared" si="90"/>
        <v>110023</v>
      </c>
      <c r="S428" s="27">
        <f t="shared" si="91"/>
        <v>1</v>
      </c>
      <c r="T428" s="28">
        <f t="shared" si="92"/>
        <v>99020.7</v>
      </c>
      <c r="U428" s="61">
        <f ca="1">OFFSET($U$4,B428,0)/OFFSET($G$4,B428,0)*G428</f>
        <v>1310389.3722198578</v>
      </c>
      <c r="V428" s="62">
        <f t="shared" ca="1" si="93"/>
        <v>1409410.0722198577</v>
      </c>
      <c r="W428" s="63">
        <v>901.69272736092046</v>
      </c>
      <c r="X428" s="63">
        <f t="shared" ca="1" si="94"/>
        <v>843.45306536197347</v>
      </c>
      <c r="Y428" s="64">
        <f t="shared" ca="1" si="95"/>
        <v>-6.4589255554276415E-2</v>
      </c>
      <c r="Z428" s="64"/>
      <c r="AA428" s="64">
        <f ca="1">MAX(Y428,OFFSET($AA$4,B428,0))</f>
        <v>-6.4589255554276415E-2</v>
      </c>
      <c r="AB428" s="62">
        <f t="shared" ca="1" si="96"/>
        <v>1409410.0722198577</v>
      </c>
      <c r="AC428" s="65">
        <f t="shared" ca="1" si="97"/>
        <v>0</v>
      </c>
      <c r="AD428" s="62">
        <f ca="1">MAX(0,AB428-W428*(1+OFFSET($Y$4,B428,0))*E428)</f>
        <v>8184.4277668173891</v>
      </c>
      <c r="AE428" s="65">
        <f ca="1">IF(OFFSET($AC$4,B428,0)=0,0,-OFFSET($AC$4,B428,0)/OFFSET($AD$4,B428,0)*AD428)</f>
        <v>-3969.387430571534</v>
      </c>
      <c r="AF428" s="51">
        <f t="shared" ca="1" si="98"/>
        <v>1405440.6847892862</v>
      </c>
    </row>
    <row r="429" spans="1:32" ht="11.25" x14ac:dyDescent="0.2">
      <c r="A429" s="60">
        <v>30808</v>
      </c>
      <c r="B429" s="102">
        <f>INT(A429/10000)</f>
        <v>3</v>
      </c>
      <c r="C429" s="109">
        <v>5</v>
      </c>
      <c r="D429" s="60" t="s">
        <v>487</v>
      </c>
      <c r="E429" s="60">
        <v>8781</v>
      </c>
      <c r="F429" s="60">
        <v>0</v>
      </c>
      <c r="G429" s="60">
        <f t="shared" si="86"/>
        <v>14154.447761194029</v>
      </c>
      <c r="H429" s="60"/>
      <c r="I429" s="60"/>
      <c r="J429" s="57"/>
      <c r="K429" s="23">
        <f t="shared" si="87"/>
        <v>1</v>
      </c>
      <c r="L429" s="23">
        <f t="shared" si="88"/>
        <v>0</v>
      </c>
      <c r="M429" s="23">
        <f ca="1">OFFSET('Z1'!$B$7,B429,K429)*E429</f>
        <v>0</v>
      </c>
      <c r="N429" s="23">
        <f ca="1">IF(L429&gt;0,OFFSET('Z1'!$I$7,B429,L429)*IF(L429=1,E429-9300,IF(L429=2,E429-18000,IF(L429=3,E429-45000,0))),0)</f>
        <v>0</v>
      </c>
      <c r="O429" s="23">
        <f>IF(AND(F429=1,E429&gt;20000,E429&lt;=45000),E429*'Z1'!$G$7,0)+IF(AND(F429=1,E429&gt;45000,E429&lt;=50000),'Z1'!$G$7/5000*(50000-E429)*E429,0)</f>
        <v>0</v>
      </c>
      <c r="P429" s="24">
        <f t="shared" ca="1" si="89"/>
        <v>0</v>
      </c>
      <c r="Q429" s="27">
        <v>13465</v>
      </c>
      <c r="R429" s="26">
        <f t="shared" si="90"/>
        <v>12465</v>
      </c>
      <c r="S429" s="27">
        <f t="shared" si="91"/>
        <v>1</v>
      </c>
      <c r="T429" s="28">
        <f t="shared" si="92"/>
        <v>11218.5</v>
      </c>
      <c r="U429" s="61">
        <f ca="1">OFFSET($U$4,B429,0)/OFFSET($G$4,B429,0)*G429</f>
        <v>6886013.8105700593</v>
      </c>
      <c r="V429" s="62">
        <f t="shared" ca="1" si="93"/>
        <v>6897232.3105700593</v>
      </c>
      <c r="W429" s="63">
        <v>850.28295804691857</v>
      </c>
      <c r="X429" s="63">
        <f t="shared" ca="1" si="94"/>
        <v>785.4723050415738</v>
      </c>
      <c r="Y429" s="64">
        <f t="shared" ca="1" si="95"/>
        <v>-7.6222453233936838E-2</v>
      </c>
      <c r="Z429" s="64"/>
      <c r="AA429" s="64">
        <f ca="1">MAX(Y429,OFFSET($AA$4,B429,0))</f>
        <v>-7.5021174781420008E-2</v>
      </c>
      <c r="AB429" s="62">
        <f t="shared" ca="1" si="96"/>
        <v>6906201.4575099228</v>
      </c>
      <c r="AC429" s="65">
        <f t="shared" ca="1" si="97"/>
        <v>8969.1469398634508</v>
      </c>
      <c r="AD429" s="62">
        <f ca="1">MAX(0,AB429-W429*(1+OFFSET($Y$4,B429,0))*E429)</f>
        <v>0</v>
      </c>
      <c r="AE429" s="65">
        <f ca="1">IF(OFFSET($AC$4,B429,0)=0,0,-OFFSET($AC$4,B429,0)/OFFSET($AD$4,B429,0)*AD429)</f>
        <v>0</v>
      </c>
      <c r="AF429" s="51">
        <f t="shared" ca="1" si="98"/>
        <v>6906201.4575099228</v>
      </c>
    </row>
    <row r="430" spans="1:32" ht="11.25" x14ac:dyDescent="0.2">
      <c r="A430" s="60">
        <v>30810</v>
      </c>
      <c r="B430" s="102">
        <f>INT(A430/10000)</f>
        <v>3</v>
      </c>
      <c r="C430" s="109">
        <v>3</v>
      </c>
      <c r="D430" s="60" t="s">
        <v>488</v>
      </c>
      <c r="E430" s="60">
        <v>1114</v>
      </c>
      <c r="F430" s="60">
        <v>0</v>
      </c>
      <c r="G430" s="60">
        <f t="shared" si="86"/>
        <v>1795.7014925373135</v>
      </c>
      <c r="H430" s="60"/>
      <c r="I430" s="60"/>
      <c r="J430" s="57"/>
      <c r="K430" s="23">
        <f t="shared" si="87"/>
        <v>1</v>
      </c>
      <c r="L430" s="23">
        <f t="shared" si="88"/>
        <v>0</v>
      </c>
      <c r="M430" s="23">
        <f ca="1">OFFSET('Z1'!$B$7,B430,K430)*E430</f>
        <v>0</v>
      </c>
      <c r="N430" s="23">
        <f ca="1">IF(L430&gt;0,OFFSET('Z1'!$I$7,B430,L430)*IF(L430=1,E430-9300,IF(L430=2,E430-18000,IF(L430=3,E430-45000,0))),0)</f>
        <v>0</v>
      </c>
      <c r="O430" s="23">
        <f>IF(AND(F430=1,E430&gt;20000,E430&lt;=45000),E430*'Z1'!$G$7,0)+IF(AND(F430=1,E430&gt;45000,E430&lt;=50000),'Z1'!$G$7/5000*(50000-E430)*E430,0)</f>
        <v>0</v>
      </c>
      <c r="P430" s="24">
        <f t="shared" ca="1" si="89"/>
        <v>0</v>
      </c>
      <c r="Q430" s="27">
        <v>0</v>
      </c>
      <c r="R430" s="26">
        <f t="shared" si="90"/>
        <v>0</v>
      </c>
      <c r="S430" s="27">
        <f t="shared" si="91"/>
        <v>1</v>
      </c>
      <c r="T430" s="28">
        <f t="shared" si="92"/>
        <v>0</v>
      </c>
      <c r="U430" s="61">
        <f ca="1">OFFSET($U$4,B430,0)/OFFSET($G$4,B430,0)*G430</f>
        <v>873592.91481323843</v>
      </c>
      <c r="V430" s="62">
        <f t="shared" ca="1" si="93"/>
        <v>873592.91481323843</v>
      </c>
      <c r="W430" s="63">
        <v>848.2890636766341</v>
      </c>
      <c r="X430" s="63">
        <f t="shared" ca="1" si="94"/>
        <v>784.19471706753893</v>
      </c>
      <c r="Y430" s="64">
        <f t="shared" ca="1" si="95"/>
        <v>-7.5557200196945784E-2</v>
      </c>
      <c r="Z430" s="64"/>
      <c r="AA430" s="64">
        <f ca="1">MAX(Y430,OFFSET($AA$4,B430,0))</f>
        <v>-7.5021174781420008E-2</v>
      </c>
      <c r="AB430" s="62">
        <f t="shared" ca="1" si="96"/>
        <v>874099.45562383579</v>
      </c>
      <c r="AC430" s="65">
        <f t="shared" ca="1" si="97"/>
        <v>506.540810597362</v>
      </c>
      <c r="AD430" s="62">
        <f ca="1">MAX(0,AB430-W430*(1+OFFSET($Y$4,B430,0))*E430)</f>
        <v>0</v>
      </c>
      <c r="AE430" s="65">
        <f ca="1">IF(OFFSET($AC$4,B430,0)=0,0,-OFFSET($AC$4,B430,0)/OFFSET($AD$4,B430,0)*AD430)</f>
        <v>0</v>
      </c>
      <c r="AF430" s="51">
        <f t="shared" ca="1" si="98"/>
        <v>874099.45562383579</v>
      </c>
    </row>
    <row r="431" spans="1:32" ht="11.25" x14ac:dyDescent="0.2">
      <c r="A431" s="60">
        <v>30811</v>
      </c>
      <c r="B431" s="102">
        <f>INT(A431/10000)</f>
        <v>3</v>
      </c>
      <c r="C431" s="109">
        <v>3</v>
      </c>
      <c r="D431" s="60" t="s">
        <v>489</v>
      </c>
      <c r="E431" s="60">
        <v>2225</v>
      </c>
      <c r="F431" s="60">
        <v>0</v>
      </c>
      <c r="G431" s="60">
        <f t="shared" si="86"/>
        <v>3586.5671641791046</v>
      </c>
      <c r="H431" s="60"/>
      <c r="I431" s="60"/>
      <c r="J431" s="57"/>
      <c r="K431" s="23">
        <f t="shared" si="87"/>
        <v>1</v>
      </c>
      <c r="L431" s="23">
        <f t="shared" si="88"/>
        <v>0</v>
      </c>
      <c r="M431" s="23">
        <f ca="1">OFFSET('Z1'!$B$7,B431,K431)*E431</f>
        <v>0</v>
      </c>
      <c r="N431" s="23">
        <f ca="1">IF(L431&gt;0,OFFSET('Z1'!$I$7,B431,L431)*IF(L431=1,E431-9300,IF(L431=2,E431-18000,IF(L431=3,E431-45000,0))),0)</f>
        <v>0</v>
      </c>
      <c r="O431" s="23">
        <f>IF(AND(F431=1,E431&gt;20000,E431&lt;=45000),E431*'Z1'!$G$7,0)+IF(AND(F431=1,E431&gt;45000,E431&lt;=50000),'Z1'!$G$7/5000*(50000-E431)*E431,0)</f>
        <v>0</v>
      </c>
      <c r="P431" s="24">
        <f t="shared" ca="1" si="89"/>
        <v>0</v>
      </c>
      <c r="Q431" s="27">
        <v>0</v>
      </c>
      <c r="R431" s="26">
        <f t="shared" si="90"/>
        <v>0</v>
      </c>
      <c r="S431" s="27">
        <f t="shared" si="91"/>
        <v>1</v>
      </c>
      <c r="T431" s="28">
        <f t="shared" si="92"/>
        <v>0</v>
      </c>
      <c r="U431" s="61">
        <f ca="1">OFFSET($U$4,B431,0)/OFFSET($G$4,B431,0)*G431</f>
        <v>1744833.2454752743</v>
      </c>
      <c r="V431" s="62">
        <f t="shared" ca="1" si="93"/>
        <v>1744833.2454752743</v>
      </c>
      <c r="W431" s="63">
        <v>848.28906367663399</v>
      </c>
      <c r="X431" s="63">
        <f t="shared" ca="1" si="94"/>
        <v>784.19471706753905</v>
      </c>
      <c r="Y431" s="64">
        <f t="shared" ca="1" si="95"/>
        <v>-7.5557200196945562E-2</v>
      </c>
      <c r="Z431" s="64"/>
      <c r="AA431" s="64">
        <f ca="1">MAX(Y431,OFFSET($AA$4,B431,0))</f>
        <v>-7.5021174781420008E-2</v>
      </c>
      <c r="AB431" s="62">
        <f t="shared" ca="1" si="96"/>
        <v>1745844.9629829752</v>
      </c>
      <c r="AC431" s="65">
        <f t="shared" ca="1" si="97"/>
        <v>1011.7175077009015</v>
      </c>
      <c r="AD431" s="62">
        <f ca="1">MAX(0,AB431-W431*(1+OFFSET($Y$4,B431,0))*E431)</f>
        <v>0</v>
      </c>
      <c r="AE431" s="65">
        <f ca="1">IF(OFFSET($AC$4,B431,0)=0,0,-OFFSET($AC$4,B431,0)/OFFSET($AD$4,B431,0)*AD431)</f>
        <v>0</v>
      </c>
      <c r="AF431" s="51">
        <f t="shared" ca="1" si="98"/>
        <v>1745844.9629829752</v>
      </c>
    </row>
    <row r="432" spans="1:32" ht="11.25" x14ac:dyDescent="0.2">
      <c r="A432" s="60">
        <v>30812</v>
      </c>
      <c r="B432" s="102">
        <f>INT(A432/10000)</f>
        <v>3</v>
      </c>
      <c r="C432" s="109">
        <v>2</v>
      </c>
      <c r="D432" s="60" t="s">
        <v>490</v>
      </c>
      <c r="E432" s="60">
        <v>911</v>
      </c>
      <c r="F432" s="60">
        <v>0</v>
      </c>
      <c r="G432" s="60">
        <f t="shared" si="86"/>
        <v>1468.4776119402984</v>
      </c>
      <c r="H432" s="60"/>
      <c r="I432" s="60"/>
      <c r="J432" s="57"/>
      <c r="K432" s="23">
        <f t="shared" si="87"/>
        <v>1</v>
      </c>
      <c r="L432" s="23">
        <f t="shared" si="88"/>
        <v>0</v>
      </c>
      <c r="M432" s="23">
        <f ca="1">OFFSET('Z1'!$B$7,B432,K432)*E432</f>
        <v>0</v>
      </c>
      <c r="N432" s="23">
        <f ca="1">IF(L432&gt;0,OFFSET('Z1'!$I$7,B432,L432)*IF(L432=1,E432-9300,IF(L432=2,E432-18000,IF(L432=3,E432-45000,0))),0)</f>
        <v>0</v>
      </c>
      <c r="O432" s="23">
        <f>IF(AND(F432=1,E432&gt;20000,E432&lt;=45000),E432*'Z1'!$G$7,0)+IF(AND(F432=1,E432&gt;45000,E432&lt;=50000),'Z1'!$G$7/5000*(50000-E432)*E432,0)</f>
        <v>0</v>
      </c>
      <c r="P432" s="24">
        <f t="shared" ca="1" si="89"/>
        <v>0</v>
      </c>
      <c r="Q432" s="27">
        <v>0</v>
      </c>
      <c r="R432" s="26">
        <f t="shared" si="90"/>
        <v>0</v>
      </c>
      <c r="S432" s="27">
        <f t="shared" si="91"/>
        <v>1</v>
      </c>
      <c r="T432" s="28">
        <f t="shared" si="92"/>
        <v>0</v>
      </c>
      <c r="U432" s="61">
        <f ca="1">OFFSET($U$4,B432,0)/OFFSET($G$4,B432,0)*G432</f>
        <v>714401.38724852796</v>
      </c>
      <c r="V432" s="62">
        <f t="shared" ca="1" si="93"/>
        <v>714401.38724852796</v>
      </c>
      <c r="W432" s="63">
        <v>848.2890636766341</v>
      </c>
      <c r="X432" s="63">
        <f t="shared" ca="1" si="94"/>
        <v>784.19471706753893</v>
      </c>
      <c r="Y432" s="64">
        <f t="shared" ca="1" si="95"/>
        <v>-7.5557200196945784E-2</v>
      </c>
      <c r="Z432" s="64"/>
      <c r="AA432" s="64">
        <f ca="1">MAX(Y432,OFFSET($AA$4,B432,0))</f>
        <v>-7.5021174781420008E-2</v>
      </c>
      <c r="AB432" s="62">
        <f t="shared" ca="1" si="96"/>
        <v>714815.62304606324</v>
      </c>
      <c r="AC432" s="65">
        <f t="shared" ca="1" si="97"/>
        <v>414.23579753527883</v>
      </c>
      <c r="AD432" s="62">
        <f ca="1">MAX(0,AB432-W432*(1+OFFSET($Y$4,B432,0))*E432)</f>
        <v>0</v>
      </c>
      <c r="AE432" s="65">
        <f ca="1">IF(OFFSET($AC$4,B432,0)=0,0,-OFFSET($AC$4,B432,0)/OFFSET($AD$4,B432,0)*AD432)</f>
        <v>0</v>
      </c>
      <c r="AF432" s="51">
        <f t="shared" ca="1" si="98"/>
        <v>714815.62304606324</v>
      </c>
    </row>
    <row r="433" spans="1:32" ht="11.25" x14ac:dyDescent="0.2">
      <c r="A433" s="60">
        <v>30813</v>
      </c>
      <c r="B433" s="102">
        <f>INT(A433/10000)</f>
        <v>3</v>
      </c>
      <c r="C433" s="109">
        <v>3</v>
      </c>
      <c r="D433" s="60" t="s">
        <v>491</v>
      </c>
      <c r="E433" s="60">
        <v>1271</v>
      </c>
      <c r="F433" s="60">
        <v>0</v>
      </c>
      <c r="G433" s="60">
        <f t="shared" si="86"/>
        <v>2048.7761194029849</v>
      </c>
      <c r="H433" s="60"/>
      <c r="I433" s="60"/>
      <c r="J433" s="57"/>
      <c r="K433" s="23">
        <f t="shared" si="87"/>
        <v>1</v>
      </c>
      <c r="L433" s="23">
        <f t="shared" si="88"/>
        <v>0</v>
      </c>
      <c r="M433" s="23">
        <f ca="1">OFFSET('Z1'!$B$7,B433,K433)*E433</f>
        <v>0</v>
      </c>
      <c r="N433" s="23">
        <f ca="1">IF(L433&gt;0,OFFSET('Z1'!$I$7,B433,L433)*IF(L433=1,E433-9300,IF(L433=2,E433-18000,IF(L433=3,E433-45000,0))),0)</f>
        <v>0</v>
      </c>
      <c r="O433" s="23">
        <f>IF(AND(F433=1,E433&gt;20000,E433&lt;=45000),E433*'Z1'!$G$7,0)+IF(AND(F433=1,E433&gt;45000,E433&lt;=50000),'Z1'!$G$7/5000*(50000-E433)*E433,0)</f>
        <v>0</v>
      </c>
      <c r="P433" s="24">
        <f t="shared" ca="1" si="89"/>
        <v>0</v>
      </c>
      <c r="Q433" s="27">
        <v>2582</v>
      </c>
      <c r="R433" s="26">
        <f t="shared" si="90"/>
        <v>1582</v>
      </c>
      <c r="S433" s="27">
        <f t="shared" si="91"/>
        <v>1</v>
      </c>
      <c r="T433" s="28">
        <f t="shared" si="92"/>
        <v>1423.8</v>
      </c>
      <c r="U433" s="61">
        <f ca="1">OFFSET($U$4,B433,0)/OFFSET($G$4,B433,0)*G433</f>
        <v>996711.48539284198</v>
      </c>
      <c r="V433" s="62">
        <f t="shared" ca="1" si="93"/>
        <v>998135.28539284202</v>
      </c>
      <c r="W433" s="63">
        <v>849.28236063688337</v>
      </c>
      <c r="X433" s="63">
        <f t="shared" ca="1" si="94"/>
        <v>785.31493736651612</v>
      </c>
      <c r="Y433" s="64">
        <f t="shared" ca="1" si="95"/>
        <v>-7.5319382852126582E-2</v>
      </c>
      <c r="Z433" s="64"/>
      <c r="AA433" s="64">
        <f ca="1">MAX(Y433,OFFSET($AA$4,B433,0))</f>
        <v>-7.5021174781420008E-2</v>
      </c>
      <c r="AB433" s="62">
        <f t="shared" ca="1" si="96"/>
        <v>998457.18248059461</v>
      </c>
      <c r="AC433" s="65">
        <f t="shared" ca="1" si="97"/>
        <v>321.89708775258623</v>
      </c>
      <c r="AD433" s="62">
        <f ca="1">MAX(0,AB433-W433*(1+OFFSET($Y$4,B433,0))*E433)</f>
        <v>0</v>
      </c>
      <c r="AE433" s="65">
        <f ca="1">IF(OFFSET($AC$4,B433,0)=0,0,-OFFSET($AC$4,B433,0)/OFFSET($AD$4,B433,0)*AD433)</f>
        <v>0</v>
      </c>
      <c r="AF433" s="51">
        <f t="shared" ca="1" si="98"/>
        <v>998457.18248059461</v>
      </c>
    </row>
    <row r="434" spans="1:32" ht="11.25" x14ac:dyDescent="0.2">
      <c r="A434" s="60">
        <v>30814</v>
      </c>
      <c r="B434" s="102">
        <f>INT(A434/10000)</f>
        <v>3</v>
      </c>
      <c r="C434" s="109">
        <v>3</v>
      </c>
      <c r="D434" s="60" t="s">
        <v>492</v>
      </c>
      <c r="E434" s="60">
        <v>2072</v>
      </c>
      <c r="F434" s="60">
        <v>0</v>
      </c>
      <c r="G434" s="60">
        <f t="shared" si="86"/>
        <v>3339.9402985074626</v>
      </c>
      <c r="H434" s="60"/>
      <c r="I434" s="60"/>
      <c r="J434" s="57"/>
      <c r="K434" s="23">
        <f t="shared" si="87"/>
        <v>1</v>
      </c>
      <c r="L434" s="23">
        <f t="shared" si="88"/>
        <v>0</v>
      </c>
      <c r="M434" s="23">
        <f ca="1">OFFSET('Z1'!$B$7,B434,K434)*E434</f>
        <v>0</v>
      </c>
      <c r="N434" s="23">
        <f ca="1">IF(L434&gt;0,OFFSET('Z1'!$I$7,B434,L434)*IF(L434=1,E434-9300,IF(L434=2,E434-18000,IF(L434=3,E434-45000,0))),0)</f>
        <v>0</v>
      </c>
      <c r="O434" s="23">
        <f>IF(AND(F434=1,E434&gt;20000,E434&lt;=45000),E434*'Z1'!$G$7,0)+IF(AND(F434=1,E434&gt;45000,E434&lt;=50000),'Z1'!$G$7/5000*(50000-E434)*E434,0)</f>
        <v>0</v>
      </c>
      <c r="P434" s="24">
        <f t="shared" ca="1" si="89"/>
        <v>0</v>
      </c>
      <c r="Q434" s="27">
        <v>0</v>
      </c>
      <c r="R434" s="26">
        <f t="shared" si="90"/>
        <v>0</v>
      </c>
      <c r="S434" s="27">
        <f t="shared" si="91"/>
        <v>1</v>
      </c>
      <c r="T434" s="28">
        <f t="shared" si="92"/>
        <v>0</v>
      </c>
      <c r="U434" s="61">
        <f ca="1">OFFSET($U$4,B434,0)/OFFSET($G$4,B434,0)*G434</f>
        <v>1624851.4537639408</v>
      </c>
      <c r="V434" s="62">
        <f t="shared" ca="1" si="93"/>
        <v>1624851.4537639408</v>
      </c>
      <c r="W434" s="63">
        <v>848.2890636766341</v>
      </c>
      <c r="X434" s="63">
        <f t="shared" ca="1" si="94"/>
        <v>784.19471706753905</v>
      </c>
      <c r="Y434" s="64">
        <f t="shared" ca="1" si="95"/>
        <v>-7.5557200196945673E-2</v>
      </c>
      <c r="Z434" s="64"/>
      <c r="AA434" s="64">
        <f ca="1">MAX(Y434,OFFSET($AA$4,B434,0))</f>
        <v>-7.5021174781420008E-2</v>
      </c>
      <c r="AB434" s="62">
        <f t="shared" ca="1" si="96"/>
        <v>1625793.6014834719</v>
      </c>
      <c r="AC434" s="65">
        <f t="shared" ca="1" si="97"/>
        <v>942.1477195310872</v>
      </c>
      <c r="AD434" s="62">
        <f ca="1">MAX(0,AB434-W434*(1+OFFSET($Y$4,B434,0))*E434)</f>
        <v>0</v>
      </c>
      <c r="AE434" s="65">
        <f ca="1">IF(OFFSET($AC$4,B434,0)=0,0,-OFFSET($AC$4,B434,0)/OFFSET($AD$4,B434,0)*AD434)</f>
        <v>0</v>
      </c>
      <c r="AF434" s="51">
        <f t="shared" ca="1" si="98"/>
        <v>1625793.6014834719</v>
      </c>
    </row>
    <row r="435" spans="1:32" ht="11.25" x14ac:dyDescent="0.2">
      <c r="A435" s="60">
        <v>30817</v>
      </c>
      <c r="B435" s="102">
        <f>INT(A435/10000)</f>
        <v>3</v>
      </c>
      <c r="C435" s="109">
        <v>6</v>
      </c>
      <c r="D435" s="60" t="s">
        <v>493</v>
      </c>
      <c r="E435" s="60">
        <v>11569</v>
      </c>
      <c r="F435" s="60">
        <v>0</v>
      </c>
      <c r="G435" s="60">
        <f t="shared" si="86"/>
        <v>19281.666666666664</v>
      </c>
      <c r="H435" s="60"/>
      <c r="I435" s="60"/>
      <c r="J435" s="57"/>
      <c r="K435" s="23">
        <f t="shared" si="87"/>
        <v>2</v>
      </c>
      <c r="L435" s="23">
        <f t="shared" si="88"/>
        <v>0</v>
      </c>
      <c r="M435" s="23">
        <f ca="1">OFFSET('Z1'!$B$7,B435,K435)*E435</f>
        <v>1509870.19</v>
      </c>
      <c r="N435" s="23">
        <f ca="1">IF(L435&gt;0,OFFSET('Z1'!$I$7,B435,L435)*IF(L435=1,E435-9300,IF(L435=2,E435-18000,IF(L435=3,E435-45000,0))),0)</f>
        <v>0</v>
      </c>
      <c r="O435" s="23">
        <f>IF(AND(F435=1,E435&gt;20000,E435&lt;=45000),E435*'Z1'!$G$7,0)+IF(AND(F435=1,E435&gt;45000,E435&lt;=50000),'Z1'!$G$7/5000*(50000-E435)*E435,0)</f>
        <v>0</v>
      </c>
      <c r="P435" s="24">
        <f t="shared" ca="1" si="89"/>
        <v>1509870.19</v>
      </c>
      <c r="Q435" s="27">
        <v>1320</v>
      </c>
      <c r="R435" s="26">
        <f t="shared" si="90"/>
        <v>320</v>
      </c>
      <c r="S435" s="27">
        <f t="shared" si="91"/>
        <v>0</v>
      </c>
      <c r="T435" s="28">
        <f t="shared" si="92"/>
        <v>0</v>
      </c>
      <c r="U435" s="61">
        <f ca="1">OFFSET($U$4,B435,0)/OFFSET($G$4,B435,0)*G435</f>
        <v>9380360.5197151545</v>
      </c>
      <c r="V435" s="62">
        <f t="shared" ca="1" si="93"/>
        <v>10890230.709715154</v>
      </c>
      <c r="W435" s="63">
        <v>998.55902671125921</v>
      </c>
      <c r="X435" s="63">
        <f t="shared" ca="1" si="94"/>
        <v>941.32861178279484</v>
      </c>
      <c r="Y435" s="64">
        <f t="shared" ca="1" si="95"/>
        <v>-5.7313001432626298E-2</v>
      </c>
      <c r="Z435" s="64"/>
      <c r="AA435" s="64">
        <f ca="1">MAX(Y435,OFFSET($AA$4,B435,0))</f>
        <v>-5.7313001432626298E-2</v>
      </c>
      <c r="AB435" s="62">
        <f t="shared" ca="1" si="96"/>
        <v>10890230.709715154</v>
      </c>
      <c r="AC435" s="65">
        <f t="shared" ca="1" si="97"/>
        <v>0</v>
      </c>
      <c r="AD435" s="62">
        <f ca="1">MAX(0,AB435-W435*(1+OFFSET($Y$4,B435,0))*E435)</f>
        <v>146809.00434369035</v>
      </c>
      <c r="AE435" s="65">
        <f ca="1">IF(OFFSET($AC$4,B435,0)=0,0,-OFFSET($AC$4,B435,0)/OFFSET($AD$4,B435,0)*AD435)</f>
        <v>-71201.290198834788</v>
      </c>
      <c r="AF435" s="51">
        <f t="shared" ca="1" si="98"/>
        <v>10819029.419516319</v>
      </c>
    </row>
    <row r="436" spans="1:32" ht="11.25" x14ac:dyDescent="0.2">
      <c r="A436" s="60">
        <v>30819</v>
      </c>
      <c r="B436" s="102">
        <f>INT(A436/10000)</f>
        <v>3</v>
      </c>
      <c r="C436" s="109">
        <v>1</v>
      </c>
      <c r="D436" s="60" t="s">
        <v>494</v>
      </c>
      <c r="E436" s="60">
        <v>301</v>
      </c>
      <c r="F436" s="60">
        <v>0</v>
      </c>
      <c r="G436" s="60">
        <f t="shared" si="86"/>
        <v>485.19402985074629</v>
      </c>
      <c r="H436" s="60"/>
      <c r="I436" s="60"/>
      <c r="J436" s="57"/>
      <c r="K436" s="23">
        <f t="shared" si="87"/>
        <v>1</v>
      </c>
      <c r="L436" s="23">
        <f t="shared" si="88"/>
        <v>0</v>
      </c>
      <c r="M436" s="23">
        <f ca="1">OFFSET('Z1'!$B$7,B436,K436)*E436</f>
        <v>0</v>
      </c>
      <c r="N436" s="23">
        <f ca="1">IF(L436&gt;0,OFFSET('Z1'!$I$7,B436,L436)*IF(L436=1,E436-9300,IF(L436=2,E436-18000,IF(L436=3,E436-45000,0))),0)</f>
        <v>0</v>
      </c>
      <c r="O436" s="23">
        <f>IF(AND(F436=1,E436&gt;20000,E436&lt;=45000),E436*'Z1'!$G$7,0)+IF(AND(F436=1,E436&gt;45000,E436&lt;=50000),'Z1'!$G$7/5000*(50000-E436)*E436,0)</f>
        <v>0</v>
      </c>
      <c r="P436" s="24">
        <f t="shared" ca="1" si="89"/>
        <v>0</v>
      </c>
      <c r="Q436" s="27">
        <v>0</v>
      </c>
      <c r="R436" s="26">
        <f t="shared" si="90"/>
        <v>0</v>
      </c>
      <c r="S436" s="27">
        <f t="shared" si="91"/>
        <v>1</v>
      </c>
      <c r="T436" s="28">
        <f t="shared" si="92"/>
        <v>0</v>
      </c>
      <c r="U436" s="61">
        <f ca="1">OFFSET($U$4,B436,0)/OFFSET($G$4,B436,0)*G436</f>
        <v>236042.60983732925</v>
      </c>
      <c r="V436" s="62">
        <f t="shared" ca="1" si="93"/>
        <v>236042.60983732925</v>
      </c>
      <c r="W436" s="63">
        <v>838.18146020479605</v>
      </c>
      <c r="X436" s="63">
        <f t="shared" ca="1" si="94"/>
        <v>784.19471706753905</v>
      </c>
      <c r="Y436" s="64">
        <f t="shared" ca="1" si="95"/>
        <v>-6.4409373984562035E-2</v>
      </c>
      <c r="Z436" s="64"/>
      <c r="AA436" s="64">
        <f ca="1">MAX(Y436,OFFSET($AA$4,B436,0))</f>
        <v>-6.4409373984562035E-2</v>
      </c>
      <c r="AB436" s="62">
        <f t="shared" ca="1" si="96"/>
        <v>236042.60983732925</v>
      </c>
      <c r="AC436" s="65">
        <f t="shared" ca="1" si="97"/>
        <v>0</v>
      </c>
      <c r="AD436" s="62">
        <f ca="1">MAX(0,AB436-W436*(1+OFFSET($Y$4,B436,0))*E436)</f>
        <v>1415.8159232729522</v>
      </c>
      <c r="AE436" s="65">
        <f ca="1">IF(OFFSET($AC$4,B436,0)=0,0,-OFFSET($AC$4,B436,0)/OFFSET($AD$4,B436,0)*AD436)</f>
        <v>-686.66033716222296</v>
      </c>
      <c r="AF436" s="51">
        <f t="shared" ca="1" si="98"/>
        <v>235355.94950016701</v>
      </c>
    </row>
    <row r="437" spans="1:32" ht="11.25" x14ac:dyDescent="0.2">
      <c r="A437" s="60">
        <v>30821</v>
      </c>
      <c r="B437" s="102">
        <f>INT(A437/10000)</f>
        <v>3</v>
      </c>
      <c r="C437" s="109">
        <v>6</v>
      </c>
      <c r="D437" s="60" t="s">
        <v>495</v>
      </c>
      <c r="E437" s="60">
        <v>11366</v>
      </c>
      <c r="F437" s="60">
        <v>0</v>
      </c>
      <c r="G437" s="60">
        <f t="shared" si="86"/>
        <v>18943.333333333332</v>
      </c>
      <c r="H437" s="60"/>
      <c r="I437" s="60"/>
      <c r="J437" s="57"/>
      <c r="K437" s="23">
        <f t="shared" si="87"/>
        <v>2</v>
      </c>
      <c r="L437" s="23">
        <f t="shared" si="88"/>
        <v>0</v>
      </c>
      <c r="M437" s="23">
        <f ca="1">OFFSET('Z1'!$B$7,B437,K437)*E437</f>
        <v>1483376.66</v>
      </c>
      <c r="N437" s="23">
        <f ca="1">IF(L437&gt;0,OFFSET('Z1'!$I$7,B437,L437)*IF(L437=1,E437-9300,IF(L437=2,E437-18000,IF(L437=3,E437-45000,0))),0)</f>
        <v>0</v>
      </c>
      <c r="O437" s="23">
        <f>IF(AND(F437=1,E437&gt;20000,E437&lt;=45000),E437*'Z1'!$G$7,0)+IF(AND(F437=1,E437&gt;45000,E437&lt;=50000),'Z1'!$G$7/5000*(50000-E437)*E437,0)</f>
        <v>0</v>
      </c>
      <c r="P437" s="24">
        <f t="shared" ca="1" si="89"/>
        <v>1483376.66</v>
      </c>
      <c r="Q437" s="27">
        <v>22678</v>
      </c>
      <c r="R437" s="26">
        <f t="shared" si="90"/>
        <v>21678</v>
      </c>
      <c r="S437" s="27">
        <f t="shared" si="91"/>
        <v>0</v>
      </c>
      <c r="T437" s="28">
        <f t="shared" si="92"/>
        <v>0</v>
      </c>
      <c r="U437" s="61">
        <f ca="1">OFFSET($U$4,B437,0)/OFFSET($G$4,B437,0)*G437</f>
        <v>9215764.3415232468</v>
      </c>
      <c r="V437" s="62">
        <f t="shared" ca="1" si="93"/>
        <v>10699141.001523247</v>
      </c>
      <c r="W437" s="63">
        <v>1000.7843596991102</v>
      </c>
      <c r="X437" s="63">
        <f t="shared" ca="1" si="94"/>
        <v>941.32861178279495</v>
      </c>
      <c r="Y437" s="64">
        <f t="shared" ca="1" si="95"/>
        <v>-5.9409149773474446E-2</v>
      </c>
      <c r="Z437" s="64"/>
      <c r="AA437" s="64">
        <f ca="1">MAX(Y437,OFFSET($AA$4,B437,0))</f>
        <v>-5.9409149773474446E-2</v>
      </c>
      <c r="AB437" s="62">
        <f t="shared" ca="1" si="96"/>
        <v>10699141.001523247</v>
      </c>
      <c r="AC437" s="65">
        <f t="shared" ca="1" si="97"/>
        <v>0</v>
      </c>
      <c r="AD437" s="62">
        <f ca="1">MAX(0,AB437-W437*(1+OFFSET($Y$4,B437,0))*E437)</f>
        <v>120710.88278644718</v>
      </c>
      <c r="AE437" s="65">
        <f ca="1">IF(OFFSET($AC$4,B437,0)=0,0,-OFFSET($AC$4,B437,0)/OFFSET($AD$4,B437,0)*AD437)</f>
        <v>-58543.892684636594</v>
      </c>
      <c r="AF437" s="51">
        <f t="shared" ca="1" si="98"/>
        <v>10640597.10883861</v>
      </c>
    </row>
    <row r="438" spans="1:32" ht="11.25" x14ac:dyDescent="0.2">
      <c r="A438" s="60">
        <v>30822</v>
      </c>
      <c r="B438" s="102">
        <f>INT(A438/10000)</f>
        <v>3</v>
      </c>
      <c r="C438" s="109">
        <v>1</v>
      </c>
      <c r="D438" s="60" t="s">
        <v>496</v>
      </c>
      <c r="E438" s="60">
        <v>98</v>
      </c>
      <c r="F438" s="60">
        <v>0</v>
      </c>
      <c r="G438" s="60">
        <f t="shared" si="86"/>
        <v>157.97014925373134</v>
      </c>
      <c r="H438" s="60"/>
      <c r="I438" s="60"/>
      <c r="J438" s="57"/>
      <c r="K438" s="23">
        <f t="shared" si="87"/>
        <v>1</v>
      </c>
      <c r="L438" s="23">
        <f t="shared" si="88"/>
        <v>0</v>
      </c>
      <c r="M438" s="23">
        <f ca="1">OFFSET('Z1'!$B$7,B438,K438)*E438</f>
        <v>0</v>
      </c>
      <c r="N438" s="23">
        <f ca="1">IF(L438&gt;0,OFFSET('Z1'!$I$7,B438,L438)*IF(L438=1,E438-9300,IF(L438=2,E438-18000,IF(L438=3,E438-45000,0))),0)</f>
        <v>0</v>
      </c>
      <c r="O438" s="23">
        <f>IF(AND(F438=1,E438&gt;20000,E438&lt;=45000),E438*'Z1'!$G$7,0)+IF(AND(F438=1,E438&gt;45000,E438&lt;=50000),'Z1'!$G$7/5000*(50000-E438)*E438,0)</f>
        <v>0</v>
      </c>
      <c r="P438" s="24">
        <f t="shared" ca="1" si="89"/>
        <v>0</v>
      </c>
      <c r="Q438" s="27">
        <v>0</v>
      </c>
      <c r="R438" s="26">
        <f t="shared" si="90"/>
        <v>0</v>
      </c>
      <c r="S438" s="27">
        <f t="shared" si="91"/>
        <v>1</v>
      </c>
      <c r="T438" s="28">
        <f t="shared" si="92"/>
        <v>0</v>
      </c>
      <c r="U438" s="61">
        <f ca="1">OFFSET($U$4,B438,0)/OFFSET($G$4,B438,0)*G438</f>
        <v>76851.08227261882</v>
      </c>
      <c r="V438" s="62">
        <f t="shared" ca="1" si="93"/>
        <v>76851.08227261882</v>
      </c>
      <c r="W438" s="63">
        <v>842.7048911051611</v>
      </c>
      <c r="X438" s="63">
        <f t="shared" ca="1" si="94"/>
        <v>784.19471706753893</v>
      </c>
      <c r="Y438" s="64">
        <f t="shared" ca="1" si="95"/>
        <v>-6.9431392478201071E-2</v>
      </c>
      <c r="Z438" s="64"/>
      <c r="AA438" s="64">
        <f ca="1">MAX(Y438,OFFSET($AA$4,B438,0))</f>
        <v>-6.9431392478201071E-2</v>
      </c>
      <c r="AB438" s="62">
        <f t="shared" ca="1" si="96"/>
        <v>76851.08227261882</v>
      </c>
      <c r="AC438" s="65">
        <f t="shared" ca="1" si="97"/>
        <v>0</v>
      </c>
      <c r="AD438" s="62">
        <f ca="1">MAX(0,AB438-W438*(1+OFFSET($Y$4,B438,0))*E438)</f>
        <v>48.70721829777176</v>
      </c>
      <c r="AE438" s="65">
        <f ca="1">IF(OFFSET($AC$4,B438,0)=0,0,-OFFSET($AC$4,B438,0)/OFFSET($AD$4,B438,0)*AD438)</f>
        <v>-23.622643585803278</v>
      </c>
      <c r="AF438" s="51">
        <f t="shared" ca="1" si="98"/>
        <v>76827.459629033023</v>
      </c>
    </row>
    <row r="439" spans="1:32" ht="11.25" x14ac:dyDescent="0.2">
      <c r="A439" s="60">
        <v>30824</v>
      </c>
      <c r="B439" s="102">
        <f>INT(A439/10000)</f>
        <v>3</v>
      </c>
      <c r="C439" s="109">
        <v>3</v>
      </c>
      <c r="D439" s="60" t="s">
        <v>497</v>
      </c>
      <c r="E439" s="60">
        <v>1270</v>
      </c>
      <c r="F439" s="60">
        <v>0</v>
      </c>
      <c r="G439" s="60">
        <f t="shared" si="86"/>
        <v>2047.1641791044776</v>
      </c>
      <c r="H439" s="60"/>
      <c r="I439" s="60"/>
      <c r="J439" s="57"/>
      <c r="K439" s="23">
        <f t="shared" si="87"/>
        <v>1</v>
      </c>
      <c r="L439" s="23">
        <f t="shared" si="88"/>
        <v>0</v>
      </c>
      <c r="M439" s="23">
        <f ca="1">OFFSET('Z1'!$B$7,B439,K439)*E439</f>
        <v>0</v>
      </c>
      <c r="N439" s="23">
        <f ca="1">IF(L439&gt;0,OFFSET('Z1'!$I$7,B439,L439)*IF(L439=1,E439-9300,IF(L439=2,E439-18000,IF(L439=3,E439-45000,0))),0)</f>
        <v>0</v>
      </c>
      <c r="O439" s="23">
        <f>IF(AND(F439=1,E439&gt;20000,E439&lt;=45000),E439*'Z1'!$G$7,0)+IF(AND(F439=1,E439&gt;45000,E439&lt;=50000),'Z1'!$G$7/5000*(50000-E439)*E439,0)</f>
        <v>0</v>
      </c>
      <c r="P439" s="24">
        <f t="shared" ca="1" si="89"/>
        <v>0</v>
      </c>
      <c r="Q439" s="27">
        <v>0</v>
      </c>
      <c r="R439" s="26">
        <f t="shared" si="90"/>
        <v>0</v>
      </c>
      <c r="S439" s="27">
        <f t="shared" si="91"/>
        <v>1</v>
      </c>
      <c r="T439" s="28">
        <f t="shared" si="92"/>
        <v>0</v>
      </c>
      <c r="U439" s="61">
        <f ca="1">OFFSET($U$4,B439,0)/OFFSET($G$4,B439,0)*G439</f>
        <v>995927.29067577457</v>
      </c>
      <c r="V439" s="62">
        <f t="shared" ca="1" si="93"/>
        <v>995927.29067577457</v>
      </c>
      <c r="W439" s="63">
        <v>848.28906367663399</v>
      </c>
      <c r="X439" s="63">
        <f t="shared" ca="1" si="94"/>
        <v>784.19471706753905</v>
      </c>
      <c r="Y439" s="64">
        <f t="shared" ca="1" si="95"/>
        <v>-7.5557200196945562E-2</v>
      </c>
      <c r="Z439" s="64"/>
      <c r="AA439" s="64">
        <f ca="1">MAX(Y439,OFFSET($AA$4,B439,0))</f>
        <v>-7.5021174781420008E-2</v>
      </c>
      <c r="AB439" s="62">
        <f t="shared" ca="1" si="96"/>
        <v>996504.76538803533</v>
      </c>
      <c r="AC439" s="65">
        <f t="shared" ca="1" si="97"/>
        <v>577.47471226076595</v>
      </c>
      <c r="AD439" s="62">
        <f ca="1">MAX(0,AB439-W439*(1+OFFSET($Y$4,B439,0))*E439)</f>
        <v>0</v>
      </c>
      <c r="AE439" s="65">
        <f ca="1">IF(OFFSET($AC$4,B439,0)=0,0,-OFFSET($AC$4,B439,0)/OFFSET($AD$4,B439,0)*AD439)</f>
        <v>0</v>
      </c>
      <c r="AF439" s="51">
        <f t="shared" ca="1" si="98"/>
        <v>996504.76538803533</v>
      </c>
    </row>
    <row r="440" spans="1:32" ht="11.25" x14ac:dyDescent="0.2">
      <c r="A440" s="60">
        <v>30825</v>
      </c>
      <c r="B440" s="102">
        <f>INT(A440/10000)</f>
        <v>3</v>
      </c>
      <c r="C440" s="109">
        <v>3</v>
      </c>
      <c r="D440" s="60" t="s">
        <v>498</v>
      </c>
      <c r="E440" s="60">
        <v>1181</v>
      </c>
      <c r="F440" s="60">
        <v>0</v>
      </c>
      <c r="G440" s="60">
        <f t="shared" si="86"/>
        <v>1903.7014925373135</v>
      </c>
      <c r="H440" s="60"/>
      <c r="I440" s="60"/>
      <c r="J440" s="57"/>
      <c r="K440" s="23">
        <f t="shared" si="87"/>
        <v>1</v>
      </c>
      <c r="L440" s="23">
        <f t="shared" si="88"/>
        <v>0</v>
      </c>
      <c r="M440" s="23">
        <f ca="1">OFFSET('Z1'!$B$7,B440,K440)*E440</f>
        <v>0</v>
      </c>
      <c r="N440" s="23">
        <f ca="1">IF(L440&gt;0,OFFSET('Z1'!$I$7,B440,L440)*IF(L440=1,E440-9300,IF(L440=2,E440-18000,IF(L440=3,E440-45000,0))),0)</f>
        <v>0</v>
      </c>
      <c r="O440" s="23">
        <f>IF(AND(F440=1,E440&gt;20000,E440&lt;=45000),E440*'Z1'!$G$7,0)+IF(AND(F440=1,E440&gt;45000,E440&lt;=50000),'Z1'!$G$7/5000*(50000-E440)*E440,0)</f>
        <v>0</v>
      </c>
      <c r="P440" s="24">
        <f t="shared" ca="1" si="89"/>
        <v>0</v>
      </c>
      <c r="Q440" s="27">
        <v>0</v>
      </c>
      <c r="R440" s="26">
        <f t="shared" si="90"/>
        <v>0</v>
      </c>
      <c r="S440" s="27">
        <f t="shared" si="91"/>
        <v>1</v>
      </c>
      <c r="T440" s="28">
        <f t="shared" si="92"/>
        <v>0</v>
      </c>
      <c r="U440" s="61">
        <f ca="1">OFFSET($U$4,B440,0)/OFFSET($G$4,B440,0)*G440</f>
        <v>926133.96085676353</v>
      </c>
      <c r="V440" s="62">
        <f t="shared" ca="1" si="93"/>
        <v>926133.96085676353</v>
      </c>
      <c r="W440" s="63">
        <v>847.70680129939137</v>
      </c>
      <c r="X440" s="63">
        <f t="shared" ca="1" si="94"/>
        <v>784.19471706753893</v>
      </c>
      <c r="Y440" s="64">
        <f t="shared" ca="1" si="95"/>
        <v>-7.4922230344854124E-2</v>
      </c>
      <c r="Z440" s="64"/>
      <c r="AA440" s="64">
        <f ca="1">MAX(Y440,OFFSET($AA$4,B440,0))</f>
        <v>-7.4922230344854124E-2</v>
      </c>
      <c r="AB440" s="62">
        <f t="shared" ca="1" si="96"/>
        <v>926133.96085676353</v>
      </c>
      <c r="AC440" s="65">
        <f t="shared" ca="1" si="97"/>
        <v>0</v>
      </c>
      <c r="AD440" s="62">
        <f ca="1">MAX(0,AB440-W440*(1+OFFSET($Y$4,B440,0))*E440)</f>
        <v>0</v>
      </c>
      <c r="AE440" s="65">
        <f ca="1">IF(OFFSET($AC$4,B440,0)=0,0,-OFFSET($AC$4,B440,0)/OFFSET($AD$4,B440,0)*AD440)</f>
        <v>0</v>
      </c>
      <c r="AF440" s="51">
        <f t="shared" ca="1" si="98"/>
        <v>926133.96085676353</v>
      </c>
    </row>
    <row r="441" spans="1:32" ht="11.25" x14ac:dyDescent="0.2">
      <c r="A441" s="60">
        <v>30826</v>
      </c>
      <c r="B441" s="102">
        <f>INT(A441/10000)</f>
        <v>3</v>
      </c>
      <c r="C441" s="109">
        <v>3</v>
      </c>
      <c r="D441" s="60" t="s">
        <v>499</v>
      </c>
      <c r="E441" s="60">
        <v>1267</v>
      </c>
      <c r="F441" s="60">
        <v>0</v>
      </c>
      <c r="G441" s="60">
        <f t="shared" si="86"/>
        <v>2042.3283582089553</v>
      </c>
      <c r="H441" s="60"/>
      <c r="I441" s="60"/>
      <c r="J441" s="57"/>
      <c r="K441" s="23">
        <f t="shared" si="87"/>
        <v>1</v>
      </c>
      <c r="L441" s="23">
        <f t="shared" si="88"/>
        <v>0</v>
      </c>
      <c r="M441" s="23">
        <f ca="1">OFFSET('Z1'!$B$7,B441,K441)*E441</f>
        <v>0</v>
      </c>
      <c r="N441" s="23">
        <f ca="1">IF(L441&gt;0,OFFSET('Z1'!$I$7,B441,L441)*IF(L441=1,E441-9300,IF(L441=2,E441-18000,IF(L441=3,E441-45000,0))),0)</f>
        <v>0</v>
      </c>
      <c r="O441" s="23">
        <f>IF(AND(F441=1,E441&gt;20000,E441&lt;=45000),E441*'Z1'!$G$7,0)+IF(AND(F441=1,E441&gt;45000,E441&lt;=50000),'Z1'!$G$7/5000*(50000-E441)*E441,0)</f>
        <v>0</v>
      </c>
      <c r="P441" s="24">
        <f t="shared" ca="1" si="89"/>
        <v>0</v>
      </c>
      <c r="Q441" s="27">
        <v>0</v>
      </c>
      <c r="R441" s="26">
        <f t="shared" si="90"/>
        <v>0</v>
      </c>
      <c r="S441" s="27">
        <f t="shared" si="91"/>
        <v>1</v>
      </c>
      <c r="T441" s="28">
        <f t="shared" si="92"/>
        <v>0</v>
      </c>
      <c r="U441" s="61">
        <f ca="1">OFFSET($U$4,B441,0)/OFFSET($G$4,B441,0)*G441</f>
        <v>993574.70652457199</v>
      </c>
      <c r="V441" s="62">
        <f t="shared" ca="1" si="93"/>
        <v>993574.70652457199</v>
      </c>
      <c r="W441" s="63">
        <v>848.2890636766341</v>
      </c>
      <c r="X441" s="63">
        <f t="shared" ca="1" si="94"/>
        <v>784.19471706753905</v>
      </c>
      <c r="Y441" s="64">
        <f t="shared" ca="1" si="95"/>
        <v>-7.5557200196945673E-2</v>
      </c>
      <c r="Z441" s="64"/>
      <c r="AA441" s="64">
        <f ca="1">MAX(Y441,OFFSET($AA$4,B441,0))</f>
        <v>-7.5021174781420008E-2</v>
      </c>
      <c r="AB441" s="62">
        <f t="shared" ca="1" si="96"/>
        <v>994150.81712333928</v>
      </c>
      <c r="AC441" s="65">
        <f t="shared" ca="1" si="97"/>
        <v>576.11059876729269</v>
      </c>
      <c r="AD441" s="62">
        <f ca="1">MAX(0,AB441-W441*(1+OFFSET($Y$4,B441,0))*E441)</f>
        <v>0</v>
      </c>
      <c r="AE441" s="65">
        <f ca="1">IF(OFFSET($AC$4,B441,0)=0,0,-OFFSET($AC$4,B441,0)/OFFSET($AD$4,B441,0)*AD441)</f>
        <v>0</v>
      </c>
      <c r="AF441" s="51">
        <f t="shared" ca="1" si="98"/>
        <v>994150.81712333928</v>
      </c>
    </row>
    <row r="442" spans="1:32" ht="11.25" x14ac:dyDescent="0.2">
      <c r="A442" s="60">
        <v>30827</v>
      </c>
      <c r="B442" s="102">
        <f>INT(A442/10000)</f>
        <v>3</v>
      </c>
      <c r="C442" s="109">
        <v>4</v>
      </c>
      <c r="D442" s="60" t="s">
        <v>500</v>
      </c>
      <c r="E442" s="60">
        <v>2738</v>
      </c>
      <c r="F442" s="60">
        <v>0</v>
      </c>
      <c r="G442" s="60">
        <f t="shared" si="86"/>
        <v>4413.4925373134329</v>
      </c>
      <c r="H442" s="60"/>
      <c r="I442" s="60"/>
      <c r="J442" s="57"/>
      <c r="K442" s="23">
        <f t="shared" si="87"/>
        <v>1</v>
      </c>
      <c r="L442" s="23">
        <f t="shared" si="88"/>
        <v>0</v>
      </c>
      <c r="M442" s="23">
        <f ca="1">OFFSET('Z1'!$B$7,B442,K442)*E442</f>
        <v>0</v>
      </c>
      <c r="N442" s="23">
        <f ca="1">IF(L442&gt;0,OFFSET('Z1'!$I$7,B442,L442)*IF(L442=1,E442-9300,IF(L442=2,E442-18000,IF(L442=3,E442-45000,0))),0)</f>
        <v>0</v>
      </c>
      <c r="O442" s="23">
        <f>IF(AND(F442=1,E442&gt;20000,E442&lt;=45000),E442*'Z1'!$G$7,0)+IF(AND(F442=1,E442&gt;45000,E442&lt;=50000),'Z1'!$G$7/5000*(50000-E442)*E442,0)</f>
        <v>0</v>
      </c>
      <c r="P442" s="24">
        <f t="shared" ca="1" si="89"/>
        <v>0</v>
      </c>
      <c r="Q442" s="27">
        <v>0</v>
      </c>
      <c r="R442" s="26">
        <f t="shared" si="90"/>
        <v>0</v>
      </c>
      <c r="S442" s="27">
        <f t="shared" si="91"/>
        <v>1</v>
      </c>
      <c r="T442" s="28">
        <f t="shared" si="92"/>
        <v>0</v>
      </c>
      <c r="U442" s="61">
        <f ca="1">OFFSET($U$4,B442,0)/OFFSET($G$4,B442,0)*G442</f>
        <v>2147125.135330922</v>
      </c>
      <c r="V442" s="62">
        <f t="shared" ca="1" si="93"/>
        <v>2147125.135330922</v>
      </c>
      <c r="W442" s="63">
        <v>848.28906367663421</v>
      </c>
      <c r="X442" s="63">
        <f t="shared" ca="1" si="94"/>
        <v>784.19471706753905</v>
      </c>
      <c r="Y442" s="64">
        <f t="shared" ca="1" si="95"/>
        <v>-7.5557200196945784E-2</v>
      </c>
      <c r="Z442" s="64"/>
      <c r="AA442" s="64">
        <f ca="1">MAX(Y442,OFFSET($AA$4,B442,0))</f>
        <v>-7.5021174781420008E-2</v>
      </c>
      <c r="AB442" s="62">
        <f t="shared" ca="1" si="96"/>
        <v>2148370.1162460167</v>
      </c>
      <c r="AC442" s="65">
        <f t="shared" ca="1" si="97"/>
        <v>1244.9809150947258</v>
      </c>
      <c r="AD442" s="62">
        <f ca="1">MAX(0,AB442-W442*(1+OFFSET($Y$4,B442,0))*E442)</f>
        <v>0</v>
      </c>
      <c r="AE442" s="65">
        <f ca="1">IF(OFFSET($AC$4,B442,0)=0,0,-OFFSET($AC$4,B442,0)/OFFSET($AD$4,B442,0)*AD442)</f>
        <v>0</v>
      </c>
      <c r="AF442" s="51">
        <f t="shared" ca="1" si="98"/>
        <v>2148370.1162460167</v>
      </c>
    </row>
    <row r="443" spans="1:32" ht="11.25" x14ac:dyDescent="0.2">
      <c r="A443" s="60">
        <v>30828</v>
      </c>
      <c r="B443" s="102">
        <f>INT(A443/10000)</f>
        <v>3</v>
      </c>
      <c r="C443" s="109">
        <v>2</v>
      </c>
      <c r="D443" s="60" t="s">
        <v>501</v>
      </c>
      <c r="E443" s="60">
        <v>912</v>
      </c>
      <c r="F443" s="60">
        <v>0</v>
      </c>
      <c r="G443" s="60">
        <f t="shared" si="86"/>
        <v>1470.0895522388059</v>
      </c>
      <c r="H443" s="60"/>
      <c r="I443" s="60"/>
      <c r="J443" s="57"/>
      <c r="K443" s="23">
        <f t="shared" si="87"/>
        <v>1</v>
      </c>
      <c r="L443" s="23">
        <f t="shared" si="88"/>
        <v>0</v>
      </c>
      <c r="M443" s="23">
        <f ca="1">OFFSET('Z1'!$B$7,B443,K443)*E443</f>
        <v>0</v>
      </c>
      <c r="N443" s="23">
        <f ca="1">IF(L443&gt;0,OFFSET('Z1'!$I$7,B443,L443)*IF(L443=1,E443-9300,IF(L443=2,E443-18000,IF(L443=3,E443-45000,0))),0)</f>
        <v>0</v>
      </c>
      <c r="O443" s="23">
        <f>IF(AND(F443=1,E443&gt;20000,E443&lt;=45000),E443*'Z1'!$G$7,0)+IF(AND(F443=1,E443&gt;45000,E443&lt;=50000),'Z1'!$G$7/5000*(50000-E443)*E443,0)</f>
        <v>0</v>
      </c>
      <c r="P443" s="24">
        <f t="shared" ca="1" si="89"/>
        <v>0</v>
      </c>
      <c r="Q443" s="27">
        <v>2152</v>
      </c>
      <c r="R443" s="26">
        <f t="shared" si="90"/>
        <v>1152</v>
      </c>
      <c r="S443" s="27">
        <f t="shared" si="91"/>
        <v>1</v>
      </c>
      <c r="T443" s="28">
        <f t="shared" si="92"/>
        <v>1036.8</v>
      </c>
      <c r="U443" s="61">
        <f ca="1">OFFSET($U$4,B443,0)/OFFSET($G$4,B443,0)*G443</f>
        <v>715185.5819655956</v>
      </c>
      <c r="V443" s="62">
        <f t="shared" ca="1" si="93"/>
        <v>716222.38196559565</v>
      </c>
      <c r="W443" s="63">
        <v>849.54006367663396</v>
      </c>
      <c r="X443" s="63">
        <f t="shared" ca="1" si="94"/>
        <v>785.33155917280226</v>
      </c>
      <c r="Y443" s="64">
        <f t="shared" ca="1" si="95"/>
        <v>-7.558031368873952E-2</v>
      </c>
      <c r="Z443" s="64"/>
      <c r="AA443" s="64">
        <f ca="1">MAX(Y443,OFFSET($AA$4,B443,0))</f>
        <v>-7.5021174781420008E-2</v>
      </c>
      <c r="AB443" s="62">
        <f t="shared" ca="1" si="96"/>
        <v>716655.59190906619</v>
      </c>
      <c r="AC443" s="65">
        <f t="shared" ca="1" si="97"/>
        <v>433.20994347054511</v>
      </c>
      <c r="AD443" s="62">
        <f ca="1">MAX(0,AB443-W443*(1+OFFSET($Y$4,B443,0))*E443)</f>
        <v>0</v>
      </c>
      <c r="AE443" s="65">
        <f ca="1">IF(OFFSET($AC$4,B443,0)=0,0,-OFFSET($AC$4,B443,0)/OFFSET($AD$4,B443,0)*AD443)</f>
        <v>0</v>
      </c>
      <c r="AF443" s="51">
        <f t="shared" ca="1" si="98"/>
        <v>716655.59190906619</v>
      </c>
    </row>
    <row r="444" spans="1:32" ht="11.25" x14ac:dyDescent="0.2">
      <c r="A444" s="60">
        <v>30829</v>
      </c>
      <c r="B444" s="102">
        <f>INT(A444/10000)</f>
        <v>3</v>
      </c>
      <c r="C444" s="109">
        <v>3</v>
      </c>
      <c r="D444" s="60" t="s">
        <v>502</v>
      </c>
      <c r="E444" s="60">
        <v>1087</v>
      </c>
      <c r="F444" s="60">
        <v>0</v>
      </c>
      <c r="G444" s="60">
        <f t="shared" si="86"/>
        <v>1752.1791044776119</v>
      </c>
      <c r="H444" s="60"/>
      <c r="I444" s="60"/>
      <c r="J444" s="57"/>
      <c r="K444" s="23">
        <f t="shared" si="87"/>
        <v>1</v>
      </c>
      <c r="L444" s="23">
        <f t="shared" si="88"/>
        <v>0</v>
      </c>
      <c r="M444" s="23">
        <f ca="1">OFFSET('Z1'!$B$7,B444,K444)*E444</f>
        <v>0</v>
      </c>
      <c r="N444" s="23">
        <f ca="1">IF(L444&gt;0,OFFSET('Z1'!$I$7,B444,L444)*IF(L444=1,E444-9300,IF(L444=2,E444-18000,IF(L444=3,E444-45000,0))),0)</f>
        <v>0</v>
      </c>
      <c r="O444" s="23">
        <f>IF(AND(F444=1,E444&gt;20000,E444&lt;=45000),E444*'Z1'!$G$7,0)+IF(AND(F444=1,E444&gt;45000,E444&lt;=50000),'Z1'!$G$7/5000*(50000-E444)*E444,0)</f>
        <v>0</v>
      </c>
      <c r="P444" s="24">
        <f t="shared" ca="1" si="89"/>
        <v>0</v>
      </c>
      <c r="Q444" s="27">
        <v>0</v>
      </c>
      <c r="R444" s="26">
        <f t="shared" si="90"/>
        <v>0</v>
      </c>
      <c r="S444" s="27">
        <f t="shared" si="91"/>
        <v>1</v>
      </c>
      <c r="T444" s="28">
        <f t="shared" si="92"/>
        <v>0</v>
      </c>
      <c r="U444" s="61">
        <f ca="1">OFFSET($U$4,B444,0)/OFFSET($G$4,B444,0)*G444</f>
        <v>852419.65745241486</v>
      </c>
      <c r="V444" s="62">
        <f t="shared" ca="1" si="93"/>
        <v>852419.65745241486</v>
      </c>
      <c r="W444" s="63">
        <v>848.28906367663399</v>
      </c>
      <c r="X444" s="63">
        <f t="shared" ca="1" si="94"/>
        <v>784.19471706753893</v>
      </c>
      <c r="Y444" s="64">
        <f t="shared" ca="1" si="95"/>
        <v>-7.5557200196945673E-2</v>
      </c>
      <c r="Z444" s="64"/>
      <c r="AA444" s="64">
        <f ca="1">MAX(Y444,OFFSET($AA$4,B444,0))</f>
        <v>-7.5021174781420008E-2</v>
      </c>
      <c r="AB444" s="62">
        <f t="shared" ca="1" si="96"/>
        <v>852913.92124157038</v>
      </c>
      <c r="AC444" s="65">
        <f t="shared" ca="1" si="97"/>
        <v>494.2637891555205</v>
      </c>
      <c r="AD444" s="62">
        <f ca="1">MAX(0,AB444-W444*(1+OFFSET($Y$4,B444,0))*E444)</f>
        <v>0</v>
      </c>
      <c r="AE444" s="65">
        <f ca="1">IF(OFFSET($AC$4,B444,0)=0,0,-OFFSET($AC$4,B444,0)/OFFSET($AD$4,B444,0)*AD444)</f>
        <v>0</v>
      </c>
      <c r="AF444" s="51">
        <f t="shared" ca="1" si="98"/>
        <v>852913.92124157038</v>
      </c>
    </row>
    <row r="445" spans="1:32" ht="11.25" x14ac:dyDescent="0.2">
      <c r="A445" s="60">
        <v>30830</v>
      </c>
      <c r="B445" s="102">
        <f>INT(A445/10000)</f>
        <v>3</v>
      </c>
      <c r="C445" s="109">
        <v>4</v>
      </c>
      <c r="D445" s="60" t="s">
        <v>503</v>
      </c>
      <c r="E445" s="60">
        <v>2844</v>
      </c>
      <c r="F445" s="60">
        <v>0</v>
      </c>
      <c r="G445" s="60">
        <f t="shared" si="86"/>
        <v>4584.3582089552237</v>
      </c>
      <c r="H445" s="60"/>
      <c r="I445" s="60"/>
      <c r="J445" s="57"/>
      <c r="K445" s="23">
        <f t="shared" si="87"/>
        <v>1</v>
      </c>
      <c r="L445" s="23">
        <f t="shared" si="88"/>
        <v>0</v>
      </c>
      <c r="M445" s="23">
        <f ca="1">OFFSET('Z1'!$B$7,B445,K445)*E445</f>
        <v>0</v>
      </c>
      <c r="N445" s="23">
        <f ca="1">IF(L445&gt;0,OFFSET('Z1'!$I$7,B445,L445)*IF(L445=1,E445-9300,IF(L445=2,E445-18000,IF(L445=3,E445-45000,0))),0)</f>
        <v>0</v>
      </c>
      <c r="O445" s="23">
        <f>IF(AND(F445=1,E445&gt;20000,E445&lt;=45000),E445*'Z1'!$G$7,0)+IF(AND(F445=1,E445&gt;45000,E445&lt;=50000),'Z1'!$G$7/5000*(50000-E445)*E445,0)</f>
        <v>0</v>
      </c>
      <c r="P445" s="24">
        <f t="shared" ca="1" si="89"/>
        <v>0</v>
      </c>
      <c r="Q445" s="27">
        <v>0</v>
      </c>
      <c r="R445" s="26">
        <f t="shared" si="90"/>
        <v>0</v>
      </c>
      <c r="S445" s="27">
        <f t="shared" si="91"/>
        <v>1</v>
      </c>
      <c r="T445" s="28">
        <f t="shared" si="92"/>
        <v>0</v>
      </c>
      <c r="U445" s="61">
        <f ca="1">OFFSET($U$4,B445,0)/OFFSET($G$4,B445,0)*G445</f>
        <v>2230249.7753400807</v>
      </c>
      <c r="V445" s="62">
        <f t="shared" ca="1" si="93"/>
        <v>2230249.7753400807</v>
      </c>
      <c r="W445" s="63">
        <v>848.28906367663399</v>
      </c>
      <c r="X445" s="63">
        <f t="shared" ca="1" si="94"/>
        <v>784.19471706753893</v>
      </c>
      <c r="Y445" s="64">
        <f t="shared" ca="1" si="95"/>
        <v>-7.5557200196945673E-2</v>
      </c>
      <c r="Z445" s="64"/>
      <c r="AA445" s="64">
        <f ca="1">MAX(Y445,OFFSET($AA$4,B445,0))</f>
        <v>-7.5021174781420008E-2</v>
      </c>
      <c r="AB445" s="62">
        <f t="shared" ca="1" si="96"/>
        <v>2231542.9549319469</v>
      </c>
      <c r="AC445" s="65">
        <f t="shared" ca="1" si="97"/>
        <v>1293.1795918662101</v>
      </c>
      <c r="AD445" s="62">
        <f ca="1">MAX(0,AB445-W445*(1+OFFSET($Y$4,B445,0))*E445)</f>
        <v>0</v>
      </c>
      <c r="AE445" s="65">
        <f ca="1">IF(OFFSET($AC$4,B445,0)=0,0,-OFFSET($AC$4,B445,0)/OFFSET($AD$4,B445,0)*AD445)</f>
        <v>0</v>
      </c>
      <c r="AF445" s="51">
        <f t="shared" ca="1" si="98"/>
        <v>2231542.9549319469</v>
      </c>
    </row>
    <row r="446" spans="1:32" ht="11.25" x14ac:dyDescent="0.2">
      <c r="A446" s="60">
        <v>30831</v>
      </c>
      <c r="B446" s="102">
        <f>INT(A446/10000)</f>
        <v>3</v>
      </c>
      <c r="C446" s="109">
        <v>4</v>
      </c>
      <c r="D446" s="60" t="s">
        <v>504</v>
      </c>
      <c r="E446" s="60">
        <v>2870</v>
      </c>
      <c r="F446" s="60">
        <v>0</v>
      </c>
      <c r="G446" s="60">
        <f t="shared" si="86"/>
        <v>4626.2686567164183</v>
      </c>
      <c r="H446" s="60"/>
      <c r="I446" s="60"/>
      <c r="J446" s="57"/>
      <c r="K446" s="23">
        <f t="shared" si="87"/>
        <v>1</v>
      </c>
      <c r="L446" s="23">
        <f t="shared" si="88"/>
        <v>0</v>
      </c>
      <c r="M446" s="23">
        <f ca="1">OFFSET('Z1'!$B$7,B446,K446)*E446</f>
        <v>0</v>
      </c>
      <c r="N446" s="23">
        <f ca="1">IF(L446&gt;0,OFFSET('Z1'!$I$7,B446,L446)*IF(L446=1,E446-9300,IF(L446=2,E446-18000,IF(L446=3,E446-45000,0))),0)</f>
        <v>0</v>
      </c>
      <c r="O446" s="23">
        <f>IF(AND(F446=1,E446&gt;20000,E446&lt;=45000),E446*'Z1'!$G$7,0)+IF(AND(F446=1,E446&gt;45000,E446&lt;=50000),'Z1'!$G$7/5000*(50000-E446)*E446,0)</f>
        <v>0</v>
      </c>
      <c r="P446" s="24">
        <f t="shared" ca="1" si="89"/>
        <v>0</v>
      </c>
      <c r="Q446" s="27">
        <v>0</v>
      </c>
      <c r="R446" s="26">
        <f t="shared" si="90"/>
        <v>0</v>
      </c>
      <c r="S446" s="27">
        <f t="shared" si="91"/>
        <v>1</v>
      </c>
      <c r="T446" s="28">
        <f t="shared" si="92"/>
        <v>0</v>
      </c>
      <c r="U446" s="61">
        <f ca="1">OFFSET($U$4,B446,0)/OFFSET($G$4,B446,0)*G446</f>
        <v>2250638.8379838374</v>
      </c>
      <c r="V446" s="62">
        <f t="shared" ca="1" si="93"/>
        <v>2250638.8379838374</v>
      </c>
      <c r="W446" s="63">
        <v>848.48766262584604</v>
      </c>
      <c r="X446" s="63">
        <f t="shared" ca="1" si="94"/>
        <v>784.19471706753916</v>
      </c>
      <c r="Y446" s="64">
        <f t="shared" ca="1" si="95"/>
        <v>-7.5773577378057677E-2</v>
      </c>
      <c r="Z446" s="64"/>
      <c r="AA446" s="64">
        <f ca="1">MAX(Y446,OFFSET($AA$4,B446,0))</f>
        <v>-7.5021174781420008E-2</v>
      </c>
      <c r="AB446" s="62">
        <f t="shared" ca="1" si="96"/>
        <v>2252471.0583838867</v>
      </c>
      <c r="AC446" s="65">
        <f t="shared" ca="1" si="97"/>
        <v>1832.2204000493512</v>
      </c>
      <c r="AD446" s="62">
        <f ca="1">MAX(0,AB446-W446*(1+OFFSET($Y$4,B446,0))*E446)</f>
        <v>0</v>
      </c>
      <c r="AE446" s="65">
        <f ca="1">IF(OFFSET($AC$4,B446,0)=0,0,-OFFSET($AC$4,B446,0)/OFFSET($AD$4,B446,0)*AD446)</f>
        <v>0</v>
      </c>
      <c r="AF446" s="51">
        <f t="shared" ca="1" si="98"/>
        <v>2252471.0583838867</v>
      </c>
    </row>
    <row r="447" spans="1:32" ht="11.25" x14ac:dyDescent="0.2">
      <c r="A447" s="60">
        <v>30834</v>
      </c>
      <c r="B447" s="102">
        <f>INT(A447/10000)</f>
        <v>3</v>
      </c>
      <c r="C447" s="109">
        <v>1</v>
      </c>
      <c r="D447" s="60" t="s">
        <v>505</v>
      </c>
      <c r="E447" s="60">
        <v>364</v>
      </c>
      <c r="F447" s="60">
        <v>0</v>
      </c>
      <c r="G447" s="60">
        <f t="shared" si="86"/>
        <v>586.74626865671644</v>
      </c>
      <c r="H447" s="60"/>
      <c r="I447" s="60"/>
      <c r="J447" s="57"/>
      <c r="K447" s="23">
        <f t="shared" si="87"/>
        <v>1</v>
      </c>
      <c r="L447" s="23">
        <f t="shared" si="88"/>
        <v>0</v>
      </c>
      <c r="M447" s="23">
        <f ca="1">OFFSET('Z1'!$B$7,B447,K447)*E447</f>
        <v>0</v>
      </c>
      <c r="N447" s="23">
        <f ca="1">IF(L447&gt;0,OFFSET('Z1'!$I$7,B447,L447)*IF(L447=1,E447-9300,IF(L447=2,E447-18000,IF(L447=3,E447-45000,0))),0)</f>
        <v>0</v>
      </c>
      <c r="O447" s="23">
        <f>IF(AND(F447=1,E447&gt;20000,E447&lt;=45000),E447*'Z1'!$G$7,0)+IF(AND(F447=1,E447&gt;45000,E447&lt;=50000),'Z1'!$G$7/5000*(50000-E447)*E447,0)</f>
        <v>0</v>
      </c>
      <c r="P447" s="24">
        <f t="shared" ca="1" si="89"/>
        <v>0</v>
      </c>
      <c r="Q447" s="27">
        <v>0</v>
      </c>
      <c r="R447" s="26">
        <f t="shared" si="90"/>
        <v>0</v>
      </c>
      <c r="S447" s="27">
        <f t="shared" si="91"/>
        <v>1</v>
      </c>
      <c r="T447" s="28">
        <f t="shared" si="92"/>
        <v>0</v>
      </c>
      <c r="U447" s="61">
        <f ca="1">OFFSET($U$4,B447,0)/OFFSET($G$4,B447,0)*G447</f>
        <v>285446.87701258418</v>
      </c>
      <c r="V447" s="62">
        <f t="shared" ca="1" si="93"/>
        <v>285446.87701258418</v>
      </c>
      <c r="W447" s="63">
        <v>846.42551221632277</v>
      </c>
      <c r="X447" s="63">
        <f t="shared" ca="1" si="94"/>
        <v>784.19471706753893</v>
      </c>
      <c r="Y447" s="64">
        <f t="shared" ca="1" si="95"/>
        <v>-7.3521880248901827E-2</v>
      </c>
      <c r="Z447" s="64"/>
      <c r="AA447" s="64">
        <f ca="1">MAX(Y447,OFFSET($AA$4,B447,0))</f>
        <v>-7.3521880248901827E-2</v>
      </c>
      <c r="AB447" s="62">
        <f t="shared" ca="1" si="96"/>
        <v>285446.87701258418</v>
      </c>
      <c r="AC447" s="65">
        <f t="shared" ca="1" si="97"/>
        <v>0</v>
      </c>
      <c r="AD447" s="62">
        <f ca="1">MAX(0,AB447-W447*(1+OFFSET($Y$4,B447,0))*E447)</f>
        <v>0</v>
      </c>
      <c r="AE447" s="65">
        <f ca="1">IF(OFFSET($AC$4,B447,0)=0,0,-OFFSET($AC$4,B447,0)/OFFSET($AD$4,B447,0)*AD447)</f>
        <v>0</v>
      </c>
      <c r="AF447" s="51">
        <f t="shared" ca="1" si="98"/>
        <v>285446.87701258418</v>
      </c>
    </row>
    <row r="448" spans="1:32" ht="11.25" x14ac:dyDescent="0.2">
      <c r="A448" s="60">
        <v>30835</v>
      </c>
      <c r="B448" s="102">
        <f>INT(A448/10000)</f>
        <v>3</v>
      </c>
      <c r="C448" s="109">
        <v>4</v>
      </c>
      <c r="D448" s="60" t="s">
        <v>506</v>
      </c>
      <c r="E448" s="60">
        <v>2973</v>
      </c>
      <c r="F448" s="60">
        <v>0</v>
      </c>
      <c r="G448" s="60">
        <f t="shared" si="86"/>
        <v>4792.2985074626868</v>
      </c>
      <c r="H448" s="60"/>
      <c r="I448" s="60"/>
      <c r="J448" s="57"/>
      <c r="K448" s="23">
        <f t="shared" si="87"/>
        <v>1</v>
      </c>
      <c r="L448" s="23">
        <f t="shared" si="88"/>
        <v>0</v>
      </c>
      <c r="M448" s="23">
        <f ca="1">OFFSET('Z1'!$B$7,B448,K448)*E448</f>
        <v>0</v>
      </c>
      <c r="N448" s="23">
        <f ca="1">IF(L448&gt;0,OFFSET('Z1'!$I$7,B448,L448)*IF(L448=1,E448-9300,IF(L448=2,E448-18000,IF(L448=3,E448-45000,0))),0)</f>
        <v>0</v>
      </c>
      <c r="O448" s="23">
        <f>IF(AND(F448=1,E448&gt;20000,E448&lt;=45000),E448*'Z1'!$G$7,0)+IF(AND(F448=1,E448&gt;45000,E448&lt;=50000),'Z1'!$G$7/5000*(50000-E448)*E448,0)</f>
        <v>0</v>
      </c>
      <c r="P448" s="24">
        <f t="shared" ca="1" si="89"/>
        <v>0</v>
      </c>
      <c r="Q448" s="27">
        <v>6815</v>
      </c>
      <c r="R448" s="26">
        <f t="shared" si="90"/>
        <v>5815</v>
      </c>
      <c r="S448" s="27">
        <f t="shared" si="91"/>
        <v>1</v>
      </c>
      <c r="T448" s="28">
        <f t="shared" si="92"/>
        <v>5233.5</v>
      </c>
      <c r="U448" s="61">
        <f ca="1">OFFSET($U$4,B448,0)/OFFSET($G$4,B448,0)*G448</f>
        <v>2331410.8938417938</v>
      </c>
      <c r="V448" s="62">
        <f t="shared" ca="1" si="93"/>
        <v>2336644.3938417938</v>
      </c>
      <c r="W448" s="63">
        <v>849.60976278561282</v>
      </c>
      <c r="X448" s="63">
        <f t="shared" ca="1" si="94"/>
        <v>785.95506015532919</v>
      </c>
      <c r="Y448" s="64">
        <f t="shared" ca="1" si="95"/>
        <v>-7.4922282462455692E-2</v>
      </c>
      <c r="Z448" s="64"/>
      <c r="AA448" s="64">
        <f ca="1">MAX(Y448,OFFSET($AA$4,B448,0))</f>
        <v>-7.4922282462455692E-2</v>
      </c>
      <c r="AB448" s="62">
        <f t="shared" ca="1" si="96"/>
        <v>2336644.3938417938</v>
      </c>
      <c r="AC448" s="65">
        <f t="shared" ca="1" si="97"/>
        <v>0</v>
      </c>
      <c r="AD448" s="62">
        <f ca="1">MAX(0,AB448-W448*(1+OFFSET($Y$4,B448,0))*E448)</f>
        <v>0</v>
      </c>
      <c r="AE448" s="65">
        <f ca="1">IF(OFFSET($AC$4,B448,0)=0,0,-OFFSET($AC$4,B448,0)/OFFSET($AD$4,B448,0)*AD448)</f>
        <v>0</v>
      </c>
      <c r="AF448" s="51">
        <f t="shared" ca="1" si="98"/>
        <v>2336644.3938417938</v>
      </c>
    </row>
    <row r="449" spans="1:32" ht="11.25" x14ac:dyDescent="0.2">
      <c r="A449" s="60">
        <v>30836</v>
      </c>
      <c r="B449" s="102">
        <f>INT(A449/10000)</f>
        <v>3</v>
      </c>
      <c r="C449" s="109">
        <v>2</v>
      </c>
      <c r="D449" s="60" t="s">
        <v>507</v>
      </c>
      <c r="E449" s="60">
        <v>888</v>
      </c>
      <c r="F449" s="60">
        <v>0</v>
      </c>
      <c r="G449" s="60">
        <f t="shared" si="86"/>
        <v>1431.4029850746269</v>
      </c>
      <c r="H449" s="60"/>
      <c r="I449" s="60"/>
      <c r="J449" s="57"/>
      <c r="K449" s="23">
        <f t="shared" si="87"/>
        <v>1</v>
      </c>
      <c r="L449" s="23">
        <f t="shared" si="88"/>
        <v>0</v>
      </c>
      <c r="M449" s="23">
        <f ca="1">OFFSET('Z1'!$B$7,B449,K449)*E449</f>
        <v>0</v>
      </c>
      <c r="N449" s="23">
        <f ca="1">IF(L449&gt;0,OFFSET('Z1'!$I$7,B449,L449)*IF(L449=1,E449-9300,IF(L449=2,E449-18000,IF(L449=3,E449-45000,0))),0)</f>
        <v>0</v>
      </c>
      <c r="O449" s="23">
        <f>IF(AND(F449=1,E449&gt;20000,E449&lt;=45000),E449*'Z1'!$G$7,0)+IF(AND(F449=1,E449&gt;45000,E449&lt;=50000),'Z1'!$G$7/5000*(50000-E449)*E449,0)</f>
        <v>0</v>
      </c>
      <c r="P449" s="24">
        <f t="shared" ca="1" si="89"/>
        <v>0</v>
      </c>
      <c r="Q449" s="27">
        <v>2743</v>
      </c>
      <c r="R449" s="26">
        <f t="shared" si="90"/>
        <v>1743</v>
      </c>
      <c r="S449" s="27">
        <f t="shared" si="91"/>
        <v>1</v>
      </c>
      <c r="T449" s="28">
        <f t="shared" si="92"/>
        <v>1568.7</v>
      </c>
      <c r="U449" s="61">
        <f ca="1">OFFSET($U$4,B449,0)/OFFSET($G$4,B449,0)*G449</f>
        <v>696364.90875597473</v>
      </c>
      <c r="V449" s="62">
        <f t="shared" ca="1" si="93"/>
        <v>697933.60875597468</v>
      </c>
      <c r="W449" s="63">
        <v>840.04822779053745</v>
      </c>
      <c r="X449" s="63">
        <f t="shared" ca="1" si="94"/>
        <v>785.96127112159309</v>
      </c>
      <c r="Y449" s="64">
        <f t="shared" ca="1" si="95"/>
        <v>-6.4385537496105205E-2</v>
      </c>
      <c r="Z449" s="64"/>
      <c r="AA449" s="64">
        <f ca="1">MAX(Y449,OFFSET($AA$4,B449,0))</f>
        <v>-6.4385537496105205E-2</v>
      </c>
      <c r="AB449" s="62">
        <f t="shared" ca="1" si="96"/>
        <v>697933.60875597468</v>
      </c>
      <c r="AC449" s="65">
        <f t="shared" ca="1" si="97"/>
        <v>0</v>
      </c>
      <c r="AD449" s="62">
        <f ca="1">MAX(0,AB449-W449*(1+OFFSET($Y$4,B449,0))*E449)</f>
        <v>4203.9759172311751</v>
      </c>
      <c r="AE449" s="65">
        <f ca="1">IF(OFFSET($AC$4,B449,0)=0,0,-OFFSET($AC$4,B449,0)/OFFSET($AD$4,B449,0)*AD449)</f>
        <v>-2038.8974818665763</v>
      </c>
      <c r="AF449" s="51">
        <f t="shared" ca="1" si="98"/>
        <v>695894.71127410815</v>
      </c>
    </row>
    <row r="450" spans="1:32" ht="11.25" x14ac:dyDescent="0.2">
      <c r="A450" s="60">
        <v>30838</v>
      </c>
      <c r="B450" s="102">
        <f>INT(A450/10000)</f>
        <v>3</v>
      </c>
      <c r="C450" s="109">
        <v>4</v>
      </c>
      <c r="D450" s="60" t="s">
        <v>508</v>
      </c>
      <c r="E450" s="60">
        <v>2812</v>
      </c>
      <c r="F450" s="60">
        <v>0</v>
      </c>
      <c r="G450" s="60">
        <f t="shared" si="86"/>
        <v>4532.7761194029854</v>
      </c>
      <c r="H450" s="60"/>
      <c r="I450" s="60"/>
      <c r="J450" s="57"/>
      <c r="K450" s="23">
        <f t="shared" si="87"/>
        <v>1</v>
      </c>
      <c r="L450" s="23">
        <f t="shared" si="88"/>
        <v>0</v>
      </c>
      <c r="M450" s="23">
        <f ca="1">OFFSET('Z1'!$B$7,B450,K450)*E450</f>
        <v>0</v>
      </c>
      <c r="N450" s="23">
        <f ca="1">IF(L450&gt;0,OFFSET('Z1'!$I$7,B450,L450)*IF(L450=1,E450-9300,IF(L450=2,E450-18000,IF(L450=3,E450-45000,0))),0)</f>
        <v>0</v>
      </c>
      <c r="O450" s="23">
        <f>IF(AND(F450=1,E450&gt;20000,E450&lt;=45000),E450*'Z1'!$G$7,0)+IF(AND(F450=1,E450&gt;45000,E450&lt;=50000),'Z1'!$G$7/5000*(50000-E450)*E450,0)</f>
        <v>0</v>
      </c>
      <c r="P450" s="24">
        <f t="shared" ca="1" si="89"/>
        <v>0</v>
      </c>
      <c r="Q450" s="27">
        <v>0</v>
      </c>
      <c r="R450" s="26">
        <f t="shared" si="90"/>
        <v>0</v>
      </c>
      <c r="S450" s="27">
        <f t="shared" si="91"/>
        <v>1</v>
      </c>
      <c r="T450" s="28">
        <f t="shared" si="92"/>
        <v>0</v>
      </c>
      <c r="U450" s="61">
        <f ca="1">OFFSET($U$4,B450,0)/OFFSET($G$4,B450,0)*G450</f>
        <v>2205155.5443939199</v>
      </c>
      <c r="V450" s="62">
        <f t="shared" ca="1" si="93"/>
        <v>2205155.5443939199</v>
      </c>
      <c r="W450" s="63">
        <v>848.28906367663387</v>
      </c>
      <c r="X450" s="63">
        <f t="shared" ca="1" si="94"/>
        <v>784.19471706753905</v>
      </c>
      <c r="Y450" s="64">
        <f t="shared" ca="1" si="95"/>
        <v>-7.5557200196945451E-2</v>
      </c>
      <c r="Z450" s="64"/>
      <c r="AA450" s="64">
        <f ca="1">MAX(Y450,OFFSET($AA$4,B450,0))</f>
        <v>-7.5021174781420008E-2</v>
      </c>
      <c r="AB450" s="62">
        <f t="shared" ca="1" si="96"/>
        <v>2206434.1734418543</v>
      </c>
      <c r="AC450" s="65">
        <f t="shared" ca="1" si="97"/>
        <v>1278.6290479344316</v>
      </c>
      <c r="AD450" s="62">
        <f ca="1">MAX(0,AB450-W450*(1+OFFSET($Y$4,B450,0))*E450)</f>
        <v>0</v>
      </c>
      <c r="AE450" s="65">
        <f ca="1">IF(OFFSET($AC$4,B450,0)=0,0,-OFFSET($AC$4,B450,0)/OFFSET($AD$4,B450,0)*AD450)</f>
        <v>0</v>
      </c>
      <c r="AF450" s="51">
        <f t="shared" ca="1" si="98"/>
        <v>2206434.1734418543</v>
      </c>
    </row>
    <row r="451" spans="1:32" ht="11.25" x14ac:dyDescent="0.2">
      <c r="A451" s="60">
        <v>30841</v>
      </c>
      <c r="B451" s="102">
        <f>INT(A451/10000)</f>
        <v>3</v>
      </c>
      <c r="C451" s="109">
        <v>3</v>
      </c>
      <c r="D451" s="60" t="s">
        <v>509</v>
      </c>
      <c r="E451" s="60">
        <v>1252</v>
      </c>
      <c r="F451" s="60">
        <v>0</v>
      </c>
      <c r="G451" s="60">
        <f t="shared" si="86"/>
        <v>2018.1492537313434</v>
      </c>
      <c r="H451" s="60"/>
      <c r="I451" s="60"/>
      <c r="J451" s="57"/>
      <c r="K451" s="23">
        <f t="shared" si="87"/>
        <v>1</v>
      </c>
      <c r="L451" s="23">
        <f t="shared" si="88"/>
        <v>0</v>
      </c>
      <c r="M451" s="23">
        <f ca="1">OFFSET('Z1'!$B$7,B451,K451)*E451</f>
        <v>0</v>
      </c>
      <c r="N451" s="23">
        <f ca="1">IF(L451&gt;0,OFFSET('Z1'!$I$7,B451,L451)*IF(L451=1,E451-9300,IF(L451=2,E451-18000,IF(L451=3,E451-45000,0))),0)</f>
        <v>0</v>
      </c>
      <c r="O451" s="23">
        <f>IF(AND(F451=1,E451&gt;20000,E451&lt;=45000),E451*'Z1'!$G$7,0)+IF(AND(F451=1,E451&gt;45000,E451&lt;=50000),'Z1'!$G$7/5000*(50000-E451)*E451,0)</f>
        <v>0</v>
      </c>
      <c r="P451" s="24">
        <f t="shared" ca="1" si="89"/>
        <v>0</v>
      </c>
      <c r="Q451" s="27">
        <v>0</v>
      </c>
      <c r="R451" s="26">
        <f t="shared" si="90"/>
        <v>0</v>
      </c>
      <c r="S451" s="27">
        <f t="shared" si="91"/>
        <v>1</v>
      </c>
      <c r="T451" s="28">
        <f t="shared" si="92"/>
        <v>0</v>
      </c>
      <c r="U451" s="61">
        <f ca="1">OFFSET($U$4,B451,0)/OFFSET($G$4,B451,0)*G451</f>
        <v>981811.78576855885</v>
      </c>
      <c r="V451" s="62">
        <f t="shared" ca="1" si="93"/>
        <v>981811.78576855885</v>
      </c>
      <c r="W451" s="63">
        <v>847.32045411190234</v>
      </c>
      <c r="X451" s="63">
        <f t="shared" ca="1" si="94"/>
        <v>784.19471706753905</v>
      </c>
      <c r="Y451" s="64">
        <f t="shared" ca="1" si="95"/>
        <v>-7.4500428660756124E-2</v>
      </c>
      <c r="Z451" s="64"/>
      <c r="AA451" s="64">
        <f ca="1">MAX(Y451,OFFSET($AA$4,B451,0))</f>
        <v>-7.4500428660756124E-2</v>
      </c>
      <c r="AB451" s="62">
        <f t="shared" ca="1" si="96"/>
        <v>981811.78576855885</v>
      </c>
      <c r="AC451" s="65">
        <f t="shared" ca="1" si="97"/>
        <v>0</v>
      </c>
      <c r="AD451" s="62">
        <f ca="1">MAX(0,AB451-W451*(1+OFFSET($Y$4,B451,0))*E451)</f>
        <v>0</v>
      </c>
      <c r="AE451" s="65">
        <f ca="1">IF(OFFSET($AC$4,B451,0)=0,0,-OFFSET($AC$4,B451,0)/OFFSET($AD$4,B451,0)*AD451)</f>
        <v>0</v>
      </c>
      <c r="AF451" s="51">
        <f t="shared" ca="1" si="98"/>
        <v>981811.78576855885</v>
      </c>
    </row>
    <row r="452" spans="1:32" ht="11.25" x14ac:dyDescent="0.2">
      <c r="A452" s="60">
        <v>30842</v>
      </c>
      <c r="B452" s="102">
        <f>INT(A452/10000)</f>
        <v>3</v>
      </c>
      <c r="C452" s="109">
        <v>3</v>
      </c>
      <c r="D452" s="60" t="s">
        <v>510</v>
      </c>
      <c r="E452" s="60">
        <v>1687</v>
      </c>
      <c r="F452" s="60">
        <v>0</v>
      </c>
      <c r="G452" s="60">
        <f t="shared" si="86"/>
        <v>2719.3432835820895</v>
      </c>
      <c r="H452" s="60"/>
      <c r="I452" s="60"/>
      <c r="J452" s="57"/>
      <c r="K452" s="23">
        <f t="shared" si="87"/>
        <v>1</v>
      </c>
      <c r="L452" s="23">
        <f t="shared" si="88"/>
        <v>0</v>
      </c>
      <c r="M452" s="23">
        <f ca="1">OFFSET('Z1'!$B$7,B452,K452)*E452</f>
        <v>0</v>
      </c>
      <c r="N452" s="23">
        <f ca="1">IF(L452&gt;0,OFFSET('Z1'!$I$7,B452,L452)*IF(L452=1,E452-9300,IF(L452=2,E452-18000,IF(L452=3,E452-45000,0))),0)</f>
        <v>0</v>
      </c>
      <c r="O452" s="23">
        <f>IF(AND(F452=1,E452&gt;20000,E452&lt;=45000),E452*'Z1'!$G$7,0)+IF(AND(F452=1,E452&gt;45000,E452&lt;=50000),'Z1'!$G$7/5000*(50000-E452)*E452,0)</f>
        <v>0</v>
      </c>
      <c r="P452" s="24">
        <f t="shared" ca="1" si="89"/>
        <v>0</v>
      </c>
      <c r="Q452" s="27">
        <v>0</v>
      </c>
      <c r="R452" s="26">
        <f t="shared" si="90"/>
        <v>0</v>
      </c>
      <c r="S452" s="27">
        <f t="shared" si="91"/>
        <v>1</v>
      </c>
      <c r="T452" s="28">
        <f t="shared" si="92"/>
        <v>0</v>
      </c>
      <c r="U452" s="61">
        <f ca="1">OFFSET($U$4,B452,0)/OFFSET($G$4,B452,0)*G452</f>
        <v>1322936.4876929382</v>
      </c>
      <c r="V452" s="62">
        <f t="shared" ca="1" si="93"/>
        <v>1322936.4876929382</v>
      </c>
      <c r="W452" s="63">
        <v>848.28906367663433</v>
      </c>
      <c r="X452" s="63">
        <f t="shared" ca="1" si="94"/>
        <v>784.19471706753893</v>
      </c>
      <c r="Y452" s="64">
        <f t="shared" ca="1" si="95"/>
        <v>-7.5557200196946117E-2</v>
      </c>
      <c r="Z452" s="64"/>
      <c r="AA452" s="64">
        <f ca="1">MAX(Y452,OFFSET($AA$4,B452,0))</f>
        <v>-7.5021174781420008E-2</v>
      </c>
      <c r="AB452" s="62">
        <f t="shared" ca="1" si="96"/>
        <v>1323703.5741808002</v>
      </c>
      <c r="AC452" s="65">
        <f t="shared" ca="1" si="97"/>
        <v>767.08648786204867</v>
      </c>
      <c r="AD452" s="62">
        <f ca="1">MAX(0,AB452-W452*(1+OFFSET($Y$4,B452,0))*E452)</f>
        <v>0</v>
      </c>
      <c r="AE452" s="65">
        <f ca="1">IF(OFFSET($AC$4,B452,0)=0,0,-OFFSET($AC$4,B452,0)/OFFSET($AD$4,B452,0)*AD452)</f>
        <v>0</v>
      </c>
      <c r="AF452" s="51">
        <f t="shared" ca="1" si="98"/>
        <v>1323703.5741808002</v>
      </c>
    </row>
    <row r="453" spans="1:32" ht="11.25" x14ac:dyDescent="0.2">
      <c r="A453" s="60">
        <v>30844</v>
      </c>
      <c r="B453" s="102">
        <f>INT(A453/10000)</f>
        <v>3</v>
      </c>
      <c r="C453" s="109">
        <v>3</v>
      </c>
      <c r="D453" s="60" t="s">
        <v>511</v>
      </c>
      <c r="E453" s="60">
        <v>2115</v>
      </c>
      <c r="F453" s="60">
        <v>0</v>
      </c>
      <c r="G453" s="60">
        <f t="shared" si="86"/>
        <v>3409.2537313432836</v>
      </c>
      <c r="H453" s="60"/>
      <c r="I453" s="60"/>
      <c r="J453" s="57"/>
      <c r="K453" s="23">
        <f t="shared" si="87"/>
        <v>1</v>
      </c>
      <c r="L453" s="23">
        <f t="shared" si="88"/>
        <v>0</v>
      </c>
      <c r="M453" s="23">
        <f ca="1">OFFSET('Z1'!$B$7,B453,K453)*E453</f>
        <v>0</v>
      </c>
      <c r="N453" s="23">
        <f ca="1">IF(L453&gt;0,OFFSET('Z1'!$I$7,B453,L453)*IF(L453=1,E453-9300,IF(L453=2,E453-18000,IF(L453=3,E453-45000,0))),0)</f>
        <v>0</v>
      </c>
      <c r="O453" s="23">
        <f>IF(AND(F453=1,E453&gt;20000,E453&lt;=45000),E453*'Z1'!$G$7,0)+IF(AND(F453=1,E453&gt;45000,E453&lt;=50000),'Z1'!$G$7/5000*(50000-E453)*E453,0)</f>
        <v>0</v>
      </c>
      <c r="P453" s="24">
        <f t="shared" ca="1" si="89"/>
        <v>0</v>
      </c>
      <c r="Q453" s="27">
        <v>4194</v>
      </c>
      <c r="R453" s="26">
        <f t="shared" si="90"/>
        <v>3194</v>
      </c>
      <c r="S453" s="27">
        <f t="shared" si="91"/>
        <v>1</v>
      </c>
      <c r="T453" s="28">
        <f t="shared" si="92"/>
        <v>2874.6</v>
      </c>
      <c r="U453" s="61">
        <f ca="1">OFFSET($U$4,B453,0)/OFFSET($G$4,B453,0)*G453</f>
        <v>1658571.8265978449</v>
      </c>
      <c r="V453" s="62">
        <f t="shared" ca="1" si="93"/>
        <v>1661446.426597845</v>
      </c>
      <c r="W453" s="63">
        <v>840.85532062983441</v>
      </c>
      <c r="X453" s="63">
        <f t="shared" ca="1" si="94"/>
        <v>785.55386600370923</v>
      </c>
      <c r="Y453" s="64">
        <f t="shared" ca="1" si="95"/>
        <v>-6.5768097399564684E-2</v>
      </c>
      <c r="Z453" s="64"/>
      <c r="AA453" s="64">
        <f ca="1">MAX(Y453,OFFSET($AA$4,B453,0))</f>
        <v>-6.5768097399564684E-2</v>
      </c>
      <c r="AB453" s="62">
        <f t="shared" ca="1" si="96"/>
        <v>1661446.426597845</v>
      </c>
      <c r="AC453" s="65">
        <f t="shared" ca="1" si="97"/>
        <v>0</v>
      </c>
      <c r="AD453" s="62">
        <f ca="1">MAX(0,AB453-W453*(1+OFFSET($Y$4,B453,0))*E453)</f>
        <v>7563.7111069089733</v>
      </c>
      <c r="AE453" s="65">
        <f ca="1">IF(OFFSET($AC$4,B453,0)=0,0,-OFFSET($AC$4,B453,0)/OFFSET($AD$4,B453,0)*AD453)</f>
        <v>-3668.3444037424374</v>
      </c>
      <c r="AF453" s="51">
        <f t="shared" ca="1" si="98"/>
        <v>1657778.0821941027</v>
      </c>
    </row>
    <row r="454" spans="1:32" ht="11.25" x14ac:dyDescent="0.2">
      <c r="A454" s="60">
        <v>30845</v>
      </c>
      <c r="B454" s="102">
        <f>INT(A454/10000)</f>
        <v>3</v>
      </c>
      <c r="C454" s="109">
        <v>3</v>
      </c>
      <c r="D454" s="60" t="s">
        <v>512</v>
      </c>
      <c r="E454" s="60">
        <v>1347</v>
      </c>
      <c r="F454" s="60">
        <v>0</v>
      </c>
      <c r="G454" s="60">
        <f t="shared" si="86"/>
        <v>2171.2835820895521</v>
      </c>
      <c r="H454" s="60"/>
      <c r="I454" s="60"/>
      <c r="J454" s="57"/>
      <c r="K454" s="23">
        <f t="shared" si="87"/>
        <v>1</v>
      </c>
      <c r="L454" s="23">
        <f t="shared" si="88"/>
        <v>0</v>
      </c>
      <c r="M454" s="23">
        <f ca="1">OFFSET('Z1'!$B$7,B454,K454)*E454</f>
        <v>0</v>
      </c>
      <c r="N454" s="23">
        <f ca="1">IF(L454&gt;0,OFFSET('Z1'!$I$7,B454,L454)*IF(L454=1,E454-9300,IF(L454=2,E454-18000,IF(L454=3,E454-45000,0))),0)</f>
        <v>0</v>
      </c>
      <c r="O454" s="23">
        <f>IF(AND(F454=1,E454&gt;20000,E454&lt;=45000),E454*'Z1'!$G$7,0)+IF(AND(F454=1,E454&gt;45000,E454&lt;=50000),'Z1'!$G$7/5000*(50000-E454)*E454,0)</f>
        <v>0</v>
      </c>
      <c r="P454" s="24">
        <f t="shared" ca="1" si="89"/>
        <v>0</v>
      </c>
      <c r="Q454" s="27">
        <v>0</v>
      </c>
      <c r="R454" s="26">
        <f t="shared" si="90"/>
        <v>0</v>
      </c>
      <c r="S454" s="27">
        <f t="shared" si="91"/>
        <v>1</v>
      </c>
      <c r="T454" s="28">
        <f t="shared" si="92"/>
        <v>0</v>
      </c>
      <c r="U454" s="61">
        <f ca="1">OFFSET($U$4,B454,0)/OFFSET($G$4,B454,0)*G454</f>
        <v>1056310.2838899749</v>
      </c>
      <c r="V454" s="62">
        <f t="shared" ca="1" si="93"/>
        <v>1056310.2838899749</v>
      </c>
      <c r="W454" s="63">
        <v>848.28906367663399</v>
      </c>
      <c r="X454" s="63">
        <f t="shared" ca="1" si="94"/>
        <v>784.19471706753893</v>
      </c>
      <c r="Y454" s="64">
        <f t="shared" ca="1" si="95"/>
        <v>-7.5557200196945673E-2</v>
      </c>
      <c r="Z454" s="64"/>
      <c r="AA454" s="64">
        <f ca="1">MAX(Y454,OFFSET($AA$4,B454,0))</f>
        <v>-7.5021174781420008E-2</v>
      </c>
      <c r="AB454" s="62">
        <f t="shared" ca="1" si="96"/>
        <v>1056922.7708485697</v>
      </c>
      <c r="AC454" s="65">
        <f t="shared" ca="1" si="97"/>
        <v>612.48695859475993</v>
      </c>
      <c r="AD454" s="62">
        <f ca="1">MAX(0,AB454-W454*(1+OFFSET($Y$4,B454,0))*E454)</f>
        <v>0</v>
      </c>
      <c r="AE454" s="65">
        <f ca="1">IF(OFFSET($AC$4,B454,0)=0,0,-OFFSET($AC$4,B454,0)/OFFSET($AD$4,B454,0)*AD454)</f>
        <v>0</v>
      </c>
      <c r="AF454" s="51">
        <f t="shared" ca="1" si="98"/>
        <v>1056922.7708485697</v>
      </c>
    </row>
    <row r="455" spans="1:32" ht="11.25" x14ac:dyDescent="0.2">
      <c r="A455" s="60">
        <v>30846</v>
      </c>
      <c r="B455" s="102">
        <f>INT(A455/10000)</f>
        <v>3</v>
      </c>
      <c r="C455" s="109">
        <v>1</v>
      </c>
      <c r="D455" s="60" t="s">
        <v>513</v>
      </c>
      <c r="E455" s="60">
        <v>166</v>
      </c>
      <c r="F455" s="60">
        <v>0</v>
      </c>
      <c r="G455" s="60">
        <f t="shared" si="86"/>
        <v>267.58208955223881</v>
      </c>
      <c r="H455" s="60"/>
      <c r="I455" s="60"/>
      <c r="J455" s="57"/>
      <c r="K455" s="23">
        <f t="shared" si="87"/>
        <v>1</v>
      </c>
      <c r="L455" s="23">
        <f t="shared" si="88"/>
        <v>0</v>
      </c>
      <c r="M455" s="23">
        <f ca="1">OFFSET('Z1'!$B$7,B455,K455)*E455</f>
        <v>0</v>
      </c>
      <c r="N455" s="23">
        <f ca="1">IF(L455&gt;0,OFFSET('Z1'!$I$7,B455,L455)*IF(L455=1,E455-9300,IF(L455=2,E455-18000,IF(L455=3,E455-45000,0))),0)</f>
        <v>0</v>
      </c>
      <c r="O455" s="23">
        <f>IF(AND(F455=1,E455&gt;20000,E455&lt;=45000),E455*'Z1'!$G$7,0)+IF(AND(F455=1,E455&gt;45000,E455&lt;=50000),'Z1'!$G$7/5000*(50000-E455)*E455,0)</f>
        <v>0</v>
      </c>
      <c r="P455" s="24">
        <f t="shared" ca="1" si="89"/>
        <v>0</v>
      </c>
      <c r="Q455" s="27">
        <v>0</v>
      </c>
      <c r="R455" s="26">
        <f t="shared" si="90"/>
        <v>0</v>
      </c>
      <c r="S455" s="27">
        <f t="shared" si="91"/>
        <v>1</v>
      </c>
      <c r="T455" s="28">
        <f t="shared" si="92"/>
        <v>0</v>
      </c>
      <c r="U455" s="61">
        <f ca="1">OFFSET($U$4,B455,0)/OFFSET($G$4,B455,0)*G455</f>
        <v>130176.32303321148</v>
      </c>
      <c r="V455" s="62">
        <f t="shared" ca="1" si="93"/>
        <v>130176.32303321148</v>
      </c>
      <c r="W455" s="63">
        <v>841.65078873017114</v>
      </c>
      <c r="X455" s="63">
        <f t="shared" ca="1" si="94"/>
        <v>784.19471706753905</v>
      </c>
      <c r="Y455" s="64">
        <f t="shared" ca="1" si="95"/>
        <v>-6.8265927427357487E-2</v>
      </c>
      <c r="Z455" s="64"/>
      <c r="AA455" s="64">
        <f ca="1">MAX(Y455,OFFSET($AA$4,B455,0))</f>
        <v>-6.8265927427357487E-2</v>
      </c>
      <c r="AB455" s="62">
        <f t="shared" ca="1" si="96"/>
        <v>130176.32303321148</v>
      </c>
      <c r="AC455" s="65">
        <f t="shared" ca="1" si="97"/>
        <v>0</v>
      </c>
      <c r="AD455" s="62">
        <f ca="1">MAX(0,AB455-W455*(1+OFFSET($Y$4,B455,0))*E455)</f>
        <v>245.23268311387801</v>
      </c>
      <c r="AE455" s="65">
        <f ca="1">IF(OFFSET($AC$4,B455,0)=0,0,-OFFSET($AC$4,B455,0)/OFFSET($AD$4,B455,0)*AD455)</f>
        <v>-118.93605242191374</v>
      </c>
      <c r="AF455" s="51">
        <f t="shared" ca="1" si="98"/>
        <v>130057.38698078957</v>
      </c>
    </row>
    <row r="456" spans="1:32" ht="11.25" x14ac:dyDescent="0.2">
      <c r="A456" s="60">
        <v>30848</v>
      </c>
      <c r="B456" s="102">
        <f>INT(A456/10000)</f>
        <v>3</v>
      </c>
      <c r="C456" s="109">
        <v>3</v>
      </c>
      <c r="D456" s="60" t="s">
        <v>514</v>
      </c>
      <c r="E456" s="60">
        <v>1419</v>
      </c>
      <c r="F456" s="60">
        <v>0</v>
      </c>
      <c r="G456" s="60">
        <f t="shared" si="86"/>
        <v>2287.3432835820895</v>
      </c>
      <c r="H456" s="60"/>
      <c r="I456" s="60"/>
      <c r="J456" s="57"/>
      <c r="K456" s="23">
        <f t="shared" si="87"/>
        <v>1</v>
      </c>
      <c r="L456" s="23">
        <f t="shared" si="88"/>
        <v>0</v>
      </c>
      <c r="M456" s="23">
        <f ca="1">OFFSET('Z1'!$B$7,B456,K456)*E456</f>
        <v>0</v>
      </c>
      <c r="N456" s="23">
        <f ca="1">IF(L456&gt;0,OFFSET('Z1'!$I$7,B456,L456)*IF(L456=1,E456-9300,IF(L456=2,E456-18000,IF(L456=3,E456-45000,0))),0)</f>
        <v>0</v>
      </c>
      <c r="O456" s="23">
        <f>IF(AND(F456=1,E456&gt;20000,E456&lt;=45000),E456*'Z1'!$G$7,0)+IF(AND(F456=1,E456&gt;45000,E456&lt;=50000),'Z1'!$G$7/5000*(50000-E456)*E456,0)</f>
        <v>0</v>
      </c>
      <c r="P456" s="24">
        <f t="shared" ca="1" si="89"/>
        <v>0</v>
      </c>
      <c r="Q456" s="27">
        <v>0</v>
      </c>
      <c r="R456" s="26">
        <f t="shared" si="90"/>
        <v>0</v>
      </c>
      <c r="S456" s="27">
        <f t="shared" si="91"/>
        <v>1</v>
      </c>
      <c r="T456" s="28">
        <f t="shared" si="92"/>
        <v>0</v>
      </c>
      <c r="U456" s="61">
        <f ca="1">OFFSET($U$4,B456,0)/OFFSET($G$4,B456,0)*G456</f>
        <v>1112772.3035188378</v>
      </c>
      <c r="V456" s="62">
        <f t="shared" ca="1" si="93"/>
        <v>1112772.3035188378</v>
      </c>
      <c r="W456" s="63">
        <v>846.90005023110314</v>
      </c>
      <c r="X456" s="63">
        <f t="shared" ca="1" si="94"/>
        <v>784.19471706753893</v>
      </c>
      <c r="Y456" s="64">
        <f t="shared" ca="1" si="95"/>
        <v>-7.4041007727479902E-2</v>
      </c>
      <c r="Z456" s="64"/>
      <c r="AA456" s="64">
        <f ca="1">MAX(Y456,OFFSET($AA$4,B456,0))</f>
        <v>-7.4041007727479902E-2</v>
      </c>
      <c r="AB456" s="62">
        <f t="shared" ca="1" si="96"/>
        <v>1112772.3035188378</v>
      </c>
      <c r="AC456" s="65">
        <f t="shared" ca="1" si="97"/>
        <v>0</v>
      </c>
      <c r="AD456" s="62">
        <f ca="1">MAX(0,AB456-W456*(1+OFFSET($Y$4,B456,0))*E456)</f>
        <v>0</v>
      </c>
      <c r="AE456" s="65">
        <f ca="1">IF(OFFSET($AC$4,B456,0)=0,0,-OFFSET($AC$4,B456,0)/OFFSET($AD$4,B456,0)*AD456)</f>
        <v>0</v>
      </c>
      <c r="AF456" s="51">
        <f t="shared" ca="1" si="98"/>
        <v>1112772.3035188378</v>
      </c>
    </row>
    <row r="457" spans="1:32" ht="11.25" x14ac:dyDescent="0.2">
      <c r="A457" s="60">
        <v>30849</v>
      </c>
      <c r="B457" s="102">
        <f>INT(A457/10000)</f>
        <v>3</v>
      </c>
      <c r="C457" s="109">
        <v>2</v>
      </c>
      <c r="D457" s="60" t="s">
        <v>515</v>
      </c>
      <c r="E457" s="60">
        <v>647</v>
      </c>
      <c r="F457" s="60">
        <v>0</v>
      </c>
      <c r="G457" s="60">
        <f t="shared" si="86"/>
        <v>1042.9253731343283</v>
      </c>
      <c r="H457" s="60"/>
      <c r="I457" s="60"/>
      <c r="J457" s="57"/>
      <c r="K457" s="23">
        <f t="shared" si="87"/>
        <v>1</v>
      </c>
      <c r="L457" s="23">
        <f t="shared" si="88"/>
        <v>0</v>
      </c>
      <c r="M457" s="23">
        <f ca="1">OFFSET('Z1'!$B$7,B457,K457)*E457</f>
        <v>0</v>
      </c>
      <c r="N457" s="23">
        <f ca="1">IF(L457&gt;0,OFFSET('Z1'!$I$7,B457,L457)*IF(L457=1,E457-9300,IF(L457=2,E457-18000,IF(L457=3,E457-45000,0))),0)</f>
        <v>0</v>
      </c>
      <c r="O457" s="23">
        <f>IF(AND(F457=1,E457&gt;20000,E457&lt;=45000),E457*'Z1'!$G$7,0)+IF(AND(F457=1,E457&gt;45000,E457&lt;=50000),'Z1'!$G$7/5000*(50000-E457)*E457,0)</f>
        <v>0</v>
      </c>
      <c r="P457" s="24">
        <f t="shared" ca="1" si="89"/>
        <v>0</v>
      </c>
      <c r="Q457" s="27">
        <v>1537</v>
      </c>
      <c r="R457" s="26">
        <f t="shared" si="90"/>
        <v>537</v>
      </c>
      <c r="S457" s="27">
        <f t="shared" si="91"/>
        <v>1</v>
      </c>
      <c r="T457" s="28">
        <f t="shared" si="92"/>
        <v>483.3</v>
      </c>
      <c r="U457" s="61">
        <f ca="1">OFFSET($U$4,B457,0)/OFFSET($G$4,B457,0)*G457</f>
        <v>507373.98194269772</v>
      </c>
      <c r="V457" s="62">
        <f t="shared" ca="1" si="93"/>
        <v>507857.28194269771</v>
      </c>
      <c r="W457" s="63">
        <v>839.32166332354086</v>
      </c>
      <c r="X457" s="63">
        <f t="shared" ca="1" si="94"/>
        <v>784.9417031571835</v>
      </c>
      <c r="Y457" s="64">
        <f t="shared" ca="1" si="95"/>
        <v>-6.4790368868860027E-2</v>
      </c>
      <c r="Z457" s="64"/>
      <c r="AA457" s="64">
        <f ca="1">MAX(Y457,OFFSET($AA$4,B457,0))</f>
        <v>-6.4790368868860027E-2</v>
      </c>
      <c r="AB457" s="62">
        <f t="shared" ca="1" si="96"/>
        <v>507857.28194269771</v>
      </c>
      <c r="AC457" s="65">
        <f t="shared" ca="1" si="97"/>
        <v>0</v>
      </c>
      <c r="AD457" s="62">
        <f ca="1">MAX(0,AB457-W457*(1+OFFSET($Y$4,B457,0))*E457)</f>
        <v>2840.5426812269725</v>
      </c>
      <c r="AE457" s="65">
        <f ca="1">IF(OFFSET($AC$4,B457,0)=0,0,-OFFSET($AC$4,B457,0)/OFFSET($AD$4,B457,0)*AD457)</f>
        <v>-1377.6423637799185</v>
      </c>
      <c r="AF457" s="51">
        <f t="shared" ca="1" si="98"/>
        <v>506479.63957891776</v>
      </c>
    </row>
    <row r="458" spans="1:32" ht="11.25" x14ac:dyDescent="0.2">
      <c r="A458" s="60">
        <v>30850</v>
      </c>
      <c r="B458" s="102">
        <f>INT(A458/10000)</f>
        <v>3</v>
      </c>
      <c r="C458" s="109">
        <v>3</v>
      </c>
      <c r="D458" s="60" t="s">
        <v>516</v>
      </c>
      <c r="E458" s="60">
        <v>1257</v>
      </c>
      <c r="F458" s="60">
        <v>0</v>
      </c>
      <c r="G458" s="60">
        <f t="shared" si="86"/>
        <v>2026.2089552238806</v>
      </c>
      <c r="H458" s="60"/>
      <c r="I458" s="60"/>
      <c r="J458" s="57"/>
      <c r="K458" s="23">
        <f t="shared" si="87"/>
        <v>1</v>
      </c>
      <c r="L458" s="23">
        <f t="shared" si="88"/>
        <v>0</v>
      </c>
      <c r="M458" s="23">
        <f ca="1">OFFSET('Z1'!$B$7,B458,K458)*E458</f>
        <v>0</v>
      </c>
      <c r="N458" s="23">
        <f ca="1">IF(L458&gt;0,OFFSET('Z1'!$I$7,B458,L458)*IF(L458=1,E458-9300,IF(L458=2,E458-18000,IF(L458=3,E458-45000,0))),0)</f>
        <v>0</v>
      </c>
      <c r="O458" s="23">
        <f>IF(AND(F458=1,E458&gt;20000,E458&lt;=45000),E458*'Z1'!$G$7,0)+IF(AND(F458=1,E458&gt;45000,E458&lt;=50000),'Z1'!$G$7/5000*(50000-E458)*E458,0)</f>
        <v>0</v>
      </c>
      <c r="P458" s="24">
        <f t="shared" ca="1" si="89"/>
        <v>0</v>
      </c>
      <c r="Q458" s="27">
        <v>0</v>
      </c>
      <c r="R458" s="26">
        <f t="shared" si="90"/>
        <v>0</v>
      </c>
      <c r="S458" s="27">
        <f t="shared" si="91"/>
        <v>1</v>
      </c>
      <c r="T458" s="28">
        <f t="shared" si="92"/>
        <v>0</v>
      </c>
      <c r="U458" s="61">
        <f ca="1">OFFSET($U$4,B458,0)/OFFSET($G$4,B458,0)*G458</f>
        <v>985732.75935389649</v>
      </c>
      <c r="V458" s="62">
        <f t="shared" ca="1" si="93"/>
        <v>985732.75935389649</v>
      </c>
      <c r="W458" s="63">
        <v>848.2890636766341</v>
      </c>
      <c r="X458" s="63">
        <f t="shared" ca="1" si="94"/>
        <v>784.19471706753893</v>
      </c>
      <c r="Y458" s="64">
        <f t="shared" ca="1" si="95"/>
        <v>-7.5557200196945784E-2</v>
      </c>
      <c r="Z458" s="64"/>
      <c r="AA458" s="64">
        <f ca="1">MAX(Y458,OFFSET($AA$4,B458,0))</f>
        <v>-7.5021174781420008E-2</v>
      </c>
      <c r="AB458" s="62">
        <f t="shared" ca="1" si="96"/>
        <v>986304.32290768542</v>
      </c>
      <c r="AC458" s="65">
        <f t="shared" ca="1" si="97"/>
        <v>571.56355378893204</v>
      </c>
      <c r="AD458" s="62">
        <f ca="1">MAX(0,AB458-W458*(1+OFFSET($Y$4,B458,0))*E458)</f>
        <v>0</v>
      </c>
      <c r="AE458" s="65">
        <f ca="1">IF(OFFSET($AC$4,B458,0)=0,0,-OFFSET($AC$4,B458,0)/OFFSET($AD$4,B458,0)*AD458)</f>
        <v>0</v>
      </c>
      <c r="AF458" s="51">
        <f t="shared" ca="1" si="98"/>
        <v>986304.32290768542</v>
      </c>
    </row>
    <row r="459" spans="1:32" ht="11.25" x14ac:dyDescent="0.2">
      <c r="A459" s="60">
        <v>30852</v>
      </c>
      <c r="B459" s="102">
        <f>INT(A459/10000)</f>
        <v>3</v>
      </c>
      <c r="C459" s="109">
        <v>3</v>
      </c>
      <c r="D459" s="60" t="s">
        <v>517</v>
      </c>
      <c r="E459" s="60">
        <v>1951</v>
      </c>
      <c r="F459" s="60">
        <v>0</v>
      </c>
      <c r="G459" s="60">
        <f t="shared" si="86"/>
        <v>3144.8955223880598</v>
      </c>
      <c r="H459" s="60"/>
      <c r="I459" s="60"/>
      <c r="J459" s="57"/>
      <c r="K459" s="23">
        <f t="shared" si="87"/>
        <v>1</v>
      </c>
      <c r="L459" s="23">
        <f t="shared" si="88"/>
        <v>0</v>
      </c>
      <c r="M459" s="23">
        <f ca="1">OFFSET('Z1'!$B$7,B459,K459)*E459</f>
        <v>0</v>
      </c>
      <c r="N459" s="23">
        <f ca="1">IF(L459&gt;0,OFFSET('Z1'!$I$7,B459,L459)*IF(L459=1,E459-9300,IF(L459=2,E459-18000,IF(L459=3,E459-45000,0))),0)</f>
        <v>0</v>
      </c>
      <c r="O459" s="23">
        <f>IF(AND(F459=1,E459&gt;20000,E459&lt;=45000),E459*'Z1'!$G$7,0)+IF(AND(F459=1,E459&gt;45000,E459&lt;=50000),'Z1'!$G$7/5000*(50000-E459)*E459,0)</f>
        <v>0</v>
      </c>
      <c r="P459" s="24">
        <f t="shared" ca="1" si="89"/>
        <v>0</v>
      </c>
      <c r="Q459" s="27">
        <v>0</v>
      </c>
      <c r="R459" s="26">
        <f t="shared" si="90"/>
        <v>0</v>
      </c>
      <c r="S459" s="27">
        <f t="shared" si="91"/>
        <v>1</v>
      </c>
      <c r="T459" s="28">
        <f t="shared" si="92"/>
        <v>0</v>
      </c>
      <c r="U459" s="61">
        <f ca="1">OFFSET($U$4,B459,0)/OFFSET($G$4,B459,0)*G459</f>
        <v>1529963.8929987687</v>
      </c>
      <c r="V459" s="62">
        <f t="shared" ca="1" si="93"/>
        <v>1529963.8929987687</v>
      </c>
      <c r="W459" s="63">
        <v>846.33455320050416</v>
      </c>
      <c r="X459" s="63">
        <f t="shared" ca="1" si="94"/>
        <v>784.19471706753905</v>
      </c>
      <c r="Y459" s="64">
        <f t="shared" ca="1" si="95"/>
        <v>-7.3422307878104109E-2</v>
      </c>
      <c r="Z459" s="64"/>
      <c r="AA459" s="64">
        <f ca="1">MAX(Y459,OFFSET($AA$4,B459,0))</f>
        <v>-7.3422307878104109E-2</v>
      </c>
      <c r="AB459" s="62">
        <f t="shared" ca="1" si="96"/>
        <v>1529963.8929987687</v>
      </c>
      <c r="AC459" s="65">
        <f t="shared" ca="1" si="97"/>
        <v>0</v>
      </c>
      <c r="AD459" s="62">
        <f ca="1">MAX(0,AB459-W459*(1+OFFSET($Y$4,B459,0))*E459)</f>
        <v>0</v>
      </c>
      <c r="AE459" s="65">
        <f ca="1">IF(OFFSET($AC$4,B459,0)=0,0,-OFFSET($AC$4,B459,0)/OFFSET($AD$4,B459,0)*AD459)</f>
        <v>0</v>
      </c>
      <c r="AF459" s="51">
        <f t="shared" ca="1" si="98"/>
        <v>1529963.8929987687</v>
      </c>
    </row>
    <row r="460" spans="1:32" ht="11.25" x14ac:dyDescent="0.2">
      <c r="A460" s="60">
        <v>30854</v>
      </c>
      <c r="B460" s="102">
        <f>INT(A460/10000)</f>
        <v>3</v>
      </c>
      <c r="C460" s="109">
        <v>3</v>
      </c>
      <c r="D460" s="60" t="s">
        <v>518</v>
      </c>
      <c r="E460" s="60">
        <v>1011</v>
      </c>
      <c r="F460" s="60">
        <v>0</v>
      </c>
      <c r="G460" s="60">
        <f t="shared" si="86"/>
        <v>1629.6716417910447</v>
      </c>
      <c r="H460" s="60"/>
      <c r="I460" s="60"/>
      <c r="J460" s="57"/>
      <c r="K460" s="23">
        <f t="shared" si="87"/>
        <v>1</v>
      </c>
      <c r="L460" s="23">
        <f t="shared" si="88"/>
        <v>0</v>
      </c>
      <c r="M460" s="23">
        <f ca="1">OFFSET('Z1'!$B$7,B460,K460)*E460</f>
        <v>0</v>
      </c>
      <c r="N460" s="23">
        <f ca="1">IF(L460&gt;0,OFFSET('Z1'!$I$7,B460,L460)*IF(L460=1,E460-9300,IF(L460=2,E460-18000,IF(L460=3,E460-45000,0))),0)</f>
        <v>0</v>
      </c>
      <c r="O460" s="23">
        <f>IF(AND(F460=1,E460&gt;20000,E460&lt;=45000),E460*'Z1'!$G$7,0)+IF(AND(F460=1,E460&gt;45000,E460&lt;=50000),'Z1'!$G$7/5000*(50000-E460)*E460,0)</f>
        <v>0</v>
      </c>
      <c r="P460" s="24">
        <f t="shared" ca="1" si="89"/>
        <v>0</v>
      </c>
      <c r="Q460" s="27">
        <v>0</v>
      </c>
      <c r="R460" s="26">
        <f t="shared" si="90"/>
        <v>0</v>
      </c>
      <c r="S460" s="27">
        <f t="shared" si="91"/>
        <v>1</v>
      </c>
      <c r="T460" s="28">
        <f t="shared" si="92"/>
        <v>0</v>
      </c>
      <c r="U460" s="61">
        <f ca="1">OFFSET($U$4,B460,0)/OFFSET($G$4,B460,0)*G460</f>
        <v>792820.8589552819</v>
      </c>
      <c r="V460" s="62">
        <f t="shared" ca="1" si="93"/>
        <v>792820.8589552819</v>
      </c>
      <c r="W460" s="63">
        <v>848.16270624327205</v>
      </c>
      <c r="X460" s="63">
        <f t="shared" ca="1" si="94"/>
        <v>784.19471706753893</v>
      </c>
      <c r="Y460" s="64">
        <f t="shared" ca="1" si="95"/>
        <v>-7.5419478721321709E-2</v>
      </c>
      <c r="Z460" s="64"/>
      <c r="AA460" s="64">
        <f ca="1">MAX(Y460,OFFSET($AA$4,B460,0))</f>
        <v>-7.5021174781420008E-2</v>
      </c>
      <c r="AB460" s="62">
        <f t="shared" ca="1" si="96"/>
        <v>793162.40159487957</v>
      </c>
      <c r="AC460" s="65">
        <f t="shared" ca="1" si="97"/>
        <v>341.54263959766831</v>
      </c>
      <c r="AD460" s="62">
        <f ca="1">MAX(0,AB460-W460*(1+OFFSET($Y$4,B460,0))*E460)</f>
        <v>0</v>
      </c>
      <c r="AE460" s="65">
        <f ca="1">IF(OFFSET($AC$4,B460,0)=0,0,-OFFSET($AC$4,B460,0)/OFFSET($AD$4,B460,0)*AD460)</f>
        <v>0</v>
      </c>
      <c r="AF460" s="51">
        <f t="shared" ca="1" si="98"/>
        <v>793162.40159487957</v>
      </c>
    </row>
    <row r="461" spans="1:32" ht="11.25" x14ac:dyDescent="0.2">
      <c r="A461" s="60">
        <v>30856</v>
      </c>
      <c r="B461" s="102">
        <f>INT(A461/10000)</f>
        <v>3</v>
      </c>
      <c r="C461" s="109">
        <v>6</v>
      </c>
      <c r="D461" s="60" t="s">
        <v>519</v>
      </c>
      <c r="E461" s="60">
        <v>10332</v>
      </c>
      <c r="F461" s="60">
        <v>0</v>
      </c>
      <c r="G461" s="60">
        <f t="shared" si="86"/>
        <v>17220</v>
      </c>
      <c r="H461" s="60"/>
      <c r="I461" s="60"/>
      <c r="J461" s="57"/>
      <c r="K461" s="23">
        <f t="shared" si="87"/>
        <v>2</v>
      </c>
      <c r="L461" s="23">
        <f t="shared" si="88"/>
        <v>0</v>
      </c>
      <c r="M461" s="23">
        <f ca="1">OFFSET('Z1'!$B$7,B461,K461)*E461</f>
        <v>1348429.3199999998</v>
      </c>
      <c r="N461" s="23">
        <f ca="1">IF(L461&gt;0,OFFSET('Z1'!$I$7,B461,L461)*IF(L461=1,E461-9300,IF(L461=2,E461-18000,IF(L461=3,E461-45000,0))),0)</f>
        <v>0</v>
      </c>
      <c r="O461" s="23">
        <f>IF(AND(F461=1,E461&gt;20000,E461&lt;=45000),E461*'Z1'!$G$7,0)+IF(AND(F461=1,E461&gt;45000,E461&lt;=50000),'Z1'!$G$7/5000*(50000-E461)*E461,0)</f>
        <v>0</v>
      </c>
      <c r="P461" s="24">
        <f t="shared" ca="1" si="89"/>
        <v>1348429.3199999998</v>
      </c>
      <c r="Q461" s="27">
        <v>5086</v>
      </c>
      <c r="R461" s="26">
        <f t="shared" si="90"/>
        <v>4086</v>
      </c>
      <c r="S461" s="27">
        <f t="shared" si="91"/>
        <v>0</v>
      </c>
      <c r="T461" s="28">
        <f t="shared" si="92"/>
        <v>0</v>
      </c>
      <c r="U461" s="61">
        <f ca="1">OFFSET($U$4,B461,0)/OFFSET($G$4,B461,0)*G461</f>
        <v>8377377.8969398374</v>
      </c>
      <c r="V461" s="62">
        <f t="shared" ca="1" si="93"/>
        <v>9725807.2169398367</v>
      </c>
      <c r="W461" s="63">
        <v>943.94530987847543</v>
      </c>
      <c r="X461" s="63">
        <f t="shared" ca="1" si="94"/>
        <v>941.32861178279484</v>
      </c>
      <c r="Y461" s="64">
        <f t="shared" ca="1" si="95"/>
        <v>-2.772086548125885E-3</v>
      </c>
      <c r="Z461" s="64"/>
      <c r="AA461" s="64">
        <f ca="1">MAX(Y461,OFFSET($AA$4,B461,0))</f>
        <v>-2.772086548125885E-3</v>
      </c>
      <c r="AB461" s="62">
        <f t="shared" ca="1" si="96"/>
        <v>9725807.2169398367</v>
      </c>
      <c r="AC461" s="65">
        <f t="shared" ca="1" si="97"/>
        <v>0</v>
      </c>
      <c r="AD461" s="62">
        <f ca="1">MAX(0,AB461-W461*(1+OFFSET($Y$4,B461,0))*E461)</f>
        <v>655869.79550945014</v>
      </c>
      <c r="AE461" s="65">
        <f ca="1">IF(OFFSET($AC$4,B461,0)=0,0,-OFFSET($AC$4,B461,0)/OFFSET($AD$4,B461,0)*AD461)</f>
        <v>-318092.03973207</v>
      </c>
      <c r="AF461" s="51">
        <f t="shared" ca="1" si="98"/>
        <v>9407715.1772077661</v>
      </c>
    </row>
    <row r="462" spans="1:32" ht="11.25" x14ac:dyDescent="0.2">
      <c r="A462" s="60">
        <v>30857</v>
      </c>
      <c r="B462" s="102">
        <f>INT(A462/10000)</f>
        <v>3</v>
      </c>
      <c r="C462" s="109">
        <v>3</v>
      </c>
      <c r="D462" s="60" t="s">
        <v>520</v>
      </c>
      <c r="E462" s="60">
        <v>1203</v>
      </c>
      <c r="F462" s="60">
        <v>0</v>
      </c>
      <c r="G462" s="60">
        <f t="shared" si="86"/>
        <v>1939.1641791044776</v>
      </c>
      <c r="H462" s="60"/>
      <c r="I462" s="60"/>
      <c r="J462" s="57"/>
      <c r="K462" s="23">
        <f t="shared" si="87"/>
        <v>1</v>
      </c>
      <c r="L462" s="23">
        <f t="shared" si="88"/>
        <v>0</v>
      </c>
      <c r="M462" s="23">
        <f ca="1">OFFSET('Z1'!$B$7,B462,K462)*E462</f>
        <v>0</v>
      </c>
      <c r="N462" s="23">
        <f ca="1">IF(L462&gt;0,OFFSET('Z1'!$I$7,B462,L462)*IF(L462=1,E462-9300,IF(L462=2,E462-18000,IF(L462=3,E462-45000,0))),0)</f>
        <v>0</v>
      </c>
      <c r="O462" s="23">
        <f>IF(AND(F462=1,E462&gt;20000,E462&lt;=45000),E462*'Z1'!$G$7,0)+IF(AND(F462=1,E462&gt;45000,E462&lt;=50000),'Z1'!$G$7/5000*(50000-E462)*E462,0)</f>
        <v>0</v>
      </c>
      <c r="P462" s="24">
        <f t="shared" ca="1" si="89"/>
        <v>0</v>
      </c>
      <c r="Q462" s="27">
        <v>0</v>
      </c>
      <c r="R462" s="26">
        <f t="shared" si="90"/>
        <v>0</v>
      </c>
      <c r="S462" s="27">
        <f t="shared" si="91"/>
        <v>1</v>
      </c>
      <c r="T462" s="28">
        <f t="shared" si="92"/>
        <v>0</v>
      </c>
      <c r="U462" s="61">
        <f ca="1">OFFSET($U$4,B462,0)/OFFSET($G$4,B462,0)*G462</f>
        <v>943386.24463224947</v>
      </c>
      <c r="V462" s="62">
        <f t="shared" ca="1" si="93"/>
        <v>943386.24463224947</v>
      </c>
      <c r="W462" s="63">
        <v>848.28906367663387</v>
      </c>
      <c r="X462" s="63">
        <f t="shared" ca="1" si="94"/>
        <v>784.19471706753905</v>
      </c>
      <c r="Y462" s="64">
        <f t="shared" ca="1" si="95"/>
        <v>-7.5557200196945451E-2</v>
      </c>
      <c r="Z462" s="64"/>
      <c r="AA462" s="64">
        <f ca="1">MAX(Y462,OFFSET($AA$4,B462,0))</f>
        <v>-7.5021174781420008E-2</v>
      </c>
      <c r="AB462" s="62">
        <f t="shared" ca="1" si="96"/>
        <v>943933.2541431546</v>
      </c>
      <c r="AC462" s="65">
        <f t="shared" ca="1" si="97"/>
        <v>547.00951090513263</v>
      </c>
      <c r="AD462" s="62">
        <f ca="1">MAX(0,AB462-W462*(1+OFFSET($Y$4,B462,0))*E462)</f>
        <v>0</v>
      </c>
      <c r="AE462" s="65">
        <f ca="1">IF(OFFSET($AC$4,B462,0)=0,0,-OFFSET($AC$4,B462,0)/OFFSET($AD$4,B462,0)*AD462)</f>
        <v>0</v>
      </c>
      <c r="AF462" s="51">
        <f t="shared" ca="1" si="98"/>
        <v>943933.2541431546</v>
      </c>
    </row>
    <row r="463" spans="1:32" ht="11.25" x14ac:dyDescent="0.2">
      <c r="A463" s="60">
        <v>30858</v>
      </c>
      <c r="B463" s="102">
        <f>INT(A463/10000)</f>
        <v>3</v>
      </c>
      <c r="C463" s="109">
        <v>3</v>
      </c>
      <c r="D463" s="60" t="s">
        <v>521</v>
      </c>
      <c r="E463" s="60">
        <v>1761</v>
      </c>
      <c r="F463" s="60">
        <v>0</v>
      </c>
      <c r="G463" s="60">
        <f t="shared" si="86"/>
        <v>2838.6268656716416</v>
      </c>
      <c r="H463" s="60"/>
      <c r="I463" s="60"/>
      <c r="J463" s="57"/>
      <c r="K463" s="23">
        <f t="shared" si="87"/>
        <v>1</v>
      </c>
      <c r="L463" s="23">
        <f t="shared" si="88"/>
        <v>0</v>
      </c>
      <c r="M463" s="23">
        <f ca="1">OFFSET('Z1'!$B$7,B463,K463)*E463</f>
        <v>0</v>
      </c>
      <c r="N463" s="23">
        <f ca="1">IF(L463&gt;0,OFFSET('Z1'!$I$7,B463,L463)*IF(L463=1,E463-9300,IF(L463=2,E463-18000,IF(L463=3,E463-45000,0))),0)</f>
        <v>0</v>
      </c>
      <c r="O463" s="23">
        <f>IF(AND(F463=1,E463&gt;20000,E463&lt;=45000),E463*'Z1'!$G$7,0)+IF(AND(F463=1,E463&gt;45000,E463&lt;=50000),'Z1'!$G$7/5000*(50000-E463)*E463,0)</f>
        <v>0</v>
      </c>
      <c r="P463" s="24">
        <f t="shared" ca="1" si="89"/>
        <v>0</v>
      </c>
      <c r="Q463" s="27">
        <v>10794</v>
      </c>
      <c r="R463" s="26">
        <f t="shared" si="90"/>
        <v>9794</v>
      </c>
      <c r="S463" s="27">
        <f t="shared" si="91"/>
        <v>1</v>
      </c>
      <c r="T463" s="28">
        <f t="shared" si="92"/>
        <v>8814.6</v>
      </c>
      <c r="U463" s="61">
        <f ca="1">OFFSET($U$4,B463,0)/OFFSET($G$4,B463,0)*G463</f>
        <v>1380966.8967559361</v>
      </c>
      <c r="V463" s="62">
        <f t="shared" ca="1" si="93"/>
        <v>1389781.4967559362</v>
      </c>
      <c r="W463" s="63">
        <v>851.82343867663394</v>
      </c>
      <c r="X463" s="63">
        <f t="shared" ca="1" si="94"/>
        <v>789.20016851557989</v>
      </c>
      <c r="Y463" s="64">
        <f t="shared" ca="1" si="95"/>
        <v>-7.3516725788085324E-2</v>
      </c>
      <c r="Z463" s="64"/>
      <c r="AA463" s="64">
        <f ca="1">MAX(Y463,OFFSET($AA$4,B463,0))</f>
        <v>-7.3516725788085324E-2</v>
      </c>
      <c r="AB463" s="62">
        <f t="shared" ca="1" si="96"/>
        <v>1389781.4967559362</v>
      </c>
      <c r="AC463" s="65">
        <f t="shared" ca="1" si="97"/>
        <v>0</v>
      </c>
      <c r="AD463" s="62">
        <f ca="1">MAX(0,AB463-W463*(1+OFFSET($Y$4,B463,0))*E463)</f>
        <v>0</v>
      </c>
      <c r="AE463" s="65">
        <f ca="1">IF(OFFSET($AC$4,B463,0)=0,0,-OFFSET($AC$4,B463,0)/OFFSET($AD$4,B463,0)*AD463)</f>
        <v>0</v>
      </c>
      <c r="AF463" s="51">
        <f t="shared" ca="1" si="98"/>
        <v>1389781.4967559362</v>
      </c>
    </row>
    <row r="464" spans="1:32" ht="11.25" x14ac:dyDescent="0.2">
      <c r="A464" s="60">
        <v>30859</v>
      </c>
      <c r="B464" s="102">
        <f>INT(A464/10000)</f>
        <v>3</v>
      </c>
      <c r="C464" s="109">
        <v>2</v>
      </c>
      <c r="D464" s="60" t="s">
        <v>522</v>
      </c>
      <c r="E464" s="60">
        <v>753</v>
      </c>
      <c r="F464" s="60">
        <v>0</v>
      </c>
      <c r="G464" s="60">
        <f t="shared" si="86"/>
        <v>1213.7910447761194</v>
      </c>
      <c r="H464" s="60"/>
      <c r="I464" s="60"/>
      <c r="J464" s="57"/>
      <c r="K464" s="23">
        <f t="shared" si="87"/>
        <v>1</v>
      </c>
      <c r="L464" s="23">
        <f t="shared" si="88"/>
        <v>0</v>
      </c>
      <c r="M464" s="23">
        <f ca="1">OFFSET('Z1'!$B$7,B464,K464)*E464</f>
        <v>0</v>
      </c>
      <c r="N464" s="23">
        <f ca="1">IF(L464&gt;0,OFFSET('Z1'!$I$7,B464,L464)*IF(L464=1,E464-9300,IF(L464=2,E464-18000,IF(L464=3,E464-45000,0))),0)</f>
        <v>0</v>
      </c>
      <c r="O464" s="23">
        <f>IF(AND(F464=1,E464&gt;20000,E464&lt;=45000),E464*'Z1'!$G$7,0)+IF(AND(F464=1,E464&gt;45000,E464&lt;=50000),'Z1'!$G$7/5000*(50000-E464)*E464,0)</f>
        <v>0</v>
      </c>
      <c r="P464" s="24">
        <f t="shared" ca="1" si="89"/>
        <v>0</v>
      </c>
      <c r="Q464" s="27">
        <v>0</v>
      </c>
      <c r="R464" s="26">
        <f t="shared" si="90"/>
        <v>0</v>
      </c>
      <c r="S464" s="27">
        <f t="shared" si="91"/>
        <v>1</v>
      </c>
      <c r="T464" s="28">
        <f t="shared" si="92"/>
        <v>0</v>
      </c>
      <c r="U464" s="61">
        <f ca="1">OFFSET($U$4,B464,0)/OFFSET($G$4,B464,0)*G464</f>
        <v>590498.62195185688</v>
      </c>
      <c r="V464" s="62">
        <f t="shared" ca="1" si="93"/>
        <v>590498.62195185688</v>
      </c>
      <c r="W464" s="63">
        <v>848.2890636766341</v>
      </c>
      <c r="X464" s="63">
        <f t="shared" ca="1" si="94"/>
        <v>784.19471706753905</v>
      </c>
      <c r="Y464" s="64">
        <f t="shared" ca="1" si="95"/>
        <v>-7.5557200196945673E-2</v>
      </c>
      <c r="Z464" s="64"/>
      <c r="AA464" s="64">
        <f ca="1">MAX(Y464,OFFSET($AA$4,B464,0))</f>
        <v>-7.5021174781420008E-2</v>
      </c>
      <c r="AB464" s="62">
        <f t="shared" ca="1" si="96"/>
        <v>590841.01443873276</v>
      </c>
      <c r="AC464" s="65">
        <f t="shared" ca="1" si="97"/>
        <v>342.39248687587678</v>
      </c>
      <c r="AD464" s="62">
        <f ca="1">MAX(0,AB464-W464*(1+OFFSET($Y$4,B464,0))*E464)</f>
        <v>0</v>
      </c>
      <c r="AE464" s="65">
        <f ca="1">IF(OFFSET($AC$4,B464,0)=0,0,-OFFSET($AC$4,B464,0)/OFFSET($AD$4,B464,0)*AD464)</f>
        <v>0</v>
      </c>
      <c r="AF464" s="51">
        <f t="shared" ca="1" si="98"/>
        <v>590841.01443873276</v>
      </c>
    </row>
    <row r="465" spans="1:32" ht="11.25" x14ac:dyDescent="0.2">
      <c r="A465" s="60">
        <v>30860</v>
      </c>
      <c r="B465" s="102">
        <f>INT(A465/10000)</f>
        <v>3</v>
      </c>
      <c r="C465" s="109">
        <v>3</v>
      </c>
      <c r="D465" s="60" t="s">
        <v>523</v>
      </c>
      <c r="E465" s="60">
        <v>2026</v>
      </c>
      <c r="F465" s="60">
        <v>0</v>
      </c>
      <c r="G465" s="60">
        <f t="shared" si="86"/>
        <v>3265.7910447761192</v>
      </c>
      <c r="H465" s="60"/>
      <c r="I465" s="60"/>
      <c r="J465" s="57"/>
      <c r="K465" s="23">
        <f t="shared" si="87"/>
        <v>1</v>
      </c>
      <c r="L465" s="23">
        <f t="shared" si="88"/>
        <v>0</v>
      </c>
      <c r="M465" s="23">
        <f ca="1">OFFSET('Z1'!$B$7,B465,K465)*E465</f>
        <v>0</v>
      </c>
      <c r="N465" s="23">
        <f ca="1">IF(L465&gt;0,OFFSET('Z1'!$I$7,B465,L465)*IF(L465=1,E465-9300,IF(L465=2,E465-18000,IF(L465=3,E465-45000,0))),0)</f>
        <v>0</v>
      </c>
      <c r="O465" s="23">
        <f>IF(AND(F465=1,E465&gt;20000,E465&lt;=45000),E465*'Z1'!$G$7,0)+IF(AND(F465=1,E465&gt;45000,E465&lt;=50000),'Z1'!$G$7/5000*(50000-E465)*E465,0)</f>
        <v>0</v>
      </c>
      <c r="P465" s="24">
        <f t="shared" ca="1" si="89"/>
        <v>0</v>
      </c>
      <c r="Q465" s="27">
        <v>0</v>
      </c>
      <c r="R465" s="26">
        <f t="shared" si="90"/>
        <v>0</v>
      </c>
      <c r="S465" s="27">
        <f t="shared" si="91"/>
        <v>1</v>
      </c>
      <c r="T465" s="28">
        <f t="shared" si="92"/>
        <v>0</v>
      </c>
      <c r="U465" s="61">
        <f ca="1">OFFSET($U$4,B465,0)/OFFSET($G$4,B465,0)*G465</f>
        <v>1588778.4967788339</v>
      </c>
      <c r="V465" s="62">
        <f t="shared" ca="1" si="93"/>
        <v>1588778.4967788339</v>
      </c>
      <c r="W465" s="63">
        <v>848.28906367663421</v>
      </c>
      <c r="X465" s="63">
        <f t="shared" ca="1" si="94"/>
        <v>784.19471706753893</v>
      </c>
      <c r="Y465" s="64">
        <f t="shared" ca="1" si="95"/>
        <v>-7.5557200196945895E-2</v>
      </c>
      <c r="Z465" s="64"/>
      <c r="AA465" s="64">
        <f ca="1">MAX(Y465,OFFSET($AA$4,B465,0))</f>
        <v>-7.5021174781420008E-2</v>
      </c>
      <c r="AB465" s="62">
        <f t="shared" ca="1" si="96"/>
        <v>1589699.7280914646</v>
      </c>
      <c r="AC465" s="65">
        <f t="shared" ca="1" si="97"/>
        <v>921.23131263069808</v>
      </c>
      <c r="AD465" s="62">
        <f ca="1">MAX(0,AB465-W465*(1+OFFSET($Y$4,B465,0))*E465)</f>
        <v>0</v>
      </c>
      <c r="AE465" s="65">
        <f ca="1">IF(OFFSET($AC$4,B465,0)=0,0,-OFFSET($AC$4,B465,0)/OFFSET($AD$4,B465,0)*AD465)</f>
        <v>0</v>
      </c>
      <c r="AF465" s="51">
        <f t="shared" ca="1" si="98"/>
        <v>1589699.7280914646</v>
      </c>
    </row>
    <row r="466" spans="1:32" ht="11.25" x14ac:dyDescent="0.2">
      <c r="A466" s="60">
        <v>30863</v>
      </c>
      <c r="B466" s="102">
        <f>INT(A466/10000)</f>
        <v>3</v>
      </c>
      <c r="C466" s="109">
        <v>5</v>
      </c>
      <c r="D466" s="60" t="s">
        <v>524</v>
      </c>
      <c r="E466" s="60">
        <v>5399</v>
      </c>
      <c r="F466" s="60">
        <v>0</v>
      </c>
      <c r="G466" s="60">
        <f t="shared" si="86"/>
        <v>8702.8656716417918</v>
      </c>
      <c r="H466" s="60"/>
      <c r="I466" s="60"/>
      <c r="J466" s="57"/>
      <c r="K466" s="23">
        <f t="shared" si="87"/>
        <v>1</v>
      </c>
      <c r="L466" s="23">
        <f t="shared" si="88"/>
        <v>0</v>
      </c>
      <c r="M466" s="23">
        <f ca="1">OFFSET('Z1'!$B$7,B466,K466)*E466</f>
        <v>0</v>
      </c>
      <c r="N466" s="23">
        <f ca="1">IF(L466&gt;0,OFFSET('Z1'!$I$7,B466,L466)*IF(L466=1,E466-9300,IF(L466=2,E466-18000,IF(L466=3,E466-45000,0))),0)</f>
        <v>0</v>
      </c>
      <c r="O466" s="23">
        <f>IF(AND(F466=1,E466&gt;20000,E466&lt;=45000),E466*'Z1'!$G$7,0)+IF(AND(F466=1,E466&gt;45000,E466&lt;=50000),'Z1'!$G$7/5000*(50000-E466)*E466,0)</f>
        <v>0</v>
      </c>
      <c r="P466" s="24">
        <f t="shared" ca="1" si="89"/>
        <v>0</v>
      </c>
      <c r="Q466" s="27">
        <v>18422</v>
      </c>
      <c r="R466" s="26">
        <f t="shared" si="90"/>
        <v>17422</v>
      </c>
      <c r="S466" s="27">
        <f t="shared" si="91"/>
        <v>1</v>
      </c>
      <c r="T466" s="28">
        <f t="shared" si="92"/>
        <v>15679.800000000001</v>
      </c>
      <c r="U466" s="61">
        <f ca="1">OFFSET($U$4,B466,0)/OFFSET($G$4,B466,0)*G466</f>
        <v>4233867.2774476437</v>
      </c>
      <c r="V466" s="62">
        <f t="shared" ca="1" si="93"/>
        <v>4249547.0774476435</v>
      </c>
      <c r="W466" s="63">
        <v>850.77041111538676</v>
      </c>
      <c r="X466" s="63">
        <f t="shared" ca="1" si="94"/>
        <v>787.09892154985062</v>
      </c>
      <c r="Y466" s="64">
        <f t="shared" ca="1" si="95"/>
        <v>-7.4839802529169774E-2</v>
      </c>
      <c r="Z466" s="64"/>
      <c r="AA466" s="64">
        <f ca="1">MAX(Y466,OFFSET($AA$4,B466,0))</f>
        <v>-7.4839802529169774E-2</v>
      </c>
      <c r="AB466" s="62">
        <f t="shared" ca="1" si="96"/>
        <v>4249547.0774476435</v>
      </c>
      <c r="AC466" s="65">
        <f t="shared" ca="1" si="97"/>
        <v>0</v>
      </c>
      <c r="AD466" s="62">
        <f ca="1">MAX(0,AB466-W466*(1+OFFSET($Y$4,B466,0))*E466)</f>
        <v>0</v>
      </c>
      <c r="AE466" s="65">
        <f ca="1">IF(OFFSET($AC$4,B466,0)=0,0,-OFFSET($AC$4,B466,0)/OFFSET($AD$4,B466,0)*AD466)</f>
        <v>0</v>
      </c>
      <c r="AF466" s="51">
        <f t="shared" ca="1" si="98"/>
        <v>4249547.0774476435</v>
      </c>
    </row>
    <row r="467" spans="1:32" ht="11.25" x14ac:dyDescent="0.2">
      <c r="A467" s="60">
        <v>30865</v>
      </c>
      <c r="B467" s="102">
        <f>INT(A467/10000)</f>
        <v>3</v>
      </c>
      <c r="C467" s="109">
        <v>2</v>
      </c>
      <c r="D467" s="60" t="s">
        <v>525</v>
      </c>
      <c r="E467" s="60">
        <v>992</v>
      </c>
      <c r="F467" s="60">
        <v>0</v>
      </c>
      <c r="G467" s="60">
        <f t="shared" si="86"/>
        <v>1599.044776119403</v>
      </c>
      <c r="H467" s="60"/>
      <c r="I467" s="60"/>
      <c r="J467" s="57"/>
      <c r="K467" s="23">
        <f t="shared" si="87"/>
        <v>1</v>
      </c>
      <c r="L467" s="23">
        <f t="shared" si="88"/>
        <v>0</v>
      </c>
      <c r="M467" s="23">
        <f ca="1">OFFSET('Z1'!$B$7,B467,K467)*E467</f>
        <v>0</v>
      </c>
      <c r="N467" s="23">
        <f ca="1">IF(L467&gt;0,OFFSET('Z1'!$I$7,B467,L467)*IF(L467=1,E467-9300,IF(L467=2,E467-18000,IF(L467=3,E467-45000,0))),0)</f>
        <v>0</v>
      </c>
      <c r="O467" s="23">
        <f>IF(AND(F467=1,E467&gt;20000,E467&lt;=45000),E467*'Z1'!$G$7,0)+IF(AND(F467=1,E467&gt;45000,E467&lt;=50000),'Z1'!$G$7/5000*(50000-E467)*E467,0)</f>
        <v>0</v>
      </c>
      <c r="P467" s="24">
        <f t="shared" ca="1" si="89"/>
        <v>0</v>
      </c>
      <c r="Q467" s="27">
        <v>0</v>
      </c>
      <c r="R467" s="26">
        <f t="shared" si="90"/>
        <v>0</v>
      </c>
      <c r="S467" s="27">
        <f t="shared" si="91"/>
        <v>1</v>
      </c>
      <c r="T467" s="28">
        <f t="shared" si="92"/>
        <v>0</v>
      </c>
      <c r="U467" s="61">
        <f ca="1">OFFSET($U$4,B467,0)/OFFSET($G$4,B467,0)*G467</f>
        <v>777921.15933099866</v>
      </c>
      <c r="V467" s="62">
        <f t="shared" ca="1" si="93"/>
        <v>777921.15933099866</v>
      </c>
      <c r="W467" s="63">
        <v>845.98407725254094</v>
      </c>
      <c r="X467" s="63">
        <f t="shared" ca="1" si="94"/>
        <v>784.19471706753893</v>
      </c>
      <c r="Y467" s="64">
        <f t="shared" ca="1" si="95"/>
        <v>-7.3038443448808277E-2</v>
      </c>
      <c r="Z467" s="64"/>
      <c r="AA467" s="64">
        <f ca="1">MAX(Y467,OFFSET($AA$4,B467,0))</f>
        <v>-7.3038443448808277E-2</v>
      </c>
      <c r="AB467" s="62">
        <f t="shared" ca="1" si="96"/>
        <v>777921.15933099866</v>
      </c>
      <c r="AC467" s="65">
        <f t="shared" ca="1" si="97"/>
        <v>0</v>
      </c>
      <c r="AD467" s="62">
        <f ca="1">MAX(0,AB467-W467*(1+OFFSET($Y$4,B467,0))*E467)</f>
        <v>0</v>
      </c>
      <c r="AE467" s="65">
        <f ca="1">IF(OFFSET($AC$4,B467,0)=0,0,-OFFSET($AC$4,B467,0)/OFFSET($AD$4,B467,0)*AD467)</f>
        <v>0</v>
      </c>
      <c r="AF467" s="51">
        <f t="shared" ca="1" si="98"/>
        <v>777921.15933099866</v>
      </c>
    </row>
    <row r="468" spans="1:32" ht="11.25" x14ac:dyDescent="0.2">
      <c r="A468" s="60">
        <v>30902</v>
      </c>
      <c r="B468" s="102">
        <f>INT(A468/10000)</f>
        <v>3</v>
      </c>
      <c r="C468" s="109">
        <v>3</v>
      </c>
      <c r="D468" s="60" t="s">
        <v>526</v>
      </c>
      <c r="E468" s="60">
        <v>1109</v>
      </c>
      <c r="F468" s="60">
        <v>0</v>
      </c>
      <c r="G468" s="60">
        <f t="shared" ref="G468:G531" si="99">IF(AND(F468=1,E468&lt;=20000),E468*2,IF(E468&lt;=10000,E468*(1+41/67),IF(E468&lt;=20000,E468*(1+2/3),IF(E468&lt;=50000,E468*(2),E468*(2+1/3))))+IF(AND(E468&gt;9000,E468&lt;=10000),(E468-9000)*(110/201),0)+IF(AND(E468&gt;18000,E468&lt;=20000),(E468-18000)*(3+1/3),0)+IF(AND(E468&gt;45000,E468&lt;=50000),(E468-45000)*(3+1/3),0))</f>
        <v>1787.641791044776</v>
      </c>
      <c r="H468" s="60"/>
      <c r="I468" s="60"/>
      <c r="J468" s="57"/>
      <c r="K468" s="23">
        <f t="shared" ref="K468:K531" si="100">IF(AND(F468=1,E468&lt;=20000),3,IF(E468&lt;=10000,1,IF(E468&lt;=20000,2,IF(E468&lt;=50000,3,4))))</f>
        <v>1</v>
      </c>
      <c r="L468" s="23">
        <f t="shared" ref="L468:L531" si="101">IF(AND(F468=1,E468&lt;=45000),0,IF(AND(E468&gt;9300,E468&lt;=10000),1,IF(AND(E468&gt;18000,E468&lt;=20000),2,IF(AND(E468&gt;45000,E468&lt;=50000),3,0))))</f>
        <v>0</v>
      </c>
      <c r="M468" s="23">
        <f ca="1">OFFSET('Z1'!$B$7,B468,K468)*E468</f>
        <v>0</v>
      </c>
      <c r="N468" s="23">
        <f ca="1">IF(L468&gt;0,OFFSET('Z1'!$I$7,B468,L468)*IF(L468=1,E468-9300,IF(L468=2,E468-18000,IF(L468=3,E468-45000,0))),0)</f>
        <v>0</v>
      </c>
      <c r="O468" s="23">
        <f>IF(AND(F468=1,E468&gt;20000,E468&lt;=45000),E468*'Z1'!$G$7,0)+IF(AND(F468=1,E468&gt;45000,E468&lt;=50000),'Z1'!$G$7/5000*(50000-E468)*E468,0)</f>
        <v>0</v>
      </c>
      <c r="P468" s="24">
        <f t="shared" ref="P468:P531" ca="1" si="102">SUM(M468:O468)</f>
        <v>0</v>
      </c>
      <c r="Q468" s="27">
        <v>0</v>
      </c>
      <c r="R468" s="26">
        <f t="shared" ref="R468:R531" si="103">MAX(Q468-$R$3,0)</f>
        <v>0</v>
      </c>
      <c r="S468" s="27">
        <f t="shared" ref="S468:S531" si="104">IF(E468&lt;=9300,1,IF(E468&gt;10000,0,2))</f>
        <v>1</v>
      </c>
      <c r="T468" s="28">
        <f t="shared" ref="T468:T531" si="105">IF(S468=0,0,IF(S468=1,R468*$T$3,R468*$T$3*(10000-E468)/700))</f>
        <v>0</v>
      </c>
      <c r="U468" s="61">
        <f ca="1">OFFSET($U$4,B468,0)/OFFSET($G$4,B468,0)*G468</f>
        <v>869671.94122790068</v>
      </c>
      <c r="V468" s="62">
        <f t="shared" ref="V468:V531" ca="1" si="106">P468+T468+U468</f>
        <v>869671.94122790068</v>
      </c>
      <c r="W468" s="63">
        <v>848.2890636766341</v>
      </c>
      <c r="X468" s="63">
        <f t="shared" ref="X468:X531" ca="1" si="107">V468/E468</f>
        <v>784.19471706753893</v>
      </c>
      <c r="Y468" s="64">
        <f t="shared" ref="Y468:Y531" ca="1" si="108">X468/W468-1</f>
        <v>-7.5557200196945784E-2</v>
      </c>
      <c r="Z468" s="64"/>
      <c r="AA468" s="64">
        <f ca="1">MAX(Y468,OFFSET($AA$4,B468,0))</f>
        <v>-7.5021174781420008E-2</v>
      </c>
      <c r="AB468" s="62">
        <f t="shared" ref="AB468:AB531" ca="1" si="109">(W468*(1+AA468))*E468</f>
        <v>870176.20851600892</v>
      </c>
      <c r="AC468" s="65">
        <f t="shared" ref="AC468:AC531" ca="1" si="110">AB468-V468</f>
        <v>504.26728810823988</v>
      </c>
      <c r="AD468" s="62">
        <f ca="1">MAX(0,AB468-W468*(1+OFFSET($Y$4,B468,0))*E468)</f>
        <v>0</v>
      </c>
      <c r="AE468" s="65">
        <f ca="1">IF(OFFSET($AC$4,B468,0)=0,0,-OFFSET($AC$4,B468,0)/OFFSET($AD$4,B468,0)*AD468)</f>
        <v>0</v>
      </c>
      <c r="AF468" s="51">
        <f t="shared" ref="AF468:AF531" ca="1" si="111">AB468+AE468</f>
        <v>870176.20851600892</v>
      </c>
    </row>
    <row r="469" spans="1:32" ht="11.25" x14ac:dyDescent="0.2">
      <c r="A469" s="60">
        <v>30903</v>
      </c>
      <c r="B469" s="102">
        <f>INT(A469/10000)</f>
        <v>3</v>
      </c>
      <c r="C469" s="109">
        <v>3</v>
      </c>
      <c r="D469" s="60" t="s">
        <v>527</v>
      </c>
      <c r="E469" s="60">
        <v>1531</v>
      </c>
      <c r="F469" s="60">
        <v>0</v>
      </c>
      <c r="G469" s="60">
        <f t="shared" si="99"/>
        <v>2467.8805970149256</v>
      </c>
      <c r="H469" s="60"/>
      <c r="I469" s="60"/>
      <c r="J469" s="57"/>
      <c r="K469" s="23">
        <f t="shared" si="100"/>
        <v>1</v>
      </c>
      <c r="L469" s="23">
        <f t="shared" si="101"/>
        <v>0</v>
      </c>
      <c r="M469" s="23">
        <f ca="1">OFFSET('Z1'!$B$7,B469,K469)*E469</f>
        <v>0</v>
      </c>
      <c r="N469" s="23">
        <f ca="1">IF(L469&gt;0,OFFSET('Z1'!$I$7,B469,L469)*IF(L469=1,E469-9300,IF(L469=2,E469-18000,IF(L469=3,E469-45000,0))),0)</f>
        <v>0</v>
      </c>
      <c r="O469" s="23">
        <f>IF(AND(F469=1,E469&gt;20000,E469&lt;=45000),E469*'Z1'!$G$7,0)+IF(AND(F469=1,E469&gt;45000,E469&lt;=50000),'Z1'!$G$7/5000*(50000-E469)*E469,0)</f>
        <v>0</v>
      </c>
      <c r="P469" s="24">
        <f t="shared" ca="1" si="102"/>
        <v>0</v>
      </c>
      <c r="Q469" s="27">
        <v>3199</v>
      </c>
      <c r="R469" s="26">
        <f t="shared" si="103"/>
        <v>2199</v>
      </c>
      <c r="S469" s="27">
        <f t="shared" si="104"/>
        <v>1</v>
      </c>
      <c r="T469" s="28">
        <f t="shared" si="105"/>
        <v>1979.1000000000001</v>
      </c>
      <c r="U469" s="61">
        <f ca="1">OFFSET($U$4,B469,0)/OFFSET($G$4,B469,0)*G469</f>
        <v>1200602.1118304024</v>
      </c>
      <c r="V469" s="62">
        <f t="shared" ca="1" si="106"/>
        <v>1202581.2118304025</v>
      </c>
      <c r="W469" s="63">
        <v>849.12424052550875</v>
      </c>
      <c r="X469" s="63">
        <f t="shared" ca="1" si="107"/>
        <v>785.48740158746079</v>
      </c>
      <c r="Y469" s="64">
        <f t="shared" ca="1" si="108"/>
        <v>-7.4944084623781548E-2</v>
      </c>
      <c r="Z469" s="64"/>
      <c r="AA469" s="64">
        <f ca="1">MAX(Y469,OFFSET($AA$4,B469,0))</f>
        <v>-7.4944084623781548E-2</v>
      </c>
      <c r="AB469" s="62">
        <f t="shared" ca="1" si="109"/>
        <v>1202581.2118304025</v>
      </c>
      <c r="AC469" s="65">
        <f t="shared" ca="1" si="110"/>
        <v>0</v>
      </c>
      <c r="AD469" s="62">
        <f ca="1">MAX(0,AB469-W469*(1+OFFSET($Y$4,B469,0))*E469)</f>
        <v>0</v>
      </c>
      <c r="AE469" s="65">
        <f ca="1">IF(OFFSET($AC$4,B469,0)=0,0,-OFFSET($AC$4,B469,0)/OFFSET($AD$4,B469,0)*AD469)</f>
        <v>0</v>
      </c>
      <c r="AF469" s="51">
        <f t="shared" ca="1" si="111"/>
        <v>1202581.2118304025</v>
      </c>
    </row>
    <row r="470" spans="1:32" ht="11.25" x14ac:dyDescent="0.2">
      <c r="A470" s="60">
        <v>30904</v>
      </c>
      <c r="B470" s="102">
        <f>INT(A470/10000)</f>
        <v>3</v>
      </c>
      <c r="C470" s="109">
        <v>2</v>
      </c>
      <c r="D470" s="60" t="s">
        <v>528</v>
      </c>
      <c r="E470" s="60">
        <v>688</v>
      </c>
      <c r="F470" s="60">
        <v>0</v>
      </c>
      <c r="G470" s="60">
        <f t="shared" si="99"/>
        <v>1109.0149253731342</v>
      </c>
      <c r="H470" s="60"/>
      <c r="I470" s="60"/>
      <c r="J470" s="57"/>
      <c r="K470" s="23">
        <f t="shared" si="100"/>
        <v>1</v>
      </c>
      <c r="L470" s="23">
        <f t="shared" si="101"/>
        <v>0</v>
      </c>
      <c r="M470" s="23">
        <f ca="1">OFFSET('Z1'!$B$7,B470,K470)*E470</f>
        <v>0</v>
      </c>
      <c r="N470" s="23">
        <f ca="1">IF(L470&gt;0,OFFSET('Z1'!$I$7,B470,L470)*IF(L470=1,E470-9300,IF(L470=2,E470-18000,IF(L470=3,E470-45000,0))),0)</f>
        <v>0</v>
      </c>
      <c r="O470" s="23">
        <f>IF(AND(F470=1,E470&gt;20000,E470&lt;=45000),E470*'Z1'!$G$7,0)+IF(AND(F470=1,E470&gt;45000,E470&lt;=50000),'Z1'!$G$7/5000*(50000-E470)*E470,0)</f>
        <v>0</v>
      </c>
      <c r="P470" s="24">
        <f t="shared" ca="1" si="102"/>
        <v>0</v>
      </c>
      <c r="Q470" s="27">
        <v>2155</v>
      </c>
      <c r="R470" s="26">
        <f t="shared" si="103"/>
        <v>1155</v>
      </c>
      <c r="S470" s="27">
        <f t="shared" si="104"/>
        <v>1</v>
      </c>
      <c r="T470" s="28">
        <f t="shared" si="105"/>
        <v>1039.5</v>
      </c>
      <c r="U470" s="61">
        <f ca="1">OFFSET($U$4,B470,0)/OFFSET($G$4,B470,0)*G470</f>
        <v>539525.96534246684</v>
      </c>
      <c r="V470" s="62">
        <f t="shared" ca="1" si="106"/>
        <v>540565.46534246684</v>
      </c>
      <c r="W470" s="63">
        <v>850.11342265099313</v>
      </c>
      <c r="X470" s="63">
        <f t="shared" ca="1" si="107"/>
        <v>785.70561823032972</v>
      </c>
      <c r="Y470" s="64">
        <f t="shared" ca="1" si="108"/>
        <v>-7.5763777755460171E-2</v>
      </c>
      <c r="Z470" s="64"/>
      <c r="AA470" s="64">
        <f ca="1">MAX(Y470,OFFSET($AA$4,B470,0))</f>
        <v>-7.5021174781420008E-2</v>
      </c>
      <c r="AB470" s="62">
        <f t="shared" ca="1" si="109"/>
        <v>540999.79751054815</v>
      </c>
      <c r="AC470" s="65">
        <f t="shared" ca="1" si="110"/>
        <v>434.33216808130965</v>
      </c>
      <c r="AD470" s="62">
        <f ca="1">MAX(0,AB470-W470*(1+OFFSET($Y$4,B470,0))*E470)</f>
        <v>0</v>
      </c>
      <c r="AE470" s="65">
        <f ca="1">IF(OFFSET($AC$4,B470,0)=0,0,-OFFSET($AC$4,B470,0)/OFFSET($AD$4,B470,0)*AD470)</f>
        <v>0</v>
      </c>
      <c r="AF470" s="51">
        <f t="shared" ca="1" si="111"/>
        <v>540999.79751054815</v>
      </c>
    </row>
    <row r="471" spans="1:32" ht="11.25" x14ac:dyDescent="0.2">
      <c r="A471" s="60">
        <v>30906</v>
      </c>
      <c r="B471" s="102">
        <f>INT(A471/10000)</f>
        <v>3</v>
      </c>
      <c r="C471" s="109">
        <v>2</v>
      </c>
      <c r="D471" s="60" t="s">
        <v>529</v>
      </c>
      <c r="E471" s="60">
        <v>675</v>
      </c>
      <c r="F471" s="60">
        <v>0</v>
      </c>
      <c r="G471" s="60">
        <f t="shared" si="99"/>
        <v>1088.0597014925372</v>
      </c>
      <c r="H471" s="60"/>
      <c r="I471" s="60"/>
      <c r="J471" s="57"/>
      <c r="K471" s="23">
        <f t="shared" si="100"/>
        <v>1</v>
      </c>
      <c r="L471" s="23">
        <f t="shared" si="101"/>
        <v>0</v>
      </c>
      <c r="M471" s="23">
        <f ca="1">OFFSET('Z1'!$B$7,B471,K471)*E471</f>
        <v>0</v>
      </c>
      <c r="N471" s="23">
        <f ca="1">IF(L471&gt;0,OFFSET('Z1'!$I$7,B471,L471)*IF(L471=1,E471-9300,IF(L471=2,E471-18000,IF(L471=3,E471-45000,0))),0)</f>
        <v>0</v>
      </c>
      <c r="O471" s="23">
        <f>IF(AND(F471=1,E471&gt;20000,E471&lt;=45000),E471*'Z1'!$G$7,0)+IF(AND(F471=1,E471&gt;45000,E471&lt;=50000),'Z1'!$G$7/5000*(50000-E471)*E471,0)</f>
        <v>0</v>
      </c>
      <c r="P471" s="24">
        <f t="shared" ca="1" si="102"/>
        <v>0</v>
      </c>
      <c r="Q471" s="27">
        <v>0</v>
      </c>
      <c r="R471" s="26">
        <f t="shared" si="103"/>
        <v>0</v>
      </c>
      <c r="S471" s="27">
        <f t="shared" si="104"/>
        <v>1</v>
      </c>
      <c r="T471" s="28">
        <f t="shared" si="105"/>
        <v>0</v>
      </c>
      <c r="U471" s="61">
        <f ca="1">OFFSET($U$4,B471,0)/OFFSET($G$4,B471,0)*G471</f>
        <v>529331.43402058876</v>
      </c>
      <c r="V471" s="62">
        <f t="shared" ca="1" si="106"/>
        <v>529331.43402058876</v>
      </c>
      <c r="W471" s="63">
        <v>848.28906367663399</v>
      </c>
      <c r="X471" s="63">
        <f t="shared" ca="1" si="107"/>
        <v>784.19471706753893</v>
      </c>
      <c r="Y471" s="64">
        <f t="shared" ca="1" si="108"/>
        <v>-7.5557200196945673E-2</v>
      </c>
      <c r="Z471" s="64"/>
      <c r="AA471" s="64">
        <f ca="1">MAX(Y471,OFFSET($AA$4,B471,0))</f>
        <v>-7.5021174781420008E-2</v>
      </c>
      <c r="AB471" s="62">
        <f t="shared" ca="1" si="109"/>
        <v>529638.35955663293</v>
      </c>
      <c r="AC471" s="65">
        <f t="shared" ca="1" si="110"/>
        <v>306.92553604417481</v>
      </c>
      <c r="AD471" s="62">
        <f ca="1">MAX(0,AB471-W471*(1+OFFSET($Y$4,B471,0))*E471)</f>
        <v>0</v>
      </c>
      <c r="AE471" s="65">
        <f ca="1">IF(OFFSET($AC$4,B471,0)=0,0,-OFFSET($AC$4,B471,0)/OFFSET($AD$4,B471,0)*AD471)</f>
        <v>0</v>
      </c>
      <c r="AF471" s="51">
        <f t="shared" ca="1" si="111"/>
        <v>529638.35955663293</v>
      </c>
    </row>
    <row r="472" spans="1:32" ht="11.25" x14ac:dyDescent="0.2">
      <c r="A472" s="60">
        <v>30908</v>
      </c>
      <c r="B472" s="102">
        <f>INT(A472/10000)</f>
        <v>3</v>
      </c>
      <c r="C472" s="109">
        <v>5</v>
      </c>
      <c r="D472" s="60" t="s">
        <v>530</v>
      </c>
      <c r="E472" s="60">
        <v>5377</v>
      </c>
      <c r="F472" s="60">
        <v>0</v>
      </c>
      <c r="G472" s="60">
        <f t="shared" si="99"/>
        <v>8667.4029850746265</v>
      </c>
      <c r="H472" s="60"/>
      <c r="I472" s="60"/>
      <c r="J472" s="57"/>
      <c r="K472" s="23">
        <f t="shared" si="100"/>
        <v>1</v>
      </c>
      <c r="L472" s="23">
        <f t="shared" si="101"/>
        <v>0</v>
      </c>
      <c r="M472" s="23">
        <f ca="1">OFFSET('Z1'!$B$7,B472,K472)*E472</f>
        <v>0</v>
      </c>
      <c r="N472" s="23">
        <f ca="1">IF(L472&gt;0,OFFSET('Z1'!$I$7,B472,L472)*IF(L472=1,E472-9300,IF(L472=2,E472-18000,IF(L472=3,E472-45000,0))),0)</f>
        <v>0</v>
      </c>
      <c r="O472" s="23">
        <f>IF(AND(F472=1,E472&gt;20000,E472&lt;=45000),E472*'Z1'!$G$7,0)+IF(AND(F472=1,E472&gt;45000,E472&lt;=50000),'Z1'!$G$7/5000*(50000-E472)*E472,0)</f>
        <v>0</v>
      </c>
      <c r="P472" s="24">
        <f t="shared" ca="1" si="102"/>
        <v>0</v>
      </c>
      <c r="Q472" s="27">
        <v>72854</v>
      </c>
      <c r="R472" s="26">
        <f t="shared" si="103"/>
        <v>71854</v>
      </c>
      <c r="S472" s="27">
        <f t="shared" si="104"/>
        <v>1</v>
      </c>
      <c r="T472" s="28">
        <f t="shared" si="105"/>
        <v>64668.6</v>
      </c>
      <c r="U472" s="61">
        <f ca="1">OFFSET($U$4,B472,0)/OFFSET($G$4,B472,0)*G472</f>
        <v>4216614.9936721567</v>
      </c>
      <c r="V472" s="62">
        <f t="shared" ca="1" si="106"/>
        <v>4281283.5936721563</v>
      </c>
      <c r="W472" s="63">
        <v>854.90754973509377</v>
      </c>
      <c r="X472" s="63">
        <f t="shared" ca="1" si="107"/>
        <v>796.22160938667594</v>
      </c>
      <c r="Y472" s="64">
        <f t="shared" ca="1" si="108"/>
        <v>-6.8645949338735579E-2</v>
      </c>
      <c r="Z472" s="64"/>
      <c r="AA472" s="64">
        <f ca="1">MAX(Y472,OFFSET($AA$4,B472,0))</f>
        <v>-6.8645949338735579E-2</v>
      </c>
      <c r="AB472" s="62">
        <f t="shared" ca="1" si="109"/>
        <v>4281283.5936721563</v>
      </c>
      <c r="AC472" s="65">
        <f t="shared" ca="1" si="110"/>
        <v>0</v>
      </c>
      <c r="AD472" s="62">
        <f ca="1">MAX(0,AB472-W472*(1+OFFSET($Y$4,B472,0))*E472)</f>
        <v>6321.6884289970621</v>
      </c>
      <c r="AE472" s="65">
        <f ca="1">IF(OFFSET($AC$4,B472,0)=0,0,-OFFSET($AC$4,B472,0)/OFFSET($AD$4,B472,0)*AD472)</f>
        <v>-3065.9725157313283</v>
      </c>
      <c r="AF472" s="51">
        <f t="shared" ca="1" si="111"/>
        <v>4278217.6211564252</v>
      </c>
    </row>
    <row r="473" spans="1:32" ht="11.25" x14ac:dyDescent="0.2">
      <c r="A473" s="60">
        <v>30909</v>
      </c>
      <c r="B473" s="102">
        <f>INT(A473/10000)</f>
        <v>3</v>
      </c>
      <c r="C473" s="109">
        <v>3</v>
      </c>
      <c r="D473" s="60" t="s">
        <v>531</v>
      </c>
      <c r="E473" s="60">
        <v>2197</v>
      </c>
      <c r="F473" s="60">
        <v>0</v>
      </c>
      <c r="G473" s="60">
        <f t="shared" si="99"/>
        <v>3541.4328358208954</v>
      </c>
      <c r="H473" s="60"/>
      <c r="I473" s="60"/>
      <c r="J473" s="57"/>
      <c r="K473" s="23">
        <f t="shared" si="100"/>
        <v>1</v>
      </c>
      <c r="L473" s="23">
        <f t="shared" si="101"/>
        <v>0</v>
      </c>
      <c r="M473" s="23">
        <f ca="1">OFFSET('Z1'!$B$7,B473,K473)*E473</f>
        <v>0</v>
      </c>
      <c r="N473" s="23">
        <f ca="1">IF(L473&gt;0,OFFSET('Z1'!$I$7,B473,L473)*IF(L473=1,E473-9300,IF(L473=2,E473-18000,IF(L473=3,E473-45000,0))),0)</f>
        <v>0</v>
      </c>
      <c r="O473" s="23">
        <f>IF(AND(F473=1,E473&gt;20000,E473&lt;=45000),E473*'Z1'!$G$7,0)+IF(AND(F473=1,E473&gt;45000,E473&lt;=50000),'Z1'!$G$7/5000*(50000-E473)*E473,0)</f>
        <v>0</v>
      </c>
      <c r="P473" s="24">
        <f t="shared" ca="1" si="102"/>
        <v>0</v>
      </c>
      <c r="Q473" s="27">
        <v>0</v>
      </c>
      <c r="R473" s="26">
        <f t="shared" si="103"/>
        <v>0</v>
      </c>
      <c r="S473" s="27">
        <f t="shared" si="104"/>
        <v>1</v>
      </c>
      <c r="T473" s="28">
        <f t="shared" si="105"/>
        <v>0</v>
      </c>
      <c r="U473" s="61">
        <f ca="1">OFFSET($U$4,B473,0)/OFFSET($G$4,B473,0)*G473</f>
        <v>1722875.7933973831</v>
      </c>
      <c r="V473" s="62">
        <f t="shared" ca="1" si="106"/>
        <v>1722875.7933973831</v>
      </c>
      <c r="W473" s="63">
        <v>848.28906367663399</v>
      </c>
      <c r="X473" s="63">
        <f t="shared" ca="1" si="107"/>
        <v>784.19471706753893</v>
      </c>
      <c r="Y473" s="64">
        <f t="shared" ca="1" si="108"/>
        <v>-7.5557200196945673E-2</v>
      </c>
      <c r="Z473" s="64"/>
      <c r="AA473" s="64">
        <f ca="1">MAX(Y473,OFFSET($AA$4,B473,0))</f>
        <v>-7.5021174781420008E-2</v>
      </c>
      <c r="AB473" s="62">
        <f t="shared" ca="1" si="109"/>
        <v>1723874.7791791444</v>
      </c>
      <c r="AC473" s="65">
        <f t="shared" ca="1" si="110"/>
        <v>998.98578176135197</v>
      </c>
      <c r="AD473" s="62">
        <f ca="1">MAX(0,AB473-W473*(1+OFFSET($Y$4,B473,0))*E473)</f>
        <v>0</v>
      </c>
      <c r="AE473" s="65">
        <f ca="1">IF(OFFSET($AC$4,B473,0)=0,0,-OFFSET($AC$4,B473,0)/OFFSET($AD$4,B473,0)*AD473)</f>
        <v>0</v>
      </c>
      <c r="AF473" s="51">
        <f t="shared" ca="1" si="111"/>
        <v>1723874.7791791444</v>
      </c>
    </row>
    <row r="474" spans="1:32" ht="11.25" x14ac:dyDescent="0.2">
      <c r="A474" s="60">
        <v>30910</v>
      </c>
      <c r="B474" s="102">
        <f>INT(A474/10000)</f>
        <v>3</v>
      </c>
      <c r="C474" s="109">
        <v>3</v>
      </c>
      <c r="D474" s="60" t="s">
        <v>532</v>
      </c>
      <c r="E474" s="60">
        <v>1328</v>
      </c>
      <c r="F474" s="60">
        <v>0</v>
      </c>
      <c r="G474" s="60">
        <f t="shared" si="99"/>
        <v>2140.6567164179105</v>
      </c>
      <c r="H474" s="60"/>
      <c r="I474" s="60"/>
      <c r="J474" s="57"/>
      <c r="K474" s="23">
        <f t="shared" si="100"/>
        <v>1</v>
      </c>
      <c r="L474" s="23">
        <f t="shared" si="101"/>
        <v>0</v>
      </c>
      <c r="M474" s="23">
        <f ca="1">OFFSET('Z1'!$B$7,B474,K474)*E474</f>
        <v>0</v>
      </c>
      <c r="N474" s="23">
        <f ca="1">IF(L474&gt;0,OFFSET('Z1'!$I$7,B474,L474)*IF(L474=1,E474-9300,IF(L474=2,E474-18000,IF(L474=3,E474-45000,0))),0)</f>
        <v>0</v>
      </c>
      <c r="O474" s="23">
        <f>IF(AND(F474=1,E474&gt;20000,E474&lt;=45000),E474*'Z1'!$G$7,0)+IF(AND(F474=1,E474&gt;45000,E474&lt;=50000),'Z1'!$G$7/5000*(50000-E474)*E474,0)</f>
        <v>0</v>
      </c>
      <c r="P474" s="24">
        <f t="shared" ca="1" si="102"/>
        <v>0</v>
      </c>
      <c r="Q474" s="27">
        <v>29838</v>
      </c>
      <c r="R474" s="26">
        <f t="shared" si="103"/>
        <v>28838</v>
      </c>
      <c r="S474" s="27">
        <f t="shared" si="104"/>
        <v>1</v>
      </c>
      <c r="T474" s="28">
        <f t="shared" si="105"/>
        <v>25954.2</v>
      </c>
      <c r="U474" s="61">
        <f ca="1">OFFSET($U$4,B474,0)/OFFSET($G$4,B474,0)*G474</f>
        <v>1041410.5842656918</v>
      </c>
      <c r="V474" s="62">
        <f t="shared" ca="1" si="106"/>
        <v>1067364.7842656919</v>
      </c>
      <c r="W474" s="63">
        <v>870.86167655598308</v>
      </c>
      <c r="X474" s="63">
        <f t="shared" ca="1" si="107"/>
        <v>803.73854236874388</v>
      </c>
      <c r="Y474" s="64">
        <f t="shared" ca="1" si="108"/>
        <v>-7.7076688519229108E-2</v>
      </c>
      <c r="Z474" s="64"/>
      <c r="AA474" s="64">
        <f ca="1">MAX(Y474,OFFSET($AA$4,B474,0))</f>
        <v>-7.5021174781420008E-2</v>
      </c>
      <c r="AB474" s="62">
        <f t="shared" ca="1" si="109"/>
        <v>1069741.994755469</v>
      </c>
      <c r="AC474" s="65">
        <f t="shared" ca="1" si="110"/>
        <v>2377.2104897771496</v>
      </c>
      <c r="AD474" s="62">
        <f ca="1">MAX(0,AB474-W474*(1+OFFSET($Y$4,B474,0))*E474)</f>
        <v>0</v>
      </c>
      <c r="AE474" s="65">
        <f ca="1">IF(OFFSET($AC$4,B474,0)=0,0,-OFFSET($AC$4,B474,0)/OFFSET($AD$4,B474,0)*AD474)</f>
        <v>0</v>
      </c>
      <c r="AF474" s="51">
        <f t="shared" ca="1" si="111"/>
        <v>1069741.994755469</v>
      </c>
    </row>
    <row r="475" spans="1:32" ht="11.25" x14ac:dyDescent="0.2">
      <c r="A475" s="60">
        <v>30912</v>
      </c>
      <c r="B475" s="102">
        <f>INT(A475/10000)</f>
        <v>3</v>
      </c>
      <c r="C475" s="109">
        <v>3</v>
      </c>
      <c r="D475" s="60" t="s">
        <v>533</v>
      </c>
      <c r="E475" s="60">
        <v>1216</v>
      </c>
      <c r="F475" s="60">
        <v>0</v>
      </c>
      <c r="G475" s="60">
        <f t="shared" si="99"/>
        <v>1960.1194029850747</v>
      </c>
      <c r="H475" s="60"/>
      <c r="I475" s="60"/>
      <c r="J475" s="57"/>
      <c r="K475" s="23">
        <f t="shared" si="100"/>
        <v>1</v>
      </c>
      <c r="L475" s="23">
        <f t="shared" si="101"/>
        <v>0</v>
      </c>
      <c r="M475" s="23">
        <f ca="1">OFFSET('Z1'!$B$7,B475,K475)*E475</f>
        <v>0</v>
      </c>
      <c r="N475" s="23">
        <f ca="1">IF(L475&gt;0,OFFSET('Z1'!$I$7,B475,L475)*IF(L475=1,E475-9300,IF(L475=2,E475-18000,IF(L475=3,E475-45000,0))),0)</f>
        <v>0</v>
      </c>
      <c r="O475" s="23">
        <f>IF(AND(F475=1,E475&gt;20000,E475&lt;=45000),E475*'Z1'!$G$7,0)+IF(AND(F475=1,E475&gt;45000,E475&lt;=50000),'Z1'!$G$7/5000*(50000-E475)*E475,0)</f>
        <v>0</v>
      </c>
      <c r="P475" s="24">
        <f t="shared" ca="1" si="102"/>
        <v>0</v>
      </c>
      <c r="Q475" s="27">
        <v>12941</v>
      </c>
      <c r="R475" s="26">
        <f t="shared" si="103"/>
        <v>11941</v>
      </c>
      <c r="S475" s="27">
        <f t="shared" si="104"/>
        <v>1</v>
      </c>
      <c r="T475" s="28">
        <f t="shared" si="105"/>
        <v>10746.9</v>
      </c>
      <c r="U475" s="61">
        <f ca="1">OFFSET($U$4,B475,0)/OFFSET($G$4,B475,0)*G475</f>
        <v>953580.77595412743</v>
      </c>
      <c r="V475" s="62">
        <f t="shared" ca="1" si="106"/>
        <v>964327.67595412745</v>
      </c>
      <c r="W475" s="63">
        <v>857.26604387465397</v>
      </c>
      <c r="X475" s="63">
        <f t="shared" ca="1" si="107"/>
        <v>793.03262825174954</v>
      </c>
      <c r="Y475" s="64">
        <f t="shared" ca="1" si="108"/>
        <v>-7.4928216370945377E-2</v>
      </c>
      <c r="Z475" s="64"/>
      <c r="AA475" s="64">
        <f ca="1">MAX(Y475,OFFSET($AA$4,B475,0))</f>
        <v>-7.4928216370945377E-2</v>
      </c>
      <c r="AB475" s="62">
        <f t="shared" ca="1" si="109"/>
        <v>964327.67595412745</v>
      </c>
      <c r="AC475" s="65">
        <f t="shared" ca="1" si="110"/>
        <v>0</v>
      </c>
      <c r="AD475" s="62">
        <f ca="1">MAX(0,AB475-W475*(1+OFFSET($Y$4,B475,0))*E475)</f>
        <v>0</v>
      </c>
      <c r="AE475" s="65">
        <f ca="1">IF(OFFSET($AC$4,B475,0)=0,0,-OFFSET($AC$4,B475,0)/OFFSET($AD$4,B475,0)*AD475)</f>
        <v>0</v>
      </c>
      <c r="AF475" s="51">
        <f t="shared" ca="1" si="111"/>
        <v>964327.67595412745</v>
      </c>
    </row>
    <row r="476" spans="1:32" ht="11.25" x14ac:dyDescent="0.2">
      <c r="A476" s="60">
        <v>30913</v>
      </c>
      <c r="B476" s="102">
        <f>INT(A476/10000)</f>
        <v>3</v>
      </c>
      <c r="C476" s="109">
        <v>2</v>
      </c>
      <c r="D476" s="60" t="s">
        <v>534</v>
      </c>
      <c r="E476" s="60">
        <v>721</v>
      </c>
      <c r="F476" s="60">
        <v>0</v>
      </c>
      <c r="G476" s="60">
        <f t="shared" si="99"/>
        <v>1162.2089552238806</v>
      </c>
      <c r="H476" s="60"/>
      <c r="I476" s="60"/>
      <c r="J476" s="57"/>
      <c r="K476" s="23">
        <f t="shared" si="100"/>
        <v>1</v>
      </c>
      <c r="L476" s="23">
        <f t="shared" si="101"/>
        <v>0</v>
      </c>
      <c r="M476" s="23">
        <f ca="1">OFFSET('Z1'!$B$7,B476,K476)*E476</f>
        <v>0</v>
      </c>
      <c r="N476" s="23">
        <f ca="1">IF(L476&gt;0,OFFSET('Z1'!$I$7,B476,L476)*IF(L476=1,E476-9300,IF(L476=2,E476-18000,IF(L476=3,E476-45000,0))),0)</f>
        <v>0</v>
      </c>
      <c r="O476" s="23">
        <f>IF(AND(F476=1,E476&gt;20000,E476&lt;=45000),E476*'Z1'!$G$7,0)+IF(AND(F476=1,E476&gt;45000,E476&lt;=50000),'Z1'!$G$7/5000*(50000-E476)*E476,0)</f>
        <v>0</v>
      </c>
      <c r="P476" s="24">
        <f t="shared" ca="1" si="102"/>
        <v>0</v>
      </c>
      <c r="Q476" s="27">
        <v>240881</v>
      </c>
      <c r="R476" s="26">
        <f t="shared" si="103"/>
        <v>239881</v>
      </c>
      <c r="S476" s="27">
        <f t="shared" si="104"/>
        <v>1</v>
      </c>
      <c r="T476" s="28">
        <f t="shared" si="105"/>
        <v>215892.9</v>
      </c>
      <c r="U476" s="61">
        <f ca="1">OFFSET($U$4,B476,0)/OFFSET($G$4,B476,0)*G476</f>
        <v>565404.39100569556</v>
      </c>
      <c r="V476" s="62">
        <f t="shared" ca="1" si="106"/>
        <v>781297.29100569559</v>
      </c>
      <c r="W476" s="63">
        <v>1134.8714362028948</v>
      </c>
      <c r="X476" s="63">
        <f t="shared" ca="1" si="107"/>
        <v>1083.6300846126153</v>
      </c>
      <c r="Y476" s="64">
        <f t="shared" ca="1" si="108"/>
        <v>-4.5151679701909808E-2</v>
      </c>
      <c r="Z476" s="64"/>
      <c r="AA476" s="64">
        <f ca="1">MAX(Y476,OFFSET($AA$4,B476,0))</f>
        <v>-4.5151679701909808E-2</v>
      </c>
      <c r="AB476" s="62">
        <f t="shared" ca="1" si="109"/>
        <v>781297.29100569559</v>
      </c>
      <c r="AC476" s="65">
        <f t="shared" ca="1" si="110"/>
        <v>0</v>
      </c>
      <c r="AD476" s="62">
        <f ca="1">MAX(0,AB476-W476*(1+OFFSET($Y$4,B476,0))*E476)</f>
        <v>20349.272990536178</v>
      </c>
      <c r="AE476" s="65">
        <f ca="1">IF(OFFSET($AC$4,B476,0)=0,0,-OFFSET($AC$4,B476,0)/OFFSET($AD$4,B476,0)*AD476)</f>
        <v>-9869.2481296481765</v>
      </c>
      <c r="AF476" s="51">
        <f t="shared" ca="1" si="111"/>
        <v>771428.04287604743</v>
      </c>
    </row>
    <row r="477" spans="1:32" ht="11.25" x14ac:dyDescent="0.2">
      <c r="A477" s="60">
        <v>30915</v>
      </c>
      <c r="B477" s="102">
        <f>INT(A477/10000)</f>
        <v>3</v>
      </c>
      <c r="C477" s="109">
        <v>1</v>
      </c>
      <c r="D477" s="60" t="s">
        <v>535</v>
      </c>
      <c r="E477" s="60">
        <v>489</v>
      </c>
      <c r="F477" s="60">
        <v>0</v>
      </c>
      <c r="G477" s="60">
        <f t="shared" si="99"/>
        <v>788.2388059701492</v>
      </c>
      <c r="H477" s="60"/>
      <c r="I477" s="60"/>
      <c r="J477" s="57"/>
      <c r="K477" s="23">
        <f t="shared" si="100"/>
        <v>1</v>
      </c>
      <c r="L477" s="23">
        <f t="shared" si="101"/>
        <v>0</v>
      </c>
      <c r="M477" s="23">
        <f ca="1">OFFSET('Z1'!$B$7,B477,K477)*E477</f>
        <v>0</v>
      </c>
      <c r="N477" s="23">
        <f ca="1">IF(L477&gt;0,OFFSET('Z1'!$I$7,B477,L477)*IF(L477=1,E477-9300,IF(L477=2,E477-18000,IF(L477=3,E477-45000,0))),0)</f>
        <v>0</v>
      </c>
      <c r="O477" s="23">
        <f>IF(AND(F477=1,E477&gt;20000,E477&lt;=45000),E477*'Z1'!$G$7,0)+IF(AND(F477=1,E477&gt;45000,E477&lt;=50000),'Z1'!$G$7/5000*(50000-E477)*E477,0)</f>
        <v>0</v>
      </c>
      <c r="P477" s="24">
        <f t="shared" ca="1" si="102"/>
        <v>0</v>
      </c>
      <c r="Q477" s="27">
        <v>11398</v>
      </c>
      <c r="R477" s="26">
        <f t="shared" si="103"/>
        <v>10398</v>
      </c>
      <c r="S477" s="27">
        <f t="shared" si="104"/>
        <v>1</v>
      </c>
      <c r="T477" s="28">
        <f t="shared" si="105"/>
        <v>9358.2000000000007</v>
      </c>
      <c r="U477" s="61">
        <f ca="1">OFFSET($U$4,B477,0)/OFFSET($G$4,B477,0)*G477</f>
        <v>383471.21664602653</v>
      </c>
      <c r="V477" s="62">
        <f t="shared" ca="1" si="106"/>
        <v>392829.41664602654</v>
      </c>
      <c r="W477" s="63">
        <v>866.49166075773837</v>
      </c>
      <c r="X477" s="63">
        <f t="shared" ca="1" si="107"/>
        <v>803.3321403804224</v>
      </c>
      <c r="Y477" s="64">
        <f t="shared" ca="1" si="108"/>
        <v>-7.2891088555986361E-2</v>
      </c>
      <c r="Z477" s="64"/>
      <c r="AA477" s="64">
        <f ca="1">MAX(Y477,OFFSET($AA$4,B477,0))</f>
        <v>-7.2891088555986361E-2</v>
      </c>
      <c r="AB477" s="62">
        <f t="shared" ca="1" si="109"/>
        <v>392829.41664602654</v>
      </c>
      <c r="AC477" s="65">
        <f t="shared" ca="1" si="110"/>
        <v>0</v>
      </c>
      <c r="AD477" s="62">
        <f ca="1">MAX(0,AB477-W477*(1+OFFSET($Y$4,B477,0))*E477)</f>
        <v>0</v>
      </c>
      <c r="AE477" s="65">
        <f ca="1">IF(OFFSET($AC$4,B477,0)=0,0,-OFFSET($AC$4,B477,0)/OFFSET($AD$4,B477,0)*AD477)</f>
        <v>0</v>
      </c>
      <c r="AF477" s="51">
        <f t="shared" ca="1" si="111"/>
        <v>392829.41664602654</v>
      </c>
    </row>
    <row r="478" spans="1:32" ht="11.25" x14ac:dyDescent="0.2">
      <c r="A478" s="60">
        <v>30916</v>
      </c>
      <c r="B478" s="102">
        <f>INT(A478/10000)</f>
        <v>3</v>
      </c>
      <c r="C478" s="109">
        <v>4</v>
      </c>
      <c r="D478" s="60" t="s">
        <v>536</v>
      </c>
      <c r="E478" s="60">
        <v>3961</v>
      </c>
      <c r="F478" s="60">
        <v>0</v>
      </c>
      <c r="G478" s="60">
        <f t="shared" si="99"/>
        <v>6384.8955223880594</v>
      </c>
      <c r="H478" s="60"/>
      <c r="I478" s="60"/>
      <c r="J478" s="57"/>
      <c r="K478" s="23">
        <f t="shared" si="100"/>
        <v>1</v>
      </c>
      <c r="L478" s="23">
        <f t="shared" si="101"/>
        <v>0</v>
      </c>
      <c r="M478" s="23">
        <f ca="1">OFFSET('Z1'!$B$7,B478,K478)*E478</f>
        <v>0</v>
      </c>
      <c r="N478" s="23">
        <f ca="1">IF(L478&gt;0,OFFSET('Z1'!$I$7,B478,L478)*IF(L478=1,E478-9300,IF(L478=2,E478-18000,IF(L478=3,E478-45000,0))),0)</f>
        <v>0</v>
      </c>
      <c r="O478" s="23">
        <f>IF(AND(F478=1,E478&gt;20000,E478&lt;=45000),E478*'Z1'!$G$7,0)+IF(AND(F478=1,E478&gt;45000,E478&lt;=50000),'Z1'!$G$7/5000*(50000-E478)*E478,0)</f>
        <v>0</v>
      </c>
      <c r="P478" s="24">
        <f t="shared" ca="1" si="102"/>
        <v>0</v>
      </c>
      <c r="Q478" s="27">
        <v>11548</v>
      </c>
      <c r="R478" s="26">
        <f t="shared" si="103"/>
        <v>10548</v>
      </c>
      <c r="S478" s="27">
        <f t="shared" si="104"/>
        <v>1</v>
      </c>
      <c r="T478" s="28">
        <f t="shared" si="105"/>
        <v>9493.2000000000007</v>
      </c>
      <c r="U478" s="61">
        <f ca="1">OFFSET($U$4,B478,0)/OFFSET($G$4,B478,0)*G478</f>
        <v>3106195.2743045217</v>
      </c>
      <c r="V478" s="62">
        <f t="shared" ca="1" si="106"/>
        <v>3115688.4743045219</v>
      </c>
      <c r="W478" s="63">
        <v>850.34293858318779</v>
      </c>
      <c r="X478" s="63">
        <f t="shared" ca="1" si="107"/>
        <v>786.59138457574397</v>
      </c>
      <c r="Y478" s="64">
        <f t="shared" ca="1" si="108"/>
        <v>-7.4971580423381257E-2</v>
      </c>
      <c r="Z478" s="64"/>
      <c r="AA478" s="64">
        <f ca="1">MAX(Y478,OFFSET($AA$4,B478,0))</f>
        <v>-7.4971580423381257E-2</v>
      </c>
      <c r="AB478" s="62">
        <f t="shared" ca="1" si="109"/>
        <v>3115688.4743045219</v>
      </c>
      <c r="AC478" s="65">
        <f t="shared" ca="1" si="110"/>
        <v>0</v>
      </c>
      <c r="AD478" s="62">
        <f ca="1">MAX(0,AB478-W478*(1+OFFSET($Y$4,B478,0))*E478)</f>
        <v>0</v>
      </c>
      <c r="AE478" s="65">
        <f ca="1">IF(OFFSET($AC$4,B478,0)=0,0,-OFFSET($AC$4,B478,0)/OFFSET($AD$4,B478,0)*AD478)</f>
        <v>0</v>
      </c>
      <c r="AF478" s="51">
        <f t="shared" ca="1" si="111"/>
        <v>3115688.4743045219</v>
      </c>
    </row>
    <row r="479" spans="1:32" ht="11.25" x14ac:dyDescent="0.2">
      <c r="A479" s="60">
        <v>30917</v>
      </c>
      <c r="B479" s="102">
        <f>INT(A479/10000)</f>
        <v>3</v>
      </c>
      <c r="C479" s="109">
        <v>2</v>
      </c>
      <c r="D479" s="60" t="s">
        <v>537</v>
      </c>
      <c r="E479" s="60">
        <v>583</v>
      </c>
      <c r="F479" s="60">
        <v>0</v>
      </c>
      <c r="G479" s="60">
        <f t="shared" si="99"/>
        <v>939.76119402985069</v>
      </c>
      <c r="H479" s="60"/>
      <c r="I479" s="60"/>
      <c r="J479" s="57"/>
      <c r="K479" s="23">
        <f t="shared" si="100"/>
        <v>1</v>
      </c>
      <c r="L479" s="23">
        <f t="shared" si="101"/>
        <v>0</v>
      </c>
      <c r="M479" s="23">
        <f ca="1">OFFSET('Z1'!$B$7,B479,K479)*E479</f>
        <v>0</v>
      </c>
      <c r="N479" s="23">
        <f ca="1">IF(L479&gt;0,OFFSET('Z1'!$I$7,B479,L479)*IF(L479=1,E479-9300,IF(L479=2,E479-18000,IF(L479=3,E479-45000,0))),0)</f>
        <v>0</v>
      </c>
      <c r="O479" s="23">
        <f>IF(AND(F479=1,E479&gt;20000,E479&lt;=45000),E479*'Z1'!$G$7,0)+IF(AND(F479=1,E479&gt;45000,E479&lt;=50000),'Z1'!$G$7/5000*(50000-E479)*E479,0)</f>
        <v>0</v>
      </c>
      <c r="P479" s="24">
        <f t="shared" ca="1" si="102"/>
        <v>0</v>
      </c>
      <c r="Q479" s="27">
        <v>0</v>
      </c>
      <c r="R479" s="26">
        <f t="shared" si="103"/>
        <v>0</v>
      </c>
      <c r="S479" s="27">
        <f t="shared" si="104"/>
        <v>1</v>
      </c>
      <c r="T479" s="28">
        <f t="shared" si="105"/>
        <v>0</v>
      </c>
      <c r="U479" s="61">
        <f ca="1">OFFSET($U$4,B479,0)/OFFSET($G$4,B479,0)*G479</f>
        <v>457185.5200503752</v>
      </c>
      <c r="V479" s="62">
        <f t="shared" ca="1" si="106"/>
        <v>457185.5200503752</v>
      </c>
      <c r="W479" s="63">
        <v>848.28906367663399</v>
      </c>
      <c r="X479" s="63">
        <f t="shared" ca="1" si="107"/>
        <v>784.19471706753893</v>
      </c>
      <c r="Y479" s="64">
        <f t="shared" ca="1" si="108"/>
        <v>-7.5557200196945673E-2</v>
      </c>
      <c r="Z479" s="64"/>
      <c r="AA479" s="64">
        <f ca="1">MAX(Y479,OFFSET($AA$4,B479,0))</f>
        <v>-7.5021174781420008E-2</v>
      </c>
      <c r="AB479" s="62">
        <f t="shared" ca="1" si="109"/>
        <v>457450.61277261778</v>
      </c>
      <c r="AC479" s="65">
        <f t="shared" ca="1" si="110"/>
        <v>265.09272224258166</v>
      </c>
      <c r="AD479" s="62">
        <f ca="1">MAX(0,AB479-W479*(1+OFFSET($Y$4,B479,0))*E479)</f>
        <v>0</v>
      </c>
      <c r="AE479" s="65">
        <f ca="1">IF(OFFSET($AC$4,B479,0)=0,0,-OFFSET($AC$4,B479,0)/OFFSET($AD$4,B479,0)*AD479)</f>
        <v>0</v>
      </c>
      <c r="AF479" s="51">
        <f t="shared" ca="1" si="111"/>
        <v>457450.61277261778</v>
      </c>
    </row>
    <row r="480" spans="1:32" ht="11.25" x14ac:dyDescent="0.2">
      <c r="A480" s="60">
        <v>30920</v>
      </c>
      <c r="B480" s="102">
        <f>INT(A480/10000)</f>
        <v>3</v>
      </c>
      <c r="C480" s="109">
        <v>3</v>
      </c>
      <c r="D480" s="60" t="s">
        <v>538</v>
      </c>
      <c r="E480" s="60">
        <v>1412</v>
      </c>
      <c r="F480" s="60">
        <v>0</v>
      </c>
      <c r="G480" s="60">
        <f t="shared" si="99"/>
        <v>2276.0597014925374</v>
      </c>
      <c r="H480" s="60"/>
      <c r="I480" s="60"/>
      <c r="J480" s="57"/>
      <c r="K480" s="23">
        <f t="shared" si="100"/>
        <v>1</v>
      </c>
      <c r="L480" s="23">
        <f t="shared" si="101"/>
        <v>0</v>
      </c>
      <c r="M480" s="23">
        <f ca="1">OFFSET('Z1'!$B$7,B480,K480)*E480</f>
        <v>0</v>
      </c>
      <c r="N480" s="23">
        <f ca="1">IF(L480&gt;0,OFFSET('Z1'!$I$7,B480,L480)*IF(L480=1,E480-9300,IF(L480=2,E480-18000,IF(L480=3,E480-45000,0))),0)</f>
        <v>0</v>
      </c>
      <c r="O480" s="23">
        <f>IF(AND(F480=1,E480&gt;20000,E480&lt;=45000),E480*'Z1'!$G$7,0)+IF(AND(F480=1,E480&gt;45000,E480&lt;=50000),'Z1'!$G$7/5000*(50000-E480)*E480,0)</f>
        <v>0</v>
      </c>
      <c r="P480" s="24">
        <f t="shared" ca="1" si="102"/>
        <v>0</v>
      </c>
      <c r="Q480" s="27">
        <v>26740</v>
      </c>
      <c r="R480" s="26">
        <f t="shared" si="103"/>
        <v>25740</v>
      </c>
      <c r="S480" s="27">
        <f t="shared" si="104"/>
        <v>1</v>
      </c>
      <c r="T480" s="28">
        <f t="shared" si="105"/>
        <v>23166</v>
      </c>
      <c r="U480" s="61">
        <f ca="1">OFFSET($U$4,B480,0)/OFFSET($G$4,B480,0)*G480</f>
        <v>1107282.9404993651</v>
      </c>
      <c r="V480" s="62">
        <f t="shared" ca="1" si="106"/>
        <v>1130448.9404993651</v>
      </c>
      <c r="W480" s="63">
        <v>864.57868499500694</v>
      </c>
      <c r="X480" s="63">
        <f t="shared" ca="1" si="107"/>
        <v>800.60123264827553</v>
      </c>
      <c r="Y480" s="64">
        <f t="shared" ca="1" si="108"/>
        <v>-7.3998415016559016E-2</v>
      </c>
      <c r="Z480" s="64"/>
      <c r="AA480" s="64">
        <f ca="1">MAX(Y480,OFFSET($AA$4,B480,0))</f>
        <v>-7.3998415016559016E-2</v>
      </c>
      <c r="AB480" s="62">
        <f t="shared" ca="1" si="109"/>
        <v>1130448.9404993651</v>
      </c>
      <c r="AC480" s="65">
        <f t="shared" ca="1" si="110"/>
        <v>0</v>
      </c>
      <c r="AD480" s="62">
        <f ca="1">MAX(0,AB480-W480*(1+OFFSET($Y$4,B480,0))*E480)</f>
        <v>0</v>
      </c>
      <c r="AE480" s="65">
        <f ca="1">IF(OFFSET($AC$4,B480,0)=0,0,-OFFSET($AC$4,B480,0)/OFFSET($AD$4,B480,0)*AD480)</f>
        <v>0</v>
      </c>
      <c r="AF480" s="51">
        <f t="shared" ca="1" si="111"/>
        <v>1130448.9404993651</v>
      </c>
    </row>
    <row r="481" spans="1:32" ht="11.25" x14ac:dyDescent="0.2">
      <c r="A481" s="60">
        <v>30921</v>
      </c>
      <c r="B481" s="102">
        <f>INT(A481/10000)</f>
        <v>3</v>
      </c>
      <c r="C481" s="109">
        <v>3</v>
      </c>
      <c r="D481" s="60" t="s">
        <v>539</v>
      </c>
      <c r="E481" s="60">
        <v>1309</v>
      </c>
      <c r="F481" s="60">
        <v>0</v>
      </c>
      <c r="G481" s="60">
        <f t="shared" si="99"/>
        <v>2110.0298507462685</v>
      </c>
      <c r="H481" s="60"/>
      <c r="I481" s="60"/>
      <c r="J481" s="57"/>
      <c r="K481" s="23">
        <f t="shared" si="100"/>
        <v>1</v>
      </c>
      <c r="L481" s="23">
        <f t="shared" si="101"/>
        <v>0</v>
      </c>
      <c r="M481" s="23">
        <f ca="1">OFFSET('Z1'!$B$7,B481,K481)*E481</f>
        <v>0</v>
      </c>
      <c r="N481" s="23">
        <f ca="1">IF(L481&gt;0,OFFSET('Z1'!$I$7,B481,L481)*IF(L481=1,E481-9300,IF(L481=2,E481-18000,IF(L481=3,E481-45000,0))),0)</f>
        <v>0</v>
      </c>
      <c r="O481" s="23">
        <f>IF(AND(F481=1,E481&gt;20000,E481&lt;=45000),E481*'Z1'!$G$7,0)+IF(AND(F481=1,E481&gt;45000,E481&lt;=50000),'Z1'!$G$7/5000*(50000-E481)*E481,0)</f>
        <v>0</v>
      </c>
      <c r="P481" s="24">
        <f t="shared" ca="1" si="102"/>
        <v>0</v>
      </c>
      <c r="Q481" s="27">
        <v>0</v>
      </c>
      <c r="R481" s="26">
        <f t="shared" si="103"/>
        <v>0</v>
      </c>
      <c r="S481" s="27">
        <f t="shared" si="104"/>
        <v>1</v>
      </c>
      <c r="T481" s="28">
        <f t="shared" si="105"/>
        <v>0</v>
      </c>
      <c r="U481" s="61">
        <f ca="1">OFFSET($U$4,B481,0)/OFFSET($G$4,B481,0)*G481</f>
        <v>1026510.8846414085</v>
      </c>
      <c r="V481" s="62">
        <f t="shared" ca="1" si="106"/>
        <v>1026510.8846414085</v>
      </c>
      <c r="W481" s="63">
        <v>848.28906367663399</v>
      </c>
      <c r="X481" s="63">
        <f t="shared" ca="1" si="107"/>
        <v>784.19471706753893</v>
      </c>
      <c r="Y481" s="64">
        <f t="shared" ca="1" si="108"/>
        <v>-7.5557200196945673E-2</v>
      </c>
      <c r="Z481" s="64"/>
      <c r="AA481" s="64">
        <f ca="1">MAX(Y481,OFFSET($AA$4,B481,0))</f>
        <v>-7.5021174781420008E-2</v>
      </c>
      <c r="AB481" s="62">
        <f t="shared" ca="1" si="109"/>
        <v>1027106.0928290852</v>
      </c>
      <c r="AC481" s="65">
        <f t="shared" ca="1" si="110"/>
        <v>595.20818767673336</v>
      </c>
      <c r="AD481" s="62">
        <f ca="1">MAX(0,AB481-W481*(1+OFFSET($Y$4,B481,0))*E481)</f>
        <v>0</v>
      </c>
      <c r="AE481" s="65">
        <f ca="1">IF(OFFSET($AC$4,B481,0)=0,0,-OFFSET($AC$4,B481,0)/OFFSET($AD$4,B481,0)*AD481)</f>
        <v>0</v>
      </c>
      <c r="AF481" s="51">
        <f t="shared" ca="1" si="111"/>
        <v>1027106.0928290852</v>
      </c>
    </row>
    <row r="482" spans="1:32" ht="11.25" x14ac:dyDescent="0.2">
      <c r="A482" s="60">
        <v>30925</v>
      </c>
      <c r="B482" s="102">
        <f>INT(A482/10000)</f>
        <v>3</v>
      </c>
      <c r="C482" s="109">
        <v>3</v>
      </c>
      <c r="D482" s="60" t="s">
        <v>540</v>
      </c>
      <c r="E482" s="60">
        <v>2251</v>
      </c>
      <c r="F482" s="60">
        <v>0</v>
      </c>
      <c r="G482" s="60">
        <f t="shared" si="99"/>
        <v>3628.4776119402986</v>
      </c>
      <c r="H482" s="60"/>
      <c r="I482" s="60"/>
      <c r="J482" s="57"/>
      <c r="K482" s="23">
        <f t="shared" si="100"/>
        <v>1</v>
      </c>
      <c r="L482" s="23">
        <f t="shared" si="101"/>
        <v>0</v>
      </c>
      <c r="M482" s="23">
        <f ca="1">OFFSET('Z1'!$B$7,B482,K482)*E482</f>
        <v>0</v>
      </c>
      <c r="N482" s="23">
        <f ca="1">IF(L482&gt;0,OFFSET('Z1'!$I$7,B482,L482)*IF(L482=1,E482-9300,IF(L482=2,E482-18000,IF(L482=3,E482-45000,0))),0)</f>
        <v>0</v>
      </c>
      <c r="O482" s="23">
        <f>IF(AND(F482=1,E482&gt;20000,E482&lt;=45000),E482*'Z1'!$G$7,0)+IF(AND(F482=1,E482&gt;45000,E482&lt;=50000),'Z1'!$G$7/5000*(50000-E482)*E482,0)</f>
        <v>0</v>
      </c>
      <c r="P482" s="24">
        <f t="shared" ca="1" si="102"/>
        <v>0</v>
      </c>
      <c r="Q482" s="27">
        <v>27615</v>
      </c>
      <c r="R482" s="26">
        <f t="shared" si="103"/>
        <v>26615</v>
      </c>
      <c r="S482" s="27">
        <f t="shared" si="104"/>
        <v>1</v>
      </c>
      <c r="T482" s="28">
        <f t="shared" si="105"/>
        <v>23953.5</v>
      </c>
      <c r="U482" s="61">
        <f ca="1">OFFSET($U$4,B482,0)/OFFSET($G$4,B482,0)*G482</f>
        <v>1765222.3081190304</v>
      </c>
      <c r="V482" s="62">
        <f t="shared" ca="1" si="106"/>
        <v>1789175.8081190304</v>
      </c>
      <c r="W482" s="63">
        <v>859.36930083078425</v>
      </c>
      <c r="X482" s="63">
        <f t="shared" ca="1" si="107"/>
        <v>794.83598761396286</v>
      </c>
      <c r="Y482" s="64">
        <f t="shared" ca="1" si="108"/>
        <v>-7.5093807929180856E-2</v>
      </c>
      <c r="Z482" s="64"/>
      <c r="AA482" s="64">
        <f ca="1">MAX(Y482,OFFSET($AA$4,B482,0))</f>
        <v>-7.5021174781420008E-2</v>
      </c>
      <c r="AB482" s="62">
        <f t="shared" ca="1" si="109"/>
        <v>1789316.312606897</v>
      </c>
      <c r="AC482" s="65">
        <f t="shared" ca="1" si="110"/>
        <v>140.50448786653578</v>
      </c>
      <c r="AD482" s="62">
        <f ca="1">MAX(0,AB482-W482*(1+OFFSET($Y$4,B482,0))*E482)</f>
        <v>0</v>
      </c>
      <c r="AE482" s="65">
        <f ca="1">IF(OFFSET($AC$4,B482,0)=0,0,-OFFSET($AC$4,B482,0)/OFFSET($AD$4,B482,0)*AD482)</f>
        <v>0</v>
      </c>
      <c r="AF482" s="51">
        <f t="shared" ca="1" si="111"/>
        <v>1789316.312606897</v>
      </c>
    </row>
    <row r="483" spans="1:32" ht="11.25" x14ac:dyDescent="0.2">
      <c r="A483" s="60">
        <v>30929</v>
      </c>
      <c r="B483" s="102">
        <f>INT(A483/10000)</f>
        <v>3</v>
      </c>
      <c r="C483" s="109">
        <v>2</v>
      </c>
      <c r="D483" s="60" t="s">
        <v>541</v>
      </c>
      <c r="E483" s="60">
        <v>631</v>
      </c>
      <c r="F483" s="60">
        <v>0</v>
      </c>
      <c r="G483" s="60">
        <f t="shared" si="99"/>
        <v>1017.1343283582089</v>
      </c>
      <c r="H483" s="60"/>
      <c r="I483" s="60"/>
      <c r="J483" s="57"/>
      <c r="K483" s="23">
        <f t="shared" si="100"/>
        <v>1</v>
      </c>
      <c r="L483" s="23">
        <f t="shared" si="101"/>
        <v>0</v>
      </c>
      <c r="M483" s="23">
        <f ca="1">OFFSET('Z1'!$B$7,B483,K483)*E483</f>
        <v>0</v>
      </c>
      <c r="N483" s="23">
        <f ca="1">IF(L483&gt;0,OFFSET('Z1'!$I$7,B483,L483)*IF(L483=1,E483-9300,IF(L483=2,E483-18000,IF(L483=3,E483-45000,0))),0)</f>
        <v>0</v>
      </c>
      <c r="O483" s="23">
        <f>IF(AND(F483=1,E483&gt;20000,E483&lt;=45000),E483*'Z1'!$G$7,0)+IF(AND(F483=1,E483&gt;45000,E483&lt;=50000),'Z1'!$G$7/5000*(50000-E483)*E483,0)</f>
        <v>0</v>
      </c>
      <c r="P483" s="24">
        <f t="shared" ca="1" si="102"/>
        <v>0</v>
      </c>
      <c r="Q483" s="27">
        <v>4542</v>
      </c>
      <c r="R483" s="26">
        <f t="shared" si="103"/>
        <v>3542</v>
      </c>
      <c r="S483" s="27">
        <f t="shared" si="104"/>
        <v>1</v>
      </c>
      <c r="T483" s="28">
        <f t="shared" si="105"/>
        <v>3187.8</v>
      </c>
      <c r="U483" s="61">
        <f ca="1">OFFSET($U$4,B483,0)/OFFSET($G$4,B483,0)*G483</f>
        <v>494826.86646961706</v>
      </c>
      <c r="V483" s="62">
        <f t="shared" ca="1" si="106"/>
        <v>498014.66646961705</v>
      </c>
      <c r="W483" s="63">
        <v>853.3715003854951</v>
      </c>
      <c r="X483" s="63">
        <f t="shared" ca="1" si="107"/>
        <v>789.24669805010626</v>
      </c>
      <c r="Y483" s="64">
        <f t="shared" ca="1" si="108"/>
        <v>-7.5142891819590441E-2</v>
      </c>
      <c r="Z483" s="64"/>
      <c r="AA483" s="64">
        <f ca="1">MAX(Y483,OFFSET($AA$4,B483,0))</f>
        <v>-7.5021174781420008E-2</v>
      </c>
      <c r="AB483" s="62">
        <f t="shared" ca="1" si="109"/>
        <v>498080.20834590471</v>
      </c>
      <c r="AC483" s="65">
        <f t="shared" ca="1" si="110"/>
        <v>65.541876287665218</v>
      </c>
      <c r="AD483" s="62">
        <f ca="1">MAX(0,AB483-W483*(1+OFFSET($Y$4,B483,0))*E483)</f>
        <v>0</v>
      </c>
      <c r="AE483" s="65">
        <f ca="1">IF(OFFSET($AC$4,B483,0)=0,0,-OFFSET($AC$4,B483,0)/OFFSET($AD$4,B483,0)*AD483)</f>
        <v>0</v>
      </c>
      <c r="AF483" s="51">
        <f t="shared" ca="1" si="111"/>
        <v>498080.20834590471</v>
      </c>
    </row>
    <row r="484" spans="1:32" ht="11.25" x14ac:dyDescent="0.2">
      <c r="A484" s="60">
        <v>30932</v>
      </c>
      <c r="B484" s="102">
        <f>INT(A484/10000)</f>
        <v>3</v>
      </c>
      <c r="C484" s="109">
        <v>3</v>
      </c>
      <c r="D484" s="60" t="s">
        <v>542</v>
      </c>
      <c r="E484" s="60">
        <v>1122</v>
      </c>
      <c r="F484" s="60">
        <v>0</v>
      </c>
      <c r="G484" s="60">
        <f t="shared" si="99"/>
        <v>1808.5970149253731</v>
      </c>
      <c r="H484" s="60"/>
      <c r="I484" s="60"/>
      <c r="J484" s="57"/>
      <c r="K484" s="23">
        <f t="shared" si="100"/>
        <v>1</v>
      </c>
      <c r="L484" s="23">
        <f t="shared" si="101"/>
        <v>0</v>
      </c>
      <c r="M484" s="23">
        <f ca="1">OFFSET('Z1'!$B$7,B484,K484)*E484</f>
        <v>0</v>
      </c>
      <c r="N484" s="23">
        <f ca="1">IF(L484&gt;0,OFFSET('Z1'!$I$7,B484,L484)*IF(L484=1,E484-9300,IF(L484=2,E484-18000,IF(L484=3,E484-45000,0))),0)</f>
        <v>0</v>
      </c>
      <c r="O484" s="23">
        <f>IF(AND(F484=1,E484&gt;20000,E484&lt;=45000),E484*'Z1'!$G$7,0)+IF(AND(F484=1,E484&gt;45000,E484&lt;=50000),'Z1'!$G$7/5000*(50000-E484)*E484,0)</f>
        <v>0</v>
      </c>
      <c r="P484" s="24">
        <f t="shared" ca="1" si="102"/>
        <v>0</v>
      </c>
      <c r="Q484" s="27">
        <v>6580</v>
      </c>
      <c r="R484" s="26">
        <f t="shared" si="103"/>
        <v>5580</v>
      </c>
      <c r="S484" s="27">
        <f t="shared" si="104"/>
        <v>1</v>
      </c>
      <c r="T484" s="28">
        <f t="shared" si="105"/>
        <v>5022</v>
      </c>
      <c r="U484" s="61">
        <f ca="1">OFFSET($U$4,B484,0)/OFFSET($G$4,B484,0)*G484</f>
        <v>879866.47254977876</v>
      </c>
      <c r="V484" s="62">
        <f t="shared" ca="1" si="106"/>
        <v>884888.47254977876</v>
      </c>
      <c r="W484" s="63">
        <v>850.25095147716831</v>
      </c>
      <c r="X484" s="63">
        <f t="shared" ca="1" si="107"/>
        <v>788.67065289641596</v>
      </c>
      <c r="Y484" s="64">
        <f t="shared" ca="1" si="108"/>
        <v>-7.2426027249680724E-2</v>
      </c>
      <c r="Z484" s="64"/>
      <c r="AA484" s="64">
        <f ca="1">MAX(Y484,OFFSET($AA$4,B484,0))</f>
        <v>-7.2426027249680724E-2</v>
      </c>
      <c r="AB484" s="62">
        <f t="shared" ca="1" si="109"/>
        <v>884888.47254977876</v>
      </c>
      <c r="AC484" s="65">
        <f t="shared" ca="1" si="110"/>
        <v>0</v>
      </c>
      <c r="AD484" s="62">
        <f ca="1">MAX(0,AB484-W484*(1+OFFSET($Y$4,B484,0))*E484)</f>
        <v>0</v>
      </c>
      <c r="AE484" s="65">
        <f ca="1">IF(OFFSET($AC$4,B484,0)=0,0,-OFFSET($AC$4,B484,0)/OFFSET($AD$4,B484,0)*AD484)</f>
        <v>0</v>
      </c>
      <c r="AF484" s="51">
        <f t="shared" ca="1" si="111"/>
        <v>884888.47254977876</v>
      </c>
    </row>
    <row r="485" spans="1:32" ht="11.25" x14ac:dyDescent="0.2">
      <c r="A485" s="60">
        <v>30935</v>
      </c>
      <c r="B485" s="102">
        <f>INT(A485/10000)</f>
        <v>3</v>
      </c>
      <c r="C485" s="109">
        <v>5</v>
      </c>
      <c r="D485" s="60" t="s">
        <v>543</v>
      </c>
      <c r="E485" s="60">
        <v>5417</v>
      </c>
      <c r="F485" s="60">
        <v>0</v>
      </c>
      <c r="G485" s="60">
        <f t="shared" si="99"/>
        <v>8731.880597014926</v>
      </c>
      <c r="H485" s="60"/>
      <c r="I485" s="60"/>
      <c r="J485" s="57"/>
      <c r="K485" s="23">
        <f t="shared" si="100"/>
        <v>1</v>
      </c>
      <c r="L485" s="23">
        <f t="shared" si="101"/>
        <v>0</v>
      </c>
      <c r="M485" s="23">
        <f ca="1">OFFSET('Z1'!$B$7,B485,K485)*E485</f>
        <v>0</v>
      </c>
      <c r="N485" s="23">
        <f ca="1">IF(L485&gt;0,OFFSET('Z1'!$I$7,B485,L485)*IF(L485=1,E485-9300,IF(L485=2,E485-18000,IF(L485=3,E485-45000,0))),0)</f>
        <v>0</v>
      </c>
      <c r="O485" s="23">
        <f>IF(AND(F485=1,E485&gt;20000,E485&lt;=45000),E485*'Z1'!$G$7,0)+IF(AND(F485=1,E485&gt;45000,E485&lt;=50000),'Z1'!$G$7/5000*(50000-E485)*E485,0)</f>
        <v>0</v>
      </c>
      <c r="P485" s="24">
        <f t="shared" ca="1" si="102"/>
        <v>0</v>
      </c>
      <c r="Q485" s="27">
        <v>15018</v>
      </c>
      <c r="R485" s="26">
        <f t="shared" si="103"/>
        <v>14018</v>
      </c>
      <c r="S485" s="27">
        <f t="shared" si="104"/>
        <v>1</v>
      </c>
      <c r="T485" s="28">
        <f t="shared" si="105"/>
        <v>12616.2</v>
      </c>
      <c r="U485" s="61">
        <f ca="1">OFFSET($U$4,B485,0)/OFFSET($G$4,B485,0)*G485</f>
        <v>4247982.7823548587</v>
      </c>
      <c r="V485" s="62">
        <f t="shared" ca="1" si="106"/>
        <v>4260598.9823548589</v>
      </c>
      <c r="W485" s="63">
        <v>844.25761376131209</v>
      </c>
      <c r="X485" s="63">
        <f t="shared" ca="1" si="107"/>
        <v>786.52371835976714</v>
      </c>
      <c r="Y485" s="64">
        <f t="shared" ca="1" si="108"/>
        <v>-6.8384216452997748E-2</v>
      </c>
      <c r="Z485" s="64"/>
      <c r="AA485" s="64">
        <f ca="1">MAX(Y485,OFFSET($AA$4,B485,0))</f>
        <v>-6.8384216452997748E-2</v>
      </c>
      <c r="AB485" s="62">
        <f t="shared" ca="1" si="109"/>
        <v>4260598.9823548589</v>
      </c>
      <c r="AC485" s="65">
        <f t="shared" ca="1" si="110"/>
        <v>0</v>
      </c>
      <c r="AD485" s="62">
        <f ca="1">MAX(0,AB485-W485*(1+OFFSET($Y$4,B485,0))*E485)</f>
        <v>7486.3727208217606</v>
      </c>
      <c r="AE485" s="65">
        <f ca="1">IF(OFFSET($AC$4,B485,0)=0,0,-OFFSET($AC$4,B485,0)/OFFSET($AD$4,B485,0)*AD485)</f>
        <v>-3630.8358538008151</v>
      </c>
      <c r="AF485" s="51">
        <f t="shared" ca="1" si="111"/>
        <v>4256968.1465010578</v>
      </c>
    </row>
    <row r="486" spans="1:32" ht="11.25" x14ac:dyDescent="0.2">
      <c r="A486" s="60">
        <v>30939</v>
      </c>
      <c r="B486" s="102">
        <f>INT(A486/10000)</f>
        <v>3</v>
      </c>
      <c r="C486" s="109">
        <v>3</v>
      </c>
      <c r="D486" s="60" t="s">
        <v>544</v>
      </c>
      <c r="E486" s="60">
        <v>1002</v>
      </c>
      <c r="F486" s="60">
        <v>0</v>
      </c>
      <c r="G486" s="60">
        <f t="shared" si="99"/>
        <v>1615.1641791044776</v>
      </c>
      <c r="H486" s="60"/>
      <c r="I486" s="60"/>
      <c r="J486" s="57"/>
      <c r="K486" s="23">
        <f t="shared" si="100"/>
        <v>1</v>
      </c>
      <c r="L486" s="23">
        <f t="shared" si="101"/>
        <v>0</v>
      </c>
      <c r="M486" s="23">
        <f ca="1">OFFSET('Z1'!$B$7,B486,K486)*E486</f>
        <v>0</v>
      </c>
      <c r="N486" s="23">
        <f ca="1">IF(L486&gt;0,OFFSET('Z1'!$I$7,B486,L486)*IF(L486=1,E486-9300,IF(L486=2,E486-18000,IF(L486=3,E486-45000,0))),0)</f>
        <v>0</v>
      </c>
      <c r="O486" s="23">
        <f>IF(AND(F486=1,E486&gt;20000,E486&lt;=45000),E486*'Z1'!$G$7,0)+IF(AND(F486=1,E486&gt;45000,E486&lt;=50000),'Z1'!$G$7/5000*(50000-E486)*E486,0)</f>
        <v>0</v>
      </c>
      <c r="P486" s="24">
        <f t="shared" ca="1" si="102"/>
        <v>0</v>
      </c>
      <c r="Q486" s="27">
        <v>0</v>
      </c>
      <c r="R486" s="26">
        <f t="shared" si="103"/>
        <v>0</v>
      </c>
      <c r="S486" s="27">
        <f t="shared" si="104"/>
        <v>1</v>
      </c>
      <c r="T486" s="28">
        <f t="shared" si="105"/>
        <v>0</v>
      </c>
      <c r="U486" s="61">
        <f ca="1">OFFSET($U$4,B486,0)/OFFSET($G$4,B486,0)*G486</f>
        <v>785763.10650167405</v>
      </c>
      <c r="V486" s="62">
        <f t="shared" ca="1" si="106"/>
        <v>785763.10650167405</v>
      </c>
      <c r="W486" s="63">
        <v>848.28906367663399</v>
      </c>
      <c r="X486" s="63">
        <f t="shared" ca="1" si="107"/>
        <v>784.19471706753893</v>
      </c>
      <c r="Y486" s="64">
        <f t="shared" ca="1" si="108"/>
        <v>-7.5557200196945673E-2</v>
      </c>
      <c r="Z486" s="64"/>
      <c r="AA486" s="64">
        <f ca="1">MAX(Y486,OFFSET($AA$4,B486,0))</f>
        <v>-7.5021174781420008E-2</v>
      </c>
      <c r="AB486" s="62">
        <f t="shared" ca="1" si="109"/>
        <v>786218.72040851286</v>
      </c>
      <c r="AC486" s="65">
        <f t="shared" ca="1" si="110"/>
        <v>455.61390683881473</v>
      </c>
      <c r="AD486" s="62">
        <f ca="1">MAX(0,AB486-W486*(1+OFFSET($Y$4,B486,0))*E486)</f>
        <v>0</v>
      </c>
      <c r="AE486" s="65">
        <f ca="1">IF(OFFSET($AC$4,B486,0)=0,0,-OFFSET($AC$4,B486,0)/OFFSET($AD$4,B486,0)*AD486)</f>
        <v>0</v>
      </c>
      <c r="AF486" s="51">
        <f t="shared" ca="1" si="111"/>
        <v>786218.72040851286</v>
      </c>
    </row>
    <row r="487" spans="1:32" ht="11.25" x14ac:dyDescent="0.2">
      <c r="A487" s="60">
        <v>30940</v>
      </c>
      <c r="B487" s="102">
        <f>INT(A487/10000)</f>
        <v>3</v>
      </c>
      <c r="C487" s="109">
        <v>3</v>
      </c>
      <c r="D487" s="60" t="s">
        <v>545</v>
      </c>
      <c r="E487" s="60">
        <v>1196</v>
      </c>
      <c r="F487" s="60">
        <v>0</v>
      </c>
      <c r="G487" s="60">
        <f t="shared" si="99"/>
        <v>1927.8805970149253</v>
      </c>
      <c r="H487" s="60"/>
      <c r="I487" s="60"/>
      <c r="J487" s="57"/>
      <c r="K487" s="23">
        <f t="shared" si="100"/>
        <v>1</v>
      </c>
      <c r="L487" s="23">
        <f t="shared" si="101"/>
        <v>0</v>
      </c>
      <c r="M487" s="23">
        <f ca="1">OFFSET('Z1'!$B$7,B487,K487)*E487</f>
        <v>0</v>
      </c>
      <c r="N487" s="23">
        <f ca="1">IF(L487&gt;0,OFFSET('Z1'!$I$7,B487,L487)*IF(L487=1,E487-9300,IF(L487=2,E487-18000,IF(L487=3,E487-45000,0))),0)</f>
        <v>0</v>
      </c>
      <c r="O487" s="23">
        <f>IF(AND(F487=1,E487&gt;20000,E487&lt;=45000),E487*'Z1'!$G$7,0)+IF(AND(F487=1,E487&gt;45000,E487&lt;=50000),'Z1'!$G$7/5000*(50000-E487)*E487,0)</f>
        <v>0</v>
      </c>
      <c r="P487" s="24">
        <f t="shared" ca="1" si="102"/>
        <v>0</v>
      </c>
      <c r="Q487" s="27">
        <v>0</v>
      </c>
      <c r="R487" s="26">
        <f t="shared" si="103"/>
        <v>0</v>
      </c>
      <c r="S487" s="27">
        <f t="shared" si="104"/>
        <v>1</v>
      </c>
      <c r="T487" s="28">
        <f t="shared" si="105"/>
        <v>0</v>
      </c>
      <c r="U487" s="61">
        <f ca="1">OFFSET($U$4,B487,0)/OFFSET($G$4,B487,0)*G487</f>
        <v>937896.88161277666</v>
      </c>
      <c r="V487" s="62">
        <f t="shared" ca="1" si="106"/>
        <v>937896.88161277666</v>
      </c>
      <c r="W487" s="63">
        <v>848.28906367663421</v>
      </c>
      <c r="X487" s="63">
        <f t="shared" ca="1" si="107"/>
        <v>784.19471706753905</v>
      </c>
      <c r="Y487" s="64">
        <f t="shared" ca="1" si="108"/>
        <v>-7.5557200196945784E-2</v>
      </c>
      <c r="Z487" s="64"/>
      <c r="AA487" s="64">
        <f ca="1">MAX(Y487,OFFSET($AA$4,B487,0))</f>
        <v>-7.5021174781420008E-2</v>
      </c>
      <c r="AB487" s="62">
        <f t="shared" ca="1" si="109"/>
        <v>938440.70819219726</v>
      </c>
      <c r="AC487" s="65">
        <f t="shared" ca="1" si="110"/>
        <v>543.8265794205945</v>
      </c>
      <c r="AD487" s="62">
        <f ca="1">MAX(0,AB487-W487*(1+OFFSET($Y$4,B487,0))*E487)</f>
        <v>0</v>
      </c>
      <c r="AE487" s="65">
        <f ca="1">IF(OFFSET($AC$4,B487,0)=0,0,-OFFSET($AC$4,B487,0)/OFFSET($AD$4,B487,0)*AD487)</f>
        <v>0</v>
      </c>
      <c r="AF487" s="51">
        <f t="shared" ca="1" si="111"/>
        <v>938440.70819219726</v>
      </c>
    </row>
    <row r="488" spans="1:32" ht="11.25" x14ac:dyDescent="0.2">
      <c r="A488" s="60">
        <v>30942</v>
      </c>
      <c r="B488" s="102">
        <f>INT(A488/10000)</f>
        <v>3</v>
      </c>
      <c r="C488" s="109">
        <v>4</v>
      </c>
      <c r="D488" s="60" t="s">
        <v>546</v>
      </c>
      <c r="E488" s="60">
        <v>2665</v>
      </c>
      <c r="F488" s="60">
        <v>0</v>
      </c>
      <c r="G488" s="60">
        <f t="shared" si="99"/>
        <v>4295.8208955223881</v>
      </c>
      <c r="H488" s="60"/>
      <c r="I488" s="60"/>
      <c r="J488" s="57"/>
      <c r="K488" s="23">
        <f t="shared" si="100"/>
        <v>1</v>
      </c>
      <c r="L488" s="23">
        <f t="shared" si="101"/>
        <v>0</v>
      </c>
      <c r="M488" s="23">
        <f ca="1">OFFSET('Z1'!$B$7,B488,K488)*E488</f>
        <v>0</v>
      </c>
      <c r="N488" s="23">
        <f ca="1">IF(L488&gt;0,OFFSET('Z1'!$I$7,B488,L488)*IF(L488=1,E488-9300,IF(L488=2,E488-18000,IF(L488=3,E488-45000,0))),0)</f>
        <v>0</v>
      </c>
      <c r="O488" s="23">
        <f>IF(AND(F488=1,E488&gt;20000,E488&lt;=45000),E488*'Z1'!$G$7,0)+IF(AND(F488=1,E488&gt;45000,E488&lt;=50000),'Z1'!$G$7/5000*(50000-E488)*E488,0)</f>
        <v>0</v>
      </c>
      <c r="P488" s="24">
        <f t="shared" ca="1" si="102"/>
        <v>0</v>
      </c>
      <c r="Q488" s="27">
        <v>12336</v>
      </c>
      <c r="R488" s="26">
        <f t="shared" si="103"/>
        <v>11336</v>
      </c>
      <c r="S488" s="27">
        <f t="shared" si="104"/>
        <v>1</v>
      </c>
      <c r="T488" s="28">
        <f t="shared" si="105"/>
        <v>10202.4</v>
      </c>
      <c r="U488" s="61">
        <f ca="1">OFFSET($U$4,B488,0)/OFFSET($G$4,B488,0)*G488</f>
        <v>2089878.9209849916</v>
      </c>
      <c r="V488" s="62">
        <f t="shared" ca="1" si="106"/>
        <v>2100081.3209849917</v>
      </c>
      <c r="W488" s="63">
        <v>851.47237233688577</v>
      </c>
      <c r="X488" s="63">
        <f t="shared" ca="1" si="107"/>
        <v>788.02300975046592</v>
      </c>
      <c r="Y488" s="64">
        <f t="shared" ca="1" si="108"/>
        <v>-7.4517229974569332E-2</v>
      </c>
      <c r="Z488" s="64"/>
      <c r="AA488" s="64">
        <f ca="1">MAX(Y488,OFFSET($AA$4,B488,0))</f>
        <v>-7.4517229974569332E-2</v>
      </c>
      <c r="AB488" s="62">
        <f t="shared" ca="1" si="109"/>
        <v>2100081.3209849917</v>
      </c>
      <c r="AC488" s="65">
        <f t="shared" ca="1" si="110"/>
        <v>0</v>
      </c>
      <c r="AD488" s="62">
        <f ca="1">MAX(0,AB488-W488*(1+OFFSET($Y$4,B488,0))*E488)</f>
        <v>0</v>
      </c>
      <c r="AE488" s="65">
        <f ca="1">IF(OFFSET($AC$4,B488,0)=0,0,-OFFSET($AC$4,B488,0)/OFFSET($AD$4,B488,0)*AD488)</f>
        <v>0</v>
      </c>
      <c r="AF488" s="51">
        <f t="shared" ca="1" si="111"/>
        <v>2100081.3209849917</v>
      </c>
    </row>
    <row r="489" spans="1:32" ht="11.25" x14ac:dyDescent="0.2">
      <c r="A489" s="60">
        <v>31001</v>
      </c>
      <c r="B489" s="102">
        <f>INT(A489/10000)</f>
        <v>3</v>
      </c>
      <c r="C489" s="109">
        <v>2</v>
      </c>
      <c r="D489" s="60" t="s">
        <v>547</v>
      </c>
      <c r="E489" s="60">
        <v>737</v>
      </c>
      <c r="F489" s="60">
        <v>0</v>
      </c>
      <c r="G489" s="60">
        <f t="shared" si="99"/>
        <v>1188</v>
      </c>
      <c r="H489" s="60"/>
      <c r="I489" s="60"/>
      <c r="J489" s="57"/>
      <c r="K489" s="23">
        <f t="shared" si="100"/>
        <v>1</v>
      </c>
      <c r="L489" s="23">
        <f t="shared" si="101"/>
        <v>0</v>
      </c>
      <c r="M489" s="23">
        <f ca="1">OFFSET('Z1'!$B$7,B489,K489)*E489</f>
        <v>0</v>
      </c>
      <c r="N489" s="23">
        <f ca="1">IF(L489&gt;0,OFFSET('Z1'!$I$7,B489,L489)*IF(L489=1,E489-9300,IF(L489=2,E489-18000,IF(L489=3,E489-45000,0))),0)</f>
        <v>0</v>
      </c>
      <c r="O489" s="23">
        <f>IF(AND(F489=1,E489&gt;20000,E489&lt;=45000),E489*'Z1'!$G$7,0)+IF(AND(F489=1,E489&gt;45000,E489&lt;=50000),'Z1'!$G$7/5000*(50000-E489)*E489,0)</f>
        <v>0</v>
      </c>
      <c r="P489" s="24">
        <f t="shared" ca="1" si="102"/>
        <v>0</v>
      </c>
      <c r="Q489" s="27">
        <v>0</v>
      </c>
      <c r="R489" s="26">
        <f t="shared" si="103"/>
        <v>0</v>
      </c>
      <c r="S489" s="27">
        <f t="shared" si="104"/>
        <v>1</v>
      </c>
      <c r="T489" s="28">
        <f t="shared" si="105"/>
        <v>0</v>
      </c>
      <c r="U489" s="61">
        <f ca="1">OFFSET($U$4,B489,0)/OFFSET($G$4,B489,0)*G489</f>
        <v>577951.50647877622</v>
      </c>
      <c r="V489" s="62">
        <f t="shared" ca="1" si="106"/>
        <v>577951.50647877622</v>
      </c>
      <c r="W489" s="63">
        <v>848.28906367663421</v>
      </c>
      <c r="X489" s="63">
        <f t="shared" ca="1" si="107"/>
        <v>784.19471706753893</v>
      </c>
      <c r="Y489" s="64">
        <f t="shared" ca="1" si="108"/>
        <v>-7.5557200196945895E-2</v>
      </c>
      <c r="Z489" s="64"/>
      <c r="AA489" s="64">
        <f ca="1">MAX(Y489,OFFSET($AA$4,B489,0))</f>
        <v>-7.5021174781420008E-2</v>
      </c>
      <c r="AB489" s="62">
        <f t="shared" ca="1" si="109"/>
        <v>578286.62369368679</v>
      </c>
      <c r="AC489" s="65">
        <f t="shared" ca="1" si="110"/>
        <v>335.1172149105696</v>
      </c>
      <c r="AD489" s="62">
        <f ca="1">MAX(0,AB489-W489*(1+OFFSET($Y$4,B489,0))*E489)</f>
        <v>0</v>
      </c>
      <c r="AE489" s="65">
        <f ca="1">IF(OFFSET($AC$4,B489,0)=0,0,-OFFSET($AC$4,B489,0)/OFFSET($AD$4,B489,0)*AD489)</f>
        <v>0</v>
      </c>
      <c r="AF489" s="51">
        <f t="shared" ca="1" si="111"/>
        <v>578286.62369368679</v>
      </c>
    </row>
    <row r="490" spans="1:32" ht="11.25" x14ac:dyDescent="0.2">
      <c r="A490" s="60">
        <v>31008</v>
      </c>
      <c r="B490" s="102">
        <f>INT(A490/10000)</f>
        <v>3</v>
      </c>
      <c r="C490" s="109">
        <v>4</v>
      </c>
      <c r="D490" s="60" t="s">
        <v>548</v>
      </c>
      <c r="E490" s="60">
        <v>3011</v>
      </c>
      <c r="F490" s="60">
        <v>0</v>
      </c>
      <c r="G490" s="60">
        <f t="shared" si="99"/>
        <v>4853.5522388059699</v>
      </c>
      <c r="H490" s="60"/>
      <c r="I490" s="60"/>
      <c r="J490" s="57"/>
      <c r="K490" s="23">
        <f t="shared" si="100"/>
        <v>1</v>
      </c>
      <c r="L490" s="23">
        <f t="shared" si="101"/>
        <v>0</v>
      </c>
      <c r="M490" s="23">
        <f ca="1">OFFSET('Z1'!$B$7,B490,K490)*E490</f>
        <v>0</v>
      </c>
      <c r="N490" s="23">
        <f ca="1">IF(L490&gt;0,OFFSET('Z1'!$I$7,B490,L490)*IF(L490=1,E490-9300,IF(L490=2,E490-18000,IF(L490=3,E490-45000,0))),0)</f>
        <v>0</v>
      </c>
      <c r="O490" s="23">
        <f>IF(AND(F490=1,E490&gt;20000,E490&lt;=45000),E490*'Z1'!$G$7,0)+IF(AND(F490=1,E490&gt;45000,E490&lt;=50000),'Z1'!$G$7/5000*(50000-E490)*E490,0)</f>
        <v>0</v>
      </c>
      <c r="P490" s="24">
        <f t="shared" ca="1" si="102"/>
        <v>0</v>
      </c>
      <c r="Q490" s="27">
        <v>0</v>
      </c>
      <c r="R490" s="26">
        <f t="shared" si="103"/>
        <v>0</v>
      </c>
      <c r="S490" s="27">
        <f t="shared" si="104"/>
        <v>1</v>
      </c>
      <c r="T490" s="28">
        <f t="shared" si="105"/>
        <v>0</v>
      </c>
      <c r="U490" s="61">
        <f ca="1">OFFSET($U$4,B490,0)/OFFSET($G$4,B490,0)*G490</f>
        <v>2361210.2930903598</v>
      </c>
      <c r="V490" s="62">
        <f t="shared" ca="1" si="106"/>
        <v>2361210.2930903598</v>
      </c>
      <c r="W490" s="63">
        <v>848.28906367663399</v>
      </c>
      <c r="X490" s="63">
        <f t="shared" ca="1" si="107"/>
        <v>784.19471706753893</v>
      </c>
      <c r="Y490" s="64">
        <f t="shared" ca="1" si="108"/>
        <v>-7.5557200196945673E-2</v>
      </c>
      <c r="Z490" s="64"/>
      <c r="AA490" s="64">
        <f ca="1">MAX(Y490,OFFSET($AA$4,B490,0))</f>
        <v>-7.5021174781420008E-2</v>
      </c>
      <c r="AB490" s="62">
        <f t="shared" ca="1" si="109"/>
        <v>2362579.4083333653</v>
      </c>
      <c r="AC490" s="65">
        <f t="shared" ca="1" si="110"/>
        <v>1369.1152430055663</v>
      </c>
      <c r="AD490" s="62">
        <f ca="1">MAX(0,AB490-W490*(1+OFFSET($Y$4,B490,0))*E490)</f>
        <v>0</v>
      </c>
      <c r="AE490" s="65">
        <f ca="1">IF(OFFSET($AC$4,B490,0)=0,0,-OFFSET($AC$4,B490,0)/OFFSET($AD$4,B490,0)*AD490)</f>
        <v>0</v>
      </c>
      <c r="AF490" s="51">
        <f t="shared" ca="1" si="111"/>
        <v>2362579.4083333653</v>
      </c>
    </row>
    <row r="491" spans="1:32" ht="11.25" x14ac:dyDescent="0.2">
      <c r="A491" s="60">
        <v>31009</v>
      </c>
      <c r="B491" s="102">
        <f>INT(A491/10000)</f>
        <v>3</v>
      </c>
      <c r="C491" s="109">
        <v>3</v>
      </c>
      <c r="D491" s="60" t="s">
        <v>549</v>
      </c>
      <c r="E491" s="60">
        <v>1666</v>
      </c>
      <c r="F491" s="60">
        <v>0</v>
      </c>
      <c r="G491" s="60">
        <f t="shared" si="99"/>
        <v>2685.4925373134329</v>
      </c>
      <c r="H491" s="60"/>
      <c r="I491" s="60"/>
      <c r="J491" s="57"/>
      <c r="K491" s="23">
        <f t="shared" si="100"/>
        <v>1</v>
      </c>
      <c r="L491" s="23">
        <f t="shared" si="101"/>
        <v>0</v>
      </c>
      <c r="M491" s="23">
        <f ca="1">OFFSET('Z1'!$B$7,B491,K491)*E491</f>
        <v>0</v>
      </c>
      <c r="N491" s="23">
        <f ca="1">IF(L491&gt;0,OFFSET('Z1'!$I$7,B491,L491)*IF(L491=1,E491-9300,IF(L491=2,E491-18000,IF(L491=3,E491-45000,0))),0)</f>
        <v>0</v>
      </c>
      <c r="O491" s="23">
        <f>IF(AND(F491=1,E491&gt;20000,E491&lt;=45000),E491*'Z1'!$G$7,0)+IF(AND(F491=1,E491&gt;45000,E491&lt;=50000),'Z1'!$G$7/5000*(50000-E491)*E491,0)</f>
        <v>0</v>
      </c>
      <c r="P491" s="24">
        <f t="shared" ca="1" si="102"/>
        <v>0</v>
      </c>
      <c r="Q491" s="27">
        <v>0</v>
      </c>
      <c r="R491" s="26">
        <f t="shared" si="103"/>
        <v>0</v>
      </c>
      <c r="S491" s="27">
        <f t="shared" si="104"/>
        <v>1</v>
      </c>
      <c r="T491" s="28">
        <f t="shared" si="105"/>
        <v>0</v>
      </c>
      <c r="U491" s="61">
        <f ca="1">OFFSET($U$4,B491,0)/OFFSET($G$4,B491,0)*G491</f>
        <v>1306468.3986345199</v>
      </c>
      <c r="V491" s="62">
        <f t="shared" ca="1" si="106"/>
        <v>1306468.3986345199</v>
      </c>
      <c r="W491" s="63">
        <v>848.28906367663421</v>
      </c>
      <c r="X491" s="63">
        <f t="shared" ca="1" si="107"/>
        <v>784.19471706753893</v>
      </c>
      <c r="Y491" s="64">
        <f t="shared" ca="1" si="108"/>
        <v>-7.5557200196945895E-2</v>
      </c>
      <c r="Z491" s="64"/>
      <c r="AA491" s="64">
        <f ca="1">MAX(Y491,OFFSET($AA$4,B491,0))</f>
        <v>-7.5021174781420008E-2</v>
      </c>
      <c r="AB491" s="62">
        <f t="shared" ca="1" si="109"/>
        <v>1307225.936327927</v>
      </c>
      <c r="AC491" s="65">
        <f t="shared" ca="1" si="110"/>
        <v>757.53769340715371</v>
      </c>
      <c r="AD491" s="62">
        <f ca="1">MAX(0,AB491-W491*(1+OFFSET($Y$4,B491,0))*E491)</f>
        <v>0</v>
      </c>
      <c r="AE491" s="65">
        <f ca="1">IF(OFFSET($AC$4,B491,0)=0,0,-OFFSET($AC$4,B491,0)/OFFSET($AD$4,B491,0)*AD491)</f>
        <v>0</v>
      </c>
      <c r="AF491" s="51">
        <f t="shared" ca="1" si="111"/>
        <v>1307225.936327927</v>
      </c>
    </row>
    <row r="492" spans="1:32" ht="11.25" x14ac:dyDescent="0.2">
      <c r="A492" s="60">
        <v>31014</v>
      </c>
      <c r="B492" s="102">
        <f>INT(A492/10000)</f>
        <v>3</v>
      </c>
      <c r="C492" s="109">
        <v>3</v>
      </c>
      <c r="D492" s="60" t="s">
        <v>550</v>
      </c>
      <c r="E492" s="60">
        <v>1146</v>
      </c>
      <c r="F492" s="60">
        <v>0</v>
      </c>
      <c r="G492" s="60">
        <f t="shared" si="99"/>
        <v>1847.2835820895523</v>
      </c>
      <c r="H492" s="60"/>
      <c r="I492" s="60"/>
      <c r="J492" s="57"/>
      <c r="K492" s="23">
        <f t="shared" si="100"/>
        <v>1</v>
      </c>
      <c r="L492" s="23">
        <f t="shared" si="101"/>
        <v>0</v>
      </c>
      <c r="M492" s="23">
        <f ca="1">OFFSET('Z1'!$B$7,B492,K492)*E492</f>
        <v>0</v>
      </c>
      <c r="N492" s="23">
        <f ca="1">IF(L492&gt;0,OFFSET('Z1'!$I$7,B492,L492)*IF(L492=1,E492-9300,IF(L492=2,E492-18000,IF(L492=3,E492-45000,0))),0)</f>
        <v>0</v>
      </c>
      <c r="O492" s="23">
        <f>IF(AND(F492=1,E492&gt;20000,E492&lt;=45000),E492*'Z1'!$G$7,0)+IF(AND(F492=1,E492&gt;45000,E492&lt;=50000),'Z1'!$G$7/5000*(50000-E492)*E492,0)</f>
        <v>0</v>
      </c>
      <c r="P492" s="24">
        <f t="shared" ca="1" si="102"/>
        <v>0</v>
      </c>
      <c r="Q492" s="27">
        <v>0</v>
      </c>
      <c r="R492" s="26">
        <f t="shared" si="103"/>
        <v>0</v>
      </c>
      <c r="S492" s="27">
        <f t="shared" si="104"/>
        <v>1</v>
      </c>
      <c r="T492" s="28">
        <f t="shared" si="105"/>
        <v>0</v>
      </c>
      <c r="U492" s="61">
        <f ca="1">OFFSET($U$4,B492,0)/OFFSET($G$4,B492,0)*G492</f>
        <v>898687.14575939975</v>
      </c>
      <c r="V492" s="62">
        <f t="shared" ca="1" si="106"/>
        <v>898687.14575939975</v>
      </c>
      <c r="W492" s="63">
        <v>848.28906367663399</v>
      </c>
      <c r="X492" s="63">
        <f t="shared" ca="1" si="107"/>
        <v>784.19471706753905</v>
      </c>
      <c r="Y492" s="64">
        <f t="shared" ca="1" si="108"/>
        <v>-7.5557200196945562E-2</v>
      </c>
      <c r="Z492" s="64"/>
      <c r="AA492" s="64">
        <f ca="1">MAX(Y492,OFFSET($AA$4,B492,0))</f>
        <v>-7.5021174781420008E-2</v>
      </c>
      <c r="AB492" s="62">
        <f t="shared" ca="1" si="109"/>
        <v>899208.23711392796</v>
      </c>
      <c r="AC492" s="65">
        <f t="shared" ca="1" si="110"/>
        <v>521.09135452820919</v>
      </c>
      <c r="AD492" s="62">
        <f ca="1">MAX(0,AB492-W492*(1+OFFSET($Y$4,B492,0))*E492)</f>
        <v>0</v>
      </c>
      <c r="AE492" s="65">
        <f ca="1">IF(OFFSET($AC$4,B492,0)=0,0,-OFFSET($AC$4,B492,0)/OFFSET($AD$4,B492,0)*AD492)</f>
        <v>0</v>
      </c>
      <c r="AF492" s="51">
        <f t="shared" ca="1" si="111"/>
        <v>899208.23711392796</v>
      </c>
    </row>
    <row r="493" spans="1:32" ht="11.25" x14ac:dyDescent="0.2">
      <c r="A493" s="60">
        <v>31015</v>
      </c>
      <c r="B493" s="102">
        <f>INT(A493/10000)</f>
        <v>3</v>
      </c>
      <c r="C493" s="109">
        <v>3</v>
      </c>
      <c r="D493" s="60" t="s">
        <v>551</v>
      </c>
      <c r="E493" s="60">
        <v>1695</v>
      </c>
      <c r="F493" s="60">
        <v>0</v>
      </c>
      <c r="G493" s="60">
        <f t="shared" si="99"/>
        <v>2732.2388059701493</v>
      </c>
      <c r="H493" s="60"/>
      <c r="I493" s="60"/>
      <c r="J493" s="57"/>
      <c r="K493" s="23">
        <f t="shared" si="100"/>
        <v>1</v>
      </c>
      <c r="L493" s="23">
        <f t="shared" si="101"/>
        <v>0</v>
      </c>
      <c r="M493" s="23">
        <f ca="1">OFFSET('Z1'!$B$7,B493,K493)*E493</f>
        <v>0</v>
      </c>
      <c r="N493" s="23">
        <f ca="1">IF(L493&gt;0,OFFSET('Z1'!$I$7,B493,L493)*IF(L493=1,E493-9300,IF(L493=2,E493-18000,IF(L493=3,E493-45000,0))),0)</f>
        <v>0</v>
      </c>
      <c r="O493" s="23">
        <f>IF(AND(F493=1,E493&gt;20000,E493&lt;=45000),E493*'Z1'!$G$7,0)+IF(AND(F493=1,E493&gt;45000,E493&lt;=50000),'Z1'!$G$7/5000*(50000-E493)*E493,0)</f>
        <v>0</v>
      </c>
      <c r="P493" s="24">
        <f t="shared" ca="1" si="102"/>
        <v>0</v>
      </c>
      <c r="Q493" s="27">
        <v>0</v>
      </c>
      <c r="R493" s="26">
        <f t="shared" si="103"/>
        <v>0</v>
      </c>
      <c r="S493" s="27">
        <f t="shared" si="104"/>
        <v>1</v>
      </c>
      <c r="T493" s="28">
        <f t="shared" si="105"/>
        <v>0</v>
      </c>
      <c r="U493" s="61">
        <f ca="1">OFFSET($U$4,B493,0)/OFFSET($G$4,B493,0)*G493</f>
        <v>1329210.0454294786</v>
      </c>
      <c r="V493" s="62">
        <f t="shared" ca="1" si="106"/>
        <v>1329210.0454294786</v>
      </c>
      <c r="W493" s="63">
        <v>848.2890636766341</v>
      </c>
      <c r="X493" s="63">
        <f t="shared" ca="1" si="107"/>
        <v>784.19471706753905</v>
      </c>
      <c r="Y493" s="64">
        <f t="shared" ca="1" si="108"/>
        <v>-7.5557200196945673E-2</v>
      </c>
      <c r="Z493" s="64"/>
      <c r="AA493" s="64">
        <f ca="1">MAX(Y493,OFFSET($AA$4,B493,0))</f>
        <v>-7.5021174781420008E-2</v>
      </c>
      <c r="AB493" s="62">
        <f t="shared" ca="1" si="109"/>
        <v>1329980.7695533228</v>
      </c>
      <c r="AC493" s="65">
        <f t="shared" ca="1" si="110"/>
        <v>770.72412384417839</v>
      </c>
      <c r="AD493" s="62">
        <f ca="1">MAX(0,AB493-W493*(1+OFFSET($Y$4,B493,0))*E493)</f>
        <v>0</v>
      </c>
      <c r="AE493" s="65">
        <f ca="1">IF(OFFSET($AC$4,B493,0)=0,0,-OFFSET($AC$4,B493,0)/OFFSET($AD$4,B493,0)*AD493)</f>
        <v>0</v>
      </c>
      <c r="AF493" s="51">
        <f t="shared" ca="1" si="111"/>
        <v>1329980.7695533228</v>
      </c>
    </row>
    <row r="494" spans="1:32" ht="11.25" x14ac:dyDescent="0.2">
      <c r="A494" s="60">
        <v>31016</v>
      </c>
      <c r="B494" s="102">
        <f>INT(A494/10000)</f>
        <v>3</v>
      </c>
      <c r="C494" s="109">
        <v>3</v>
      </c>
      <c r="D494" s="60" t="s">
        <v>552</v>
      </c>
      <c r="E494" s="60">
        <v>1303</v>
      </c>
      <c r="F494" s="60">
        <v>0</v>
      </c>
      <c r="G494" s="60">
        <f t="shared" si="99"/>
        <v>2100.3582089552237</v>
      </c>
      <c r="H494" s="60"/>
      <c r="I494" s="60"/>
      <c r="J494" s="57"/>
      <c r="K494" s="23">
        <f t="shared" si="100"/>
        <v>1</v>
      </c>
      <c r="L494" s="23">
        <f t="shared" si="101"/>
        <v>0</v>
      </c>
      <c r="M494" s="23">
        <f ca="1">OFFSET('Z1'!$B$7,B494,K494)*E494</f>
        <v>0</v>
      </c>
      <c r="N494" s="23">
        <f ca="1">IF(L494&gt;0,OFFSET('Z1'!$I$7,B494,L494)*IF(L494=1,E494-9300,IF(L494=2,E494-18000,IF(L494=3,E494-45000,0))),0)</f>
        <v>0</v>
      </c>
      <c r="O494" s="23">
        <f>IF(AND(F494=1,E494&gt;20000,E494&lt;=45000),E494*'Z1'!$G$7,0)+IF(AND(F494=1,E494&gt;45000,E494&lt;=50000),'Z1'!$G$7/5000*(50000-E494)*E494,0)</f>
        <v>0</v>
      </c>
      <c r="P494" s="24">
        <f t="shared" ca="1" si="102"/>
        <v>0</v>
      </c>
      <c r="Q494" s="27">
        <v>3830</v>
      </c>
      <c r="R494" s="26">
        <f t="shared" si="103"/>
        <v>2830</v>
      </c>
      <c r="S494" s="27">
        <f t="shared" si="104"/>
        <v>1</v>
      </c>
      <c r="T494" s="28">
        <f t="shared" si="105"/>
        <v>2547</v>
      </c>
      <c r="U494" s="61">
        <f ca="1">OFFSET($U$4,B494,0)/OFFSET($G$4,B494,0)*G494</f>
        <v>1021805.7163390033</v>
      </c>
      <c r="V494" s="62">
        <f t="shared" ca="1" si="106"/>
        <v>1024352.7163390033</v>
      </c>
      <c r="W494" s="63">
        <v>849.3132016076687</v>
      </c>
      <c r="X494" s="63">
        <f t="shared" ca="1" si="107"/>
        <v>786.14943694474539</v>
      </c>
      <c r="Y494" s="64">
        <f t="shared" ca="1" si="108"/>
        <v>-7.4370402512712985E-2</v>
      </c>
      <c r="Z494" s="64"/>
      <c r="AA494" s="64">
        <f ca="1">MAX(Y494,OFFSET($AA$4,B494,0))</f>
        <v>-7.4370402512712985E-2</v>
      </c>
      <c r="AB494" s="62">
        <f t="shared" ca="1" si="109"/>
        <v>1024352.7163390033</v>
      </c>
      <c r="AC494" s="65">
        <f t="shared" ca="1" si="110"/>
        <v>0</v>
      </c>
      <c r="AD494" s="62">
        <f ca="1">MAX(0,AB494-W494*(1+OFFSET($Y$4,B494,0))*E494)</f>
        <v>0</v>
      </c>
      <c r="AE494" s="65">
        <f ca="1">IF(OFFSET($AC$4,B494,0)=0,0,-OFFSET($AC$4,B494,0)/OFFSET($AD$4,B494,0)*AD494)</f>
        <v>0</v>
      </c>
      <c r="AF494" s="51">
        <f t="shared" ca="1" si="111"/>
        <v>1024352.7163390033</v>
      </c>
    </row>
    <row r="495" spans="1:32" ht="11.25" x14ac:dyDescent="0.2">
      <c r="A495" s="60">
        <v>31018</v>
      </c>
      <c r="B495" s="102">
        <f>INT(A495/10000)</f>
        <v>3</v>
      </c>
      <c r="C495" s="109">
        <v>3</v>
      </c>
      <c r="D495" s="60" t="s">
        <v>553</v>
      </c>
      <c r="E495" s="60">
        <v>1571</v>
      </c>
      <c r="F495" s="60">
        <v>0</v>
      </c>
      <c r="G495" s="60">
        <f t="shared" si="99"/>
        <v>2532.3582089552237</v>
      </c>
      <c r="H495" s="60"/>
      <c r="I495" s="60"/>
      <c r="J495" s="57"/>
      <c r="K495" s="23">
        <f t="shared" si="100"/>
        <v>1</v>
      </c>
      <c r="L495" s="23">
        <f t="shared" si="101"/>
        <v>0</v>
      </c>
      <c r="M495" s="23">
        <f ca="1">OFFSET('Z1'!$B$7,B495,K495)*E495</f>
        <v>0</v>
      </c>
      <c r="N495" s="23">
        <f ca="1">IF(L495&gt;0,OFFSET('Z1'!$I$7,B495,L495)*IF(L495=1,E495-9300,IF(L495=2,E495-18000,IF(L495=3,E495-45000,0))),0)</f>
        <v>0</v>
      </c>
      <c r="O495" s="23">
        <f>IF(AND(F495=1,E495&gt;20000,E495&lt;=45000),E495*'Z1'!$G$7,0)+IF(AND(F495=1,E495&gt;45000,E495&lt;=50000),'Z1'!$G$7/5000*(50000-E495)*E495,0)</f>
        <v>0</v>
      </c>
      <c r="P495" s="24">
        <f t="shared" ca="1" si="102"/>
        <v>0</v>
      </c>
      <c r="Q495" s="27">
        <v>1576</v>
      </c>
      <c r="R495" s="26">
        <f t="shared" si="103"/>
        <v>576</v>
      </c>
      <c r="S495" s="27">
        <f t="shared" si="104"/>
        <v>1</v>
      </c>
      <c r="T495" s="28">
        <f t="shared" si="105"/>
        <v>518.4</v>
      </c>
      <c r="U495" s="61">
        <f ca="1">OFFSET($U$4,B495,0)/OFFSET($G$4,B495,0)*G495</f>
        <v>1231969.9005131037</v>
      </c>
      <c r="V495" s="62">
        <f t="shared" ca="1" si="106"/>
        <v>1232488.3005131036</v>
      </c>
      <c r="W495" s="63">
        <v>848.58039315640292</v>
      </c>
      <c r="X495" s="63">
        <f t="shared" ca="1" si="107"/>
        <v>784.5246979714218</v>
      </c>
      <c r="Y495" s="64">
        <f t="shared" ca="1" si="108"/>
        <v>-7.5485712021600926E-2</v>
      </c>
      <c r="Z495" s="64"/>
      <c r="AA495" s="64">
        <f ca="1">MAX(Y495,OFFSET($AA$4,B495,0))</f>
        <v>-7.5021174781420008E-2</v>
      </c>
      <c r="AB495" s="62">
        <f t="shared" ca="1" si="109"/>
        <v>1233107.5843047339</v>
      </c>
      <c r="AC495" s="65">
        <f t="shared" ca="1" si="110"/>
        <v>619.28379163029604</v>
      </c>
      <c r="AD495" s="62">
        <f ca="1">MAX(0,AB495-W495*(1+OFFSET($Y$4,B495,0))*E495)</f>
        <v>0</v>
      </c>
      <c r="AE495" s="65">
        <f ca="1">IF(OFFSET($AC$4,B495,0)=0,0,-OFFSET($AC$4,B495,0)/OFFSET($AD$4,B495,0)*AD495)</f>
        <v>0</v>
      </c>
      <c r="AF495" s="51">
        <f t="shared" ca="1" si="111"/>
        <v>1233107.5843047339</v>
      </c>
    </row>
    <row r="496" spans="1:32" ht="11.25" x14ac:dyDescent="0.2">
      <c r="A496" s="60">
        <v>31019</v>
      </c>
      <c r="B496" s="102">
        <f>INT(A496/10000)</f>
        <v>3</v>
      </c>
      <c r="C496" s="109">
        <v>3</v>
      </c>
      <c r="D496" s="60" t="s">
        <v>554</v>
      </c>
      <c r="E496" s="60">
        <v>1317</v>
      </c>
      <c r="F496" s="60">
        <v>0</v>
      </c>
      <c r="G496" s="60">
        <f t="shared" si="99"/>
        <v>2122.9253731343283</v>
      </c>
      <c r="H496" s="60"/>
      <c r="I496" s="60"/>
      <c r="J496" s="57"/>
      <c r="K496" s="23">
        <f t="shared" si="100"/>
        <v>1</v>
      </c>
      <c r="L496" s="23">
        <f t="shared" si="101"/>
        <v>0</v>
      </c>
      <c r="M496" s="23">
        <f ca="1">OFFSET('Z1'!$B$7,B496,K496)*E496</f>
        <v>0</v>
      </c>
      <c r="N496" s="23">
        <f ca="1">IF(L496&gt;0,OFFSET('Z1'!$I$7,B496,L496)*IF(L496=1,E496-9300,IF(L496=2,E496-18000,IF(L496=3,E496-45000,0))),0)</f>
        <v>0</v>
      </c>
      <c r="O496" s="23">
        <f>IF(AND(F496=1,E496&gt;20000,E496&lt;=45000),E496*'Z1'!$G$7,0)+IF(AND(F496=1,E496&gt;45000,E496&lt;=50000),'Z1'!$G$7/5000*(50000-E496)*E496,0)</f>
        <v>0</v>
      </c>
      <c r="P496" s="24">
        <f t="shared" ca="1" si="102"/>
        <v>0</v>
      </c>
      <c r="Q496" s="27">
        <v>0</v>
      </c>
      <c r="R496" s="26">
        <f t="shared" si="103"/>
        <v>0</v>
      </c>
      <c r="S496" s="27">
        <f t="shared" si="104"/>
        <v>1</v>
      </c>
      <c r="T496" s="28">
        <f t="shared" si="105"/>
        <v>0</v>
      </c>
      <c r="U496" s="61">
        <f ca="1">OFFSET($U$4,B496,0)/OFFSET($G$4,B496,0)*G496</f>
        <v>1032784.4423779489</v>
      </c>
      <c r="V496" s="62">
        <f t="shared" ca="1" si="106"/>
        <v>1032784.4423779489</v>
      </c>
      <c r="W496" s="63">
        <v>848.2890636766341</v>
      </c>
      <c r="X496" s="63">
        <f t="shared" ca="1" si="107"/>
        <v>784.19471706753905</v>
      </c>
      <c r="Y496" s="64">
        <f t="shared" ca="1" si="108"/>
        <v>-7.5557200196945673E-2</v>
      </c>
      <c r="Z496" s="64"/>
      <c r="AA496" s="64">
        <f ca="1">MAX(Y496,OFFSET($AA$4,B496,0))</f>
        <v>-7.5021174781420008E-2</v>
      </c>
      <c r="AB496" s="62">
        <f t="shared" ca="1" si="109"/>
        <v>1033383.2882016083</v>
      </c>
      <c r="AC496" s="65">
        <f t="shared" ca="1" si="110"/>
        <v>598.84582365944516</v>
      </c>
      <c r="AD496" s="62">
        <f ca="1">MAX(0,AB496-W496*(1+OFFSET($Y$4,B496,0))*E496)</f>
        <v>0</v>
      </c>
      <c r="AE496" s="65">
        <f ca="1">IF(OFFSET($AC$4,B496,0)=0,0,-OFFSET($AC$4,B496,0)/OFFSET($AD$4,B496,0)*AD496)</f>
        <v>0</v>
      </c>
      <c r="AF496" s="51">
        <f t="shared" ca="1" si="111"/>
        <v>1033383.2882016083</v>
      </c>
    </row>
    <row r="497" spans="1:32" ht="11.25" x14ac:dyDescent="0.2">
      <c r="A497" s="60">
        <v>31021</v>
      </c>
      <c r="B497" s="102">
        <f>INT(A497/10000)</f>
        <v>3</v>
      </c>
      <c r="C497" s="109">
        <v>3</v>
      </c>
      <c r="D497" s="60" t="s">
        <v>555</v>
      </c>
      <c r="E497" s="60">
        <v>1305</v>
      </c>
      <c r="F497" s="60">
        <v>0</v>
      </c>
      <c r="G497" s="60">
        <f t="shared" si="99"/>
        <v>2103.5820895522388</v>
      </c>
      <c r="H497" s="60"/>
      <c r="I497" s="60"/>
      <c r="J497" s="57"/>
      <c r="K497" s="23">
        <f t="shared" si="100"/>
        <v>1</v>
      </c>
      <c r="L497" s="23">
        <f t="shared" si="101"/>
        <v>0</v>
      </c>
      <c r="M497" s="23">
        <f ca="1">OFFSET('Z1'!$B$7,B497,K497)*E497</f>
        <v>0</v>
      </c>
      <c r="N497" s="23">
        <f ca="1">IF(L497&gt;0,OFFSET('Z1'!$I$7,B497,L497)*IF(L497=1,E497-9300,IF(L497=2,E497-18000,IF(L497=3,E497-45000,0))),0)</f>
        <v>0</v>
      </c>
      <c r="O497" s="23">
        <f>IF(AND(F497=1,E497&gt;20000,E497&lt;=45000),E497*'Z1'!$G$7,0)+IF(AND(F497=1,E497&gt;45000,E497&lt;=50000),'Z1'!$G$7/5000*(50000-E497)*E497,0)</f>
        <v>0</v>
      </c>
      <c r="P497" s="24">
        <f t="shared" ca="1" si="102"/>
        <v>0</v>
      </c>
      <c r="Q497" s="27">
        <v>0</v>
      </c>
      <c r="R497" s="26">
        <f t="shared" si="103"/>
        <v>0</v>
      </c>
      <c r="S497" s="27">
        <f t="shared" si="104"/>
        <v>1</v>
      </c>
      <c r="T497" s="28">
        <f t="shared" si="105"/>
        <v>0</v>
      </c>
      <c r="U497" s="61">
        <f ca="1">OFFSET($U$4,B497,0)/OFFSET($G$4,B497,0)*G497</f>
        <v>1023374.1057731385</v>
      </c>
      <c r="V497" s="62">
        <f t="shared" ca="1" si="106"/>
        <v>1023374.1057731385</v>
      </c>
      <c r="W497" s="63">
        <v>848.28906367663421</v>
      </c>
      <c r="X497" s="63">
        <f t="shared" ca="1" si="107"/>
        <v>784.19471706753905</v>
      </c>
      <c r="Y497" s="64">
        <f t="shared" ca="1" si="108"/>
        <v>-7.5557200196945784E-2</v>
      </c>
      <c r="Z497" s="64"/>
      <c r="AA497" s="64">
        <f ca="1">MAX(Y497,OFFSET($AA$4,B497,0))</f>
        <v>-7.5021174781420008E-2</v>
      </c>
      <c r="AB497" s="62">
        <f t="shared" ca="1" si="109"/>
        <v>1023967.4951428239</v>
      </c>
      <c r="AC497" s="65">
        <f t="shared" ca="1" si="110"/>
        <v>593.38936968543567</v>
      </c>
      <c r="AD497" s="62">
        <f ca="1">MAX(0,AB497-W497*(1+OFFSET($Y$4,B497,0))*E497)</f>
        <v>0</v>
      </c>
      <c r="AE497" s="65">
        <f ca="1">IF(OFFSET($AC$4,B497,0)=0,0,-OFFSET($AC$4,B497,0)/OFFSET($AD$4,B497,0)*AD497)</f>
        <v>0</v>
      </c>
      <c r="AF497" s="51">
        <f t="shared" ca="1" si="111"/>
        <v>1023967.4951428239</v>
      </c>
    </row>
    <row r="498" spans="1:32" ht="11.25" x14ac:dyDescent="0.2">
      <c r="A498" s="60">
        <v>31022</v>
      </c>
      <c r="B498" s="102">
        <f>INT(A498/10000)</f>
        <v>3</v>
      </c>
      <c r="C498" s="109">
        <v>6</v>
      </c>
      <c r="D498" s="60" t="s">
        <v>556</v>
      </c>
      <c r="E498" s="60">
        <v>11751</v>
      </c>
      <c r="F498" s="60">
        <v>0</v>
      </c>
      <c r="G498" s="60">
        <f t="shared" si="99"/>
        <v>19585</v>
      </c>
      <c r="H498" s="60"/>
      <c r="I498" s="60"/>
      <c r="J498" s="57"/>
      <c r="K498" s="23">
        <f t="shared" si="100"/>
        <v>2</v>
      </c>
      <c r="L498" s="23">
        <f t="shared" si="101"/>
        <v>0</v>
      </c>
      <c r="M498" s="23">
        <f ca="1">OFFSET('Z1'!$B$7,B498,K498)*E498</f>
        <v>1533623.01</v>
      </c>
      <c r="N498" s="23">
        <f ca="1">IF(L498&gt;0,OFFSET('Z1'!$I$7,B498,L498)*IF(L498=1,E498-9300,IF(L498=2,E498-18000,IF(L498=3,E498-45000,0))),0)</f>
        <v>0</v>
      </c>
      <c r="O498" s="23">
        <f>IF(AND(F498=1,E498&gt;20000,E498&lt;=45000),E498*'Z1'!$G$7,0)+IF(AND(F498=1,E498&gt;45000,E498&lt;=50000),'Z1'!$G$7/5000*(50000-E498)*E498,0)</f>
        <v>0</v>
      </c>
      <c r="P498" s="24">
        <f t="shared" ca="1" si="102"/>
        <v>1533623.01</v>
      </c>
      <c r="Q498" s="27">
        <v>17544</v>
      </c>
      <c r="R498" s="26">
        <f t="shared" si="103"/>
        <v>16544</v>
      </c>
      <c r="S498" s="27">
        <f t="shared" si="104"/>
        <v>0</v>
      </c>
      <c r="T498" s="28">
        <f t="shared" si="105"/>
        <v>0</v>
      </c>
      <c r="U498" s="61">
        <f ca="1">OFFSET($U$4,B498,0)/OFFSET($G$4,B498,0)*G498</f>
        <v>9527929.5070596244</v>
      </c>
      <c r="V498" s="62">
        <f t="shared" ca="1" si="106"/>
        <v>11061552.517059624</v>
      </c>
      <c r="W498" s="63">
        <v>999.86228495904641</v>
      </c>
      <c r="X498" s="63">
        <f t="shared" ca="1" si="107"/>
        <v>941.32861178279506</v>
      </c>
      <c r="Y498" s="64">
        <f t="shared" ca="1" si="108"/>
        <v>-5.8541735253719307E-2</v>
      </c>
      <c r="Z498" s="64"/>
      <c r="AA498" s="64">
        <f ca="1">MAX(Y498,OFFSET($AA$4,B498,0))</f>
        <v>-5.8541735253719307E-2</v>
      </c>
      <c r="AB498" s="62">
        <f t="shared" ca="1" si="109"/>
        <v>11061552.517059624</v>
      </c>
      <c r="AC498" s="65">
        <f t="shared" ca="1" si="110"/>
        <v>0</v>
      </c>
      <c r="AD498" s="62">
        <f ca="1">MAX(0,AB498-W498*(1+OFFSET($Y$4,B498,0))*E498)</f>
        <v>134876.3168341741</v>
      </c>
      <c r="AE498" s="65">
        <f ca="1">IF(OFFSET($AC$4,B498,0)=0,0,-OFFSET($AC$4,B498,0)/OFFSET($AD$4,B498,0)*AD498)</f>
        <v>-65414.024288168635</v>
      </c>
      <c r="AF498" s="51">
        <f t="shared" ca="1" si="111"/>
        <v>10996138.492771456</v>
      </c>
    </row>
    <row r="499" spans="1:32" ht="11.25" x14ac:dyDescent="0.2">
      <c r="A499" s="60">
        <v>31025</v>
      </c>
      <c r="B499" s="102">
        <f>INT(A499/10000)</f>
        <v>3</v>
      </c>
      <c r="C499" s="109">
        <v>2</v>
      </c>
      <c r="D499" s="60" t="s">
        <v>557</v>
      </c>
      <c r="E499" s="60">
        <v>563</v>
      </c>
      <c r="F499" s="60">
        <v>0</v>
      </c>
      <c r="G499" s="60">
        <f t="shared" si="99"/>
        <v>907.52238805970148</v>
      </c>
      <c r="H499" s="60"/>
      <c r="I499" s="60"/>
      <c r="J499" s="57"/>
      <c r="K499" s="23">
        <f t="shared" si="100"/>
        <v>1</v>
      </c>
      <c r="L499" s="23">
        <f t="shared" si="101"/>
        <v>0</v>
      </c>
      <c r="M499" s="23">
        <f ca="1">OFFSET('Z1'!$B$7,B499,K499)*E499</f>
        <v>0</v>
      </c>
      <c r="N499" s="23">
        <f ca="1">IF(L499&gt;0,OFFSET('Z1'!$I$7,B499,L499)*IF(L499=1,E499-9300,IF(L499=2,E499-18000,IF(L499=3,E499-45000,0))),0)</f>
        <v>0</v>
      </c>
      <c r="O499" s="23">
        <f>IF(AND(F499=1,E499&gt;20000,E499&lt;=45000),E499*'Z1'!$G$7,0)+IF(AND(F499=1,E499&gt;45000,E499&lt;=50000),'Z1'!$G$7/5000*(50000-E499)*E499,0)</f>
        <v>0</v>
      </c>
      <c r="P499" s="24">
        <f t="shared" ca="1" si="102"/>
        <v>0</v>
      </c>
      <c r="Q499" s="27">
        <v>4680</v>
      </c>
      <c r="R499" s="26">
        <f t="shared" si="103"/>
        <v>3680</v>
      </c>
      <c r="S499" s="27">
        <f t="shared" si="104"/>
        <v>1</v>
      </c>
      <c r="T499" s="28">
        <f t="shared" si="105"/>
        <v>3312</v>
      </c>
      <c r="U499" s="61">
        <f ca="1">OFFSET($U$4,B499,0)/OFFSET($G$4,B499,0)*G499</f>
        <v>441501.62570902443</v>
      </c>
      <c r="V499" s="62">
        <f t="shared" ca="1" si="106"/>
        <v>444813.62570902443</v>
      </c>
      <c r="W499" s="63">
        <v>855.26486438837787</v>
      </c>
      <c r="X499" s="63">
        <f t="shared" ca="1" si="107"/>
        <v>790.07748793787641</v>
      </c>
      <c r="Y499" s="64">
        <f t="shared" ca="1" si="108"/>
        <v>-7.6218934232869073E-2</v>
      </c>
      <c r="Z499" s="64"/>
      <c r="AA499" s="64">
        <f ca="1">MAX(Y499,OFFSET($AA$4,B499,0))</f>
        <v>-7.5021174781420008E-2</v>
      </c>
      <c r="AB499" s="62">
        <f t="shared" ca="1" si="109"/>
        <v>445390.36379564443</v>
      </c>
      <c r="AC499" s="65">
        <f t="shared" ca="1" si="110"/>
        <v>576.73808661999647</v>
      </c>
      <c r="AD499" s="62">
        <f ca="1">MAX(0,AB499-W499*(1+OFFSET($Y$4,B499,0))*E499)</f>
        <v>0</v>
      </c>
      <c r="AE499" s="65">
        <f ca="1">IF(OFFSET($AC$4,B499,0)=0,0,-OFFSET($AC$4,B499,0)/OFFSET($AD$4,B499,0)*AD499)</f>
        <v>0</v>
      </c>
      <c r="AF499" s="51">
        <f t="shared" ca="1" si="111"/>
        <v>445390.36379564443</v>
      </c>
    </row>
    <row r="500" spans="1:32" ht="11.25" x14ac:dyDescent="0.2">
      <c r="A500" s="60">
        <v>31026</v>
      </c>
      <c r="B500" s="102">
        <f>INT(A500/10000)</f>
        <v>3</v>
      </c>
      <c r="C500" s="109">
        <v>3</v>
      </c>
      <c r="D500" s="60" t="s">
        <v>558</v>
      </c>
      <c r="E500" s="60">
        <v>1937</v>
      </c>
      <c r="F500" s="60">
        <v>0</v>
      </c>
      <c r="G500" s="60">
        <f t="shared" si="99"/>
        <v>3122.3283582089553</v>
      </c>
      <c r="H500" s="60"/>
      <c r="I500" s="60"/>
      <c r="J500" s="57"/>
      <c r="K500" s="23">
        <f t="shared" si="100"/>
        <v>1</v>
      </c>
      <c r="L500" s="23">
        <f t="shared" si="101"/>
        <v>0</v>
      </c>
      <c r="M500" s="23">
        <f ca="1">OFFSET('Z1'!$B$7,B500,K500)*E500</f>
        <v>0</v>
      </c>
      <c r="N500" s="23">
        <f ca="1">IF(L500&gt;0,OFFSET('Z1'!$I$7,B500,L500)*IF(L500=1,E500-9300,IF(L500=2,E500-18000,IF(L500=3,E500-45000,0))),0)</f>
        <v>0</v>
      </c>
      <c r="O500" s="23">
        <f>IF(AND(F500=1,E500&gt;20000,E500&lt;=45000),E500*'Z1'!$G$7,0)+IF(AND(F500=1,E500&gt;45000,E500&lt;=50000),'Z1'!$G$7/5000*(50000-E500)*E500,0)</f>
        <v>0</v>
      </c>
      <c r="P500" s="24">
        <f t="shared" ca="1" si="102"/>
        <v>0</v>
      </c>
      <c r="Q500" s="27">
        <v>5362</v>
      </c>
      <c r="R500" s="26">
        <f t="shared" si="103"/>
        <v>4362</v>
      </c>
      <c r="S500" s="27">
        <f t="shared" si="104"/>
        <v>1</v>
      </c>
      <c r="T500" s="28">
        <f t="shared" si="105"/>
        <v>3925.8</v>
      </c>
      <c r="U500" s="61">
        <f ca="1">OFFSET($U$4,B500,0)/OFFSET($G$4,B500,0)*G500</f>
        <v>1518985.1669598231</v>
      </c>
      <c r="V500" s="62">
        <f t="shared" ca="1" si="106"/>
        <v>1522910.9669598232</v>
      </c>
      <c r="W500" s="63">
        <v>849.92879604925383</v>
      </c>
      <c r="X500" s="63">
        <f t="shared" ca="1" si="107"/>
        <v>786.22145945267073</v>
      </c>
      <c r="Y500" s="64">
        <f t="shared" ca="1" si="108"/>
        <v>-7.495608678364063E-2</v>
      </c>
      <c r="Z500" s="64"/>
      <c r="AA500" s="64">
        <f ca="1">MAX(Y500,OFFSET($AA$4,B500,0))</f>
        <v>-7.495608678364063E-2</v>
      </c>
      <c r="AB500" s="62">
        <f t="shared" ca="1" si="109"/>
        <v>1522910.9669598232</v>
      </c>
      <c r="AC500" s="65">
        <f t="shared" ca="1" si="110"/>
        <v>0</v>
      </c>
      <c r="AD500" s="62">
        <f ca="1">MAX(0,AB500-W500*(1+OFFSET($Y$4,B500,0))*E500)</f>
        <v>0</v>
      </c>
      <c r="AE500" s="65">
        <f ca="1">IF(OFFSET($AC$4,B500,0)=0,0,-OFFSET($AC$4,B500,0)/OFFSET($AD$4,B500,0)*AD500)</f>
        <v>0</v>
      </c>
      <c r="AF500" s="51">
        <f t="shared" ca="1" si="111"/>
        <v>1522910.9669598232</v>
      </c>
    </row>
    <row r="501" spans="1:32" ht="11.25" x14ac:dyDescent="0.2">
      <c r="A501" s="60">
        <v>31028</v>
      </c>
      <c r="B501" s="102">
        <f>INT(A501/10000)</f>
        <v>3</v>
      </c>
      <c r="C501" s="109">
        <v>3</v>
      </c>
      <c r="D501" s="60" t="s">
        <v>559</v>
      </c>
      <c r="E501" s="60">
        <v>1227</v>
      </c>
      <c r="F501" s="60">
        <v>0</v>
      </c>
      <c r="G501" s="60">
        <f t="shared" si="99"/>
        <v>1977.8507462686566</v>
      </c>
      <c r="H501" s="60"/>
      <c r="I501" s="60"/>
      <c r="J501" s="57"/>
      <c r="K501" s="23">
        <f t="shared" si="100"/>
        <v>1</v>
      </c>
      <c r="L501" s="23">
        <f t="shared" si="101"/>
        <v>0</v>
      </c>
      <c r="M501" s="23">
        <f ca="1">OFFSET('Z1'!$B$7,B501,K501)*E501</f>
        <v>0</v>
      </c>
      <c r="N501" s="23">
        <f ca="1">IF(L501&gt;0,OFFSET('Z1'!$I$7,B501,L501)*IF(L501=1,E501-9300,IF(L501=2,E501-18000,IF(L501=3,E501-45000,0))),0)</f>
        <v>0</v>
      </c>
      <c r="O501" s="23">
        <f>IF(AND(F501=1,E501&gt;20000,E501&lt;=45000),E501*'Z1'!$G$7,0)+IF(AND(F501=1,E501&gt;45000,E501&lt;=50000),'Z1'!$G$7/5000*(50000-E501)*E501,0)</f>
        <v>0</v>
      </c>
      <c r="P501" s="24">
        <f t="shared" ca="1" si="102"/>
        <v>0</v>
      </c>
      <c r="Q501" s="27">
        <v>0</v>
      </c>
      <c r="R501" s="26">
        <f t="shared" si="103"/>
        <v>0</v>
      </c>
      <c r="S501" s="27">
        <f t="shared" si="104"/>
        <v>1</v>
      </c>
      <c r="T501" s="28">
        <f t="shared" si="105"/>
        <v>0</v>
      </c>
      <c r="U501" s="61">
        <f ca="1">OFFSET($U$4,B501,0)/OFFSET($G$4,B501,0)*G501</f>
        <v>962206.91784187034</v>
      </c>
      <c r="V501" s="62">
        <f t="shared" ca="1" si="106"/>
        <v>962206.91784187034</v>
      </c>
      <c r="W501" s="63">
        <v>848.28906367663421</v>
      </c>
      <c r="X501" s="63">
        <f t="shared" ca="1" si="107"/>
        <v>784.19471706753893</v>
      </c>
      <c r="Y501" s="64">
        <f t="shared" ca="1" si="108"/>
        <v>-7.5557200196945895E-2</v>
      </c>
      <c r="Z501" s="64"/>
      <c r="AA501" s="64">
        <f ca="1">MAX(Y501,OFFSET($AA$4,B501,0))</f>
        <v>-7.5021174781420008E-2</v>
      </c>
      <c r="AB501" s="62">
        <f t="shared" ca="1" si="109"/>
        <v>962764.84026072419</v>
      </c>
      <c r="AC501" s="65">
        <f t="shared" ca="1" si="110"/>
        <v>557.9224188538501</v>
      </c>
      <c r="AD501" s="62">
        <f ca="1">MAX(0,AB501-W501*(1+OFFSET($Y$4,B501,0))*E501)</f>
        <v>0</v>
      </c>
      <c r="AE501" s="65">
        <f ca="1">IF(OFFSET($AC$4,B501,0)=0,0,-OFFSET($AC$4,B501,0)/OFFSET($AD$4,B501,0)*AD501)</f>
        <v>0</v>
      </c>
      <c r="AF501" s="51">
        <f t="shared" ca="1" si="111"/>
        <v>962764.84026072419</v>
      </c>
    </row>
    <row r="502" spans="1:32" ht="11.25" x14ac:dyDescent="0.2">
      <c r="A502" s="60">
        <v>31033</v>
      </c>
      <c r="B502" s="102">
        <f>INT(A502/10000)</f>
        <v>3</v>
      </c>
      <c r="C502" s="109">
        <v>3</v>
      </c>
      <c r="D502" s="60" t="s">
        <v>560</v>
      </c>
      <c r="E502" s="60">
        <v>1023</v>
      </c>
      <c r="F502" s="60">
        <v>0</v>
      </c>
      <c r="G502" s="60">
        <f t="shared" si="99"/>
        <v>1649.0149253731342</v>
      </c>
      <c r="H502" s="60"/>
      <c r="I502" s="60"/>
      <c r="J502" s="57"/>
      <c r="K502" s="23">
        <f t="shared" si="100"/>
        <v>1</v>
      </c>
      <c r="L502" s="23">
        <f t="shared" si="101"/>
        <v>0</v>
      </c>
      <c r="M502" s="23">
        <f ca="1">OFFSET('Z1'!$B$7,B502,K502)*E502</f>
        <v>0</v>
      </c>
      <c r="N502" s="23">
        <f ca="1">IF(L502&gt;0,OFFSET('Z1'!$I$7,B502,L502)*IF(L502=1,E502-9300,IF(L502=2,E502-18000,IF(L502=3,E502-45000,0))),0)</f>
        <v>0</v>
      </c>
      <c r="O502" s="23">
        <f>IF(AND(F502=1,E502&gt;20000,E502&lt;=45000),E502*'Z1'!$G$7,0)+IF(AND(F502=1,E502&gt;45000,E502&lt;=50000),'Z1'!$G$7/5000*(50000-E502)*E502,0)</f>
        <v>0</v>
      </c>
      <c r="P502" s="24">
        <f t="shared" ca="1" si="102"/>
        <v>0</v>
      </c>
      <c r="Q502" s="27">
        <v>0</v>
      </c>
      <c r="R502" s="26">
        <f t="shared" si="103"/>
        <v>0</v>
      </c>
      <c r="S502" s="27">
        <f t="shared" si="104"/>
        <v>1</v>
      </c>
      <c r="T502" s="28">
        <f t="shared" si="105"/>
        <v>0</v>
      </c>
      <c r="U502" s="61">
        <f ca="1">OFFSET($U$4,B502,0)/OFFSET($G$4,B502,0)*G502</f>
        <v>802231.19556009234</v>
      </c>
      <c r="V502" s="62">
        <f t="shared" ca="1" si="106"/>
        <v>802231.19556009234</v>
      </c>
      <c r="W502" s="63">
        <v>848.28906367663421</v>
      </c>
      <c r="X502" s="63">
        <f t="shared" ca="1" si="107"/>
        <v>784.19471706753893</v>
      </c>
      <c r="Y502" s="64">
        <f t="shared" ca="1" si="108"/>
        <v>-7.5557200196945895E-2</v>
      </c>
      <c r="Z502" s="64"/>
      <c r="AA502" s="64">
        <f ca="1">MAX(Y502,OFFSET($AA$4,B502,0))</f>
        <v>-7.5021174781420008E-2</v>
      </c>
      <c r="AB502" s="62">
        <f t="shared" ca="1" si="109"/>
        <v>802696.35826138617</v>
      </c>
      <c r="AC502" s="65">
        <f t="shared" ca="1" si="110"/>
        <v>465.1627012938261</v>
      </c>
      <c r="AD502" s="62">
        <f ca="1">MAX(0,AB502-W502*(1+OFFSET($Y$4,B502,0))*E502)</f>
        <v>0</v>
      </c>
      <c r="AE502" s="65">
        <f ca="1">IF(OFFSET($AC$4,B502,0)=0,0,-OFFSET($AC$4,B502,0)/OFFSET($AD$4,B502,0)*AD502)</f>
        <v>0</v>
      </c>
      <c r="AF502" s="51">
        <f t="shared" ca="1" si="111"/>
        <v>802696.35826138617</v>
      </c>
    </row>
    <row r="503" spans="1:32" ht="11.25" x14ac:dyDescent="0.2">
      <c r="A503" s="60">
        <v>31035</v>
      </c>
      <c r="B503" s="102">
        <f>INT(A503/10000)</f>
        <v>3</v>
      </c>
      <c r="C503" s="109">
        <v>3</v>
      </c>
      <c r="D503" s="60" t="s">
        <v>561</v>
      </c>
      <c r="E503" s="60">
        <v>1550</v>
      </c>
      <c r="F503" s="60">
        <v>0</v>
      </c>
      <c r="G503" s="60">
        <f t="shared" si="99"/>
        <v>2498.5074626865671</v>
      </c>
      <c r="H503" s="60"/>
      <c r="I503" s="60"/>
      <c r="J503" s="57"/>
      <c r="K503" s="23">
        <f t="shared" si="100"/>
        <v>1</v>
      </c>
      <c r="L503" s="23">
        <f t="shared" si="101"/>
        <v>0</v>
      </c>
      <c r="M503" s="23">
        <f ca="1">OFFSET('Z1'!$B$7,B503,K503)*E503</f>
        <v>0</v>
      </c>
      <c r="N503" s="23">
        <f ca="1">IF(L503&gt;0,OFFSET('Z1'!$I$7,B503,L503)*IF(L503=1,E503-9300,IF(L503=2,E503-18000,IF(L503=3,E503-45000,0))),0)</f>
        <v>0</v>
      </c>
      <c r="O503" s="23">
        <f>IF(AND(F503=1,E503&gt;20000,E503&lt;=45000),E503*'Z1'!$G$7,0)+IF(AND(F503=1,E503&gt;45000,E503&lt;=50000),'Z1'!$G$7/5000*(50000-E503)*E503,0)</f>
        <v>0</v>
      </c>
      <c r="P503" s="24">
        <f t="shared" ca="1" si="102"/>
        <v>0</v>
      </c>
      <c r="Q503" s="27">
        <v>6782</v>
      </c>
      <c r="R503" s="26">
        <f t="shared" si="103"/>
        <v>5782</v>
      </c>
      <c r="S503" s="27">
        <f t="shared" si="104"/>
        <v>1</v>
      </c>
      <c r="T503" s="28">
        <f t="shared" si="105"/>
        <v>5203.8</v>
      </c>
      <c r="U503" s="61">
        <f ca="1">OFFSET($U$4,B503,0)/OFFSET($G$4,B503,0)*G503</f>
        <v>1215501.8114546854</v>
      </c>
      <c r="V503" s="62">
        <f t="shared" ca="1" si="106"/>
        <v>1220705.6114546855</v>
      </c>
      <c r="W503" s="63">
        <v>851.51731189899999</v>
      </c>
      <c r="X503" s="63">
        <f t="shared" ca="1" si="107"/>
        <v>787.55200739011968</v>
      </c>
      <c r="Y503" s="64">
        <f t="shared" ca="1" si="108"/>
        <v>-7.5119206168843378E-2</v>
      </c>
      <c r="Z503" s="64"/>
      <c r="AA503" s="64">
        <f ca="1">MAX(Y503,OFFSET($AA$4,B503,0))</f>
        <v>-7.5021174781420008E-2</v>
      </c>
      <c r="AB503" s="62">
        <f t="shared" ca="1" si="109"/>
        <v>1220834.9983611114</v>
      </c>
      <c r="AC503" s="65">
        <f t="shared" ca="1" si="110"/>
        <v>129.38690642593428</v>
      </c>
      <c r="AD503" s="62">
        <f ca="1">MAX(0,AB503-W503*(1+OFFSET($Y$4,B503,0))*E503)</f>
        <v>0</v>
      </c>
      <c r="AE503" s="65">
        <f ca="1">IF(OFFSET($AC$4,B503,0)=0,0,-OFFSET($AC$4,B503,0)/OFFSET($AD$4,B503,0)*AD503)</f>
        <v>0</v>
      </c>
      <c r="AF503" s="51">
        <f t="shared" ca="1" si="111"/>
        <v>1220834.9983611114</v>
      </c>
    </row>
    <row r="504" spans="1:32" ht="11.25" x14ac:dyDescent="0.2">
      <c r="A504" s="60">
        <v>31036</v>
      </c>
      <c r="B504" s="102">
        <f>INT(A504/10000)</f>
        <v>3</v>
      </c>
      <c r="C504" s="109">
        <v>3</v>
      </c>
      <c r="D504" s="60" t="s">
        <v>562</v>
      </c>
      <c r="E504" s="60">
        <v>1584</v>
      </c>
      <c r="F504" s="60">
        <v>0</v>
      </c>
      <c r="G504" s="60">
        <f t="shared" si="99"/>
        <v>2553.313432835821</v>
      </c>
      <c r="H504" s="60"/>
      <c r="I504" s="60"/>
      <c r="J504" s="57"/>
      <c r="K504" s="23">
        <f t="shared" si="100"/>
        <v>1</v>
      </c>
      <c r="L504" s="23">
        <f t="shared" si="101"/>
        <v>0</v>
      </c>
      <c r="M504" s="23">
        <f ca="1">OFFSET('Z1'!$B$7,B504,K504)*E504</f>
        <v>0</v>
      </c>
      <c r="N504" s="23">
        <f ca="1">IF(L504&gt;0,OFFSET('Z1'!$I$7,B504,L504)*IF(L504=1,E504-9300,IF(L504=2,E504-18000,IF(L504=3,E504-45000,0))),0)</f>
        <v>0</v>
      </c>
      <c r="O504" s="23">
        <f>IF(AND(F504=1,E504&gt;20000,E504&lt;=45000),E504*'Z1'!$G$7,0)+IF(AND(F504=1,E504&gt;45000,E504&lt;=50000),'Z1'!$G$7/5000*(50000-E504)*E504,0)</f>
        <v>0</v>
      </c>
      <c r="P504" s="24">
        <f t="shared" ca="1" si="102"/>
        <v>0</v>
      </c>
      <c r="Q504" s="27">
        <v>0</v>
      </c>
      <c r="R504" s="26">
        <f t="shared" si="103"/>
        <v>0</v>
      </c>
      <c r="S504" s="27">
        <f t="shared" si="104"/>
        <v>1</v>
      </c>
      <c r="T504" s="28">
        <f t="shared" si="105"/>
        <v>0</v>
      </c>
      <c r="U504" s="61">
        <f ca="1">OFFSET($U$4,B504,0)/OFFSET($G$4,B504,0)*G504</f>
        <v>1242164.4318349818</v>
      </c>
      <c r="V504" s="62">
        <f t="shared" ca="1" si="106"/>
        <v>1242164.4318349818</v>
      </c>
      <c r="W504" s="63">
        <v>848.2890636766341</v>
      </c>
      <c r="X504" s="63">
        <f t="shared" ca="1" si="107"/>
        <v>784.19471706753905</v>
      </c>
      <c r="Y504" s="64">
        <f t="shared" ca="1" si="108"/>
        <v>-7.5557200196945673E-2</v>
      </c>
      <c r="Z504" s="64"/>
      <c r="AA504" s="64">
        <f ca="1">MAX(Y504,OFFSET($AA$4,B504,0))</f>
        <v>-7.5021174781420008E-2</v>
      </c>
      <c r="AB504" s="62">
        <f t="shared" ca="1" si="109"/>
        <v>1242884.6837595655</v>
      </c>
      <c r="AC504" s="65">
        <f t="shared" ca="1" si="110"/>
        <v>720.25192458368838</v>
      </c>
      <c r="AD504" s="62">
        <f ca="1">MAX(0,AB504-W504*(1+OFFSET($Y$4,B504,0))*E504)</f>
        <v>0</v>
      </c>
      <c r="AE504" s="65">
        <f ca="1">IF(OFFSET($AC$4,B504,0)=0,0,-OFFSET($AC$4,B504,0)/OFFSET($AD$4,B504,0)*AD504)</f>
        <v>0</v>
      </c>
      <c r="AF504" s="51">
        <f t="shared" ca="1" si="111"/>
        <v>1242884.6837595655</v>
      </c>
    </row>
    <row r="505" spans="1:32" ht="11.25" x14ac:dyDescent="0.2">
      <c r="A505" s="60">
        <v>31037</v>
      </c>
      <c r="B505" s="102">
        <f>INT(A505/10000)</f>
        <v>3</v>
      </c>
      <c r="C505" s="109">
        <v>4</v>
      </c>
      <c r="D505" s="60" t="s">
        <v>563</v>
      </c>
      <c r="E505" s="60">
        <v>4239</v>
      </c>
      <c r="F505" s="60">
        <v>0</v>
      </c>
      <c r="G505" s="60">
        <f t="shared" si="99"/>
        <v>6833.0149253731342</v>
      </c>
      <c r="H505" s="60"/>
      <c r="I505" s="60"/>
      <c r="J505" s="57"/>
      <c r="K505" s="23">
        <f t="shared" si="100"/>
        <v>1</v>
      </c>
      <c r="L505" s="23">
        <f t="shared" si="101"/>
        <v>0</v>
      </c>
      <c r="M505" s="23">
        <f ca="1">OFFSET('Z1'!$B$7,B505,K505)*E505</f>
        <v>0</v>
      </c>
      <c r="N505" s="23">
        <f ca="1">IF(L505&gt;0,OFFSET('Z1'!$I$7,B505,L505)*IF(L505=1,E505-9300,IF(L505=2,E505-18000,IF(L505=3,E505-45000,0))),0)</f>
        <v>0</v>
      </c>
      <c r="O505" s="23">
        <f>IF(AND(F505=1,E505&gt;20000,E505&lt;=45000),E505*'Z1'!$G$7,0)+IF(AND(F505=1,E505&gt;45000,E505&lt;=50000),'Z1'!$G$7/5000*(50000-E505)*E505,0)</f>
        <v>0</v>
      </c>
      <c r="P505" s="24">
        <f t="shared" ca="1" si="102"/>
        <v>0</v>
      </c>
      <c r="Q505" s="27">
        <v>33039</v>
      </c>
      <c r="R505" s="26">
        <f t="shared" si="103"/>
        <v>32039</v>
      </c>
      <c r="S505" s="27">
        <f t="shared" si="104"/>
        <v>1</v>
      </c>
      <c r="T505" s="28">
        <f t="shared" si="105"/>
        <v>28835.100000000002</v>
      </c>
      <c r="U505" s="61">
        <f ca="1">OFFSET($U$4,B505,0)/OFFSET($G$4,B505,0)*G505</f>
        <v>3324201.4056492979</v>
      </c>
      <c r="V505" s="62">
        <f t="shared" ca="1" si="106"/>
        <v>3353036.505649298</v>
      </c>
      <c r="W505" s="63">
        <v>855.27078636570968</v>
      </c>
      <c r="X505" s="63">
        <f t="shared" ca="1" si="107"/>
        <v>790.99705252401463</v>
      </c>
      <c r="Y505" s="64">
        <f t="shared" ca="1" si="108"/>
        <v>-7.5150156963518566E-2</v>
      </c>
      <c r="Z505" s="64"/>
      <c r="AA505" s="64">
        <f ca="1">MAX(Y505,OFFSET($AA$4,B505,0))</f>
        <v>-7.5021174781420008E-2</v>
      </c>
      <c r="AB505" s="62">
        <f t="shared" ca="1" si="109"/>
        <v>3353504.1296300027</v>
      </c>
      <c r="AC505" s="65">
        <f t="shared" ca="1" si="110"/>
        <v>467.62398070469499</v>
      </c>
      <c r="AD505" s="62">
        <f ca="1">MAX(0,AB505-W505*(1+OFFSET($Y$4,B505,0))*E505)</f>
        <v>0</v>
      </c>
      <c r="AE505" s="65">
        <f ca="1">IF(OFFSET($AC$4,B505,0)=0,0,-OFFSET($AC$4,B505,0)/OFFSET($AD$4,B505,0)*AD505)</f>
        <v>0</v>
      </c>
      <c r="AF505" s="51">
        <f t="shared" ca="1" si="111"/>
        <v>3353504.1296300027</v>
      </c>
    </row>
    <row r="506" spans="1:32" ht="11.25" x14ac:dyDescent="0.2">
      <c r="A506" s="60">
        <v>31038</v>
      </c>
      <c r="B506" s="102">
        <f>INT(A506/10000)</f>
        <v>3</v>
      </c>
      <c r="C506" s="109">
        <v>2</v>
      </c>
      <c r="D506" s="60" t="s">
        <v>564</v>
      </c>
      <c r="E506" s="60">
        <v>988</v>
      </c>
      <c r="F506" s="60">
        <v>0</v>
      </c>
      <c r="G506" s="60">
        <f t="shared" si="99"/>
        <v>1592.5970149253731</v>
      </c>
      <c r="H506" s="60"/>
      <c r="I506" s="60"/>
      <c r="J506" s="57"/>
      <c r="K506" s="23">
        <f t="shared" si="100"/>
        <v>1</v>
      </c>
      <c r="L506" s="23">
        <f t="shared" si="101"/>
        <v>0</v>
      </c>
      <c r="M506" s="23">
        <f ca="1">OFFSET('Z1'!$B$7,B506,K506)*E506</f>
        <v>0</v>
      </c>
      <c r="N506" s="23">
        <f ca="1">IF(L506&gt;0,OFFSET('Z1'!$I$7,B506,L506)*IF(L506=1,E506-9300,IF(L506=2,E506-18000,IF(L506=3,E506-45000,0))),0)</f>
        <v>0</v>
      </c>
      <c r="O506" s="23">
        <f>IF(AND(F506=1,E506&gt;20000,E506&lt;=45000),E506*'Z1'!$G$7,0)+IF(AND(F506=1,E506&gt;45000,E506&lt;=50000),'Z1'!$G$7/5000*(50000-E506)*E506,0)</f>
        <v>0</v>
      </c>
      <c r="P506" s="24">
        <f t="shared" ca="1" si="102"/>
        <v>0</v>
      </c>
      <c r="Q506" s="27">
        <v>6025</v>
      </c>
      <c r="R506" s="26">
        <f t="shared" si="103"/>
        <v>5025</v>
      </c>
      <c r="S506" s="27">
        <f t="shared" si="104"/>
        <v>1</v>
      </c>
      <c r="T506" s="28">
        <f t="shared" si="105"/>
        <v>4522.5</v>
      </c>
      <c r="U506" s="61">
        <f ca="1">OFFSET($U$4,B506,0)/OFFSET($G$4,B506,0)*G506</f>
        <v>774784.38046272856</v>
      </c>
      <c r="V506" s="62">
        <f t="shared" ca="1" si="106"/>
        <v>779306.88046272856</v>
      </c>
      <c r="W506" s="63">
        <v>852.47020140118502</v>
      </c>
      <c r="X506" s="63">
        <f t="shared" ca="1" si="107"/>
        <v>788.77214621733663</v>
      </c>
      <c r="Y506" s="64">
        <f t="shared" ca="1" si="108"/>
        <v>-7.4721738166506513E-2</v>
      </c>
      <c r="Z506" s="64"/>
      <c r="AA506" s="64">
        <f ca="1">MAX(Y506,OFFSET($AA$4,B506,0))</f>
        <v>-7.4721738166506513E-2</v>
      </c>
      <c r="AB506" s="62">
        <f t="shared" ca="1" si="109"/>
        <v>779306.88046272856</v>
      </c>
      <c r="AC506" s="65">
        <f t="shared" ca="1" si="110"/>
        <v>0</v>
      </c>
      <c r="AD506" s="62">
        <f ca="1">MAX(0,AB506-W506*(1+OFFSET($Y$4,B506,0))*E506)</f>
        <v>0</v>
      </c>
      <c r="AE506" s="65">
        <f ca="1">IF(OFFSET($AC$4,B506,0)=0,0,-OFFSET($AC$4,B506,0)/OFFSET($AD$4,B506,0)*AD506)</f>
        <v>0</v>
      </c>
      <c r="AF506" s="51">
        <f t="shared" ca="1" si="111"/>
        <v>779306.88046272856</v>
      </c>
    </row>
    <row r="507" spans="1:32" ht="11.25" x14ac:dyDescent="0.2">
      <c r="A507" s="60">
        <v>31041</v>
      </c>
      <c r="B507" s="102">
        <f>INT(A507/10000)</f>
        <v>3</v>
      </c>
      <c r="C507" s="109">
        <v>2</v>
      </c>
      <c r="D507" s="60" t="s">
        <v>565</v>
      </c>
      <c r="E507" s="60">
        <v>871</v>
      </c>
      <c r="F507" s="60">
        <v>0</v>
      </c>
      <c r="G507" s="60">
        <f t="shared" si="99"/>
        <v>1404</v>
      </c>
      <c r="H507" s="60"/>
      <c r="I507" s="60"/>
      <c r="J507" s="57"/>
      <c r="K507" s="23">
        <f t="shared" si="100"/>
        <v>1</v>
      </c>
      <c r="L507" s="23">
        <f t="shared" si="101"/>
        <v>0</v>
      </c>
      <c r="M507" s="23">
        <f ca="1">OFFSET('Z1'!$B$7,B507,K507)*E507</f>
        <v>0</v>
      </c>
      <c r="N507" s="23">
        <f ca="1">IF(L507&gt;0,OFFSET('Z1'!$I$7,B507,L507)*IF(L507=1,E507-9300,IF(L507=2,E507-18000,IF(L507=3,E507-45000,0))),0)</f>
        <v>0</v>
      </c>
      <c r="O507" s="23">
        <f>IF(AND(F507=1,E507&gt;20000,E507&lt;=45000),E507*'Z1'!$G$7,0)+IF(AND(F507=1,E507&gt;45000,E507&lt;=50000),'Z1'!$G$7/5000*(50000-E507)*E507,0)</f>
        <v>0</v>
      </c>
      <c r="P507" s="24">
        <f t="shared" ca="1" si="102"/>
        <v>0</v>
      </c>
      <c r="Q507" s="27">
        <v>0</v>
      </c>
      <c r="R507" s="26">
        <f t="shared" si="103"/>
        <v>0</v>
      </c>
      <c r="S507" s="27">
        <f t="shared" si="104"/>
        <v>1</v>
      </c>
      <c r="T507" s="28">
        <f t="shared" si="105"/>
        <v>0</v>
      </c>
      <c r="U507" s="61">
        <f ca="1">OFFSET($U$4,B507,0)/OFFSET($G$4,B507,0)*G507</f>
        <v>683033.59856582643</v>
      </c>
      <c r="V507" s="62">
        <f t="shared" ca="1" si="106"/>
        <v>683033.59856582643</v>
      </c>
      <c r="W507" s="63">
        <v>848.2890636766341</v>
      </c>
      <c r="X507" s="63">
        <f t="shared" ca="1" si="107"/>
        <v>784.19471706753893</v>
      </c>
      <c r="Y507" s="64">
        <f t="shared" ca="1" si="108"/>
        <v>-7.5557200196945784E-2</v>
      </c>
      <c r="Z507" s="64"/>
      <c r="AA507" s="64">
        <f ca="1">MAX(Y507,OFFSET($AA$4,B507,0))</f>
        <v>-7.5021174781420008E-2</v>
      </c>
      <c r="AB507" s="62">
        <f t="shared" ca="1" si="109"/>
        <v>683429.64618344791</v>
      </c>
      <c r="AC507" s="65">
        <f t="shared" ca="1" si="110"/>
        <v>396.04761762148701</v>
      </c>
      <c r="AD507" s="62">
        <f ca="1">MAX(0,AB507-W507*(1+OFFSET($Y$4,B507,0))*E507)</f>
        <v>0</v>
      </c>
      <c r="AE507" s="65">
        <f ca="1">IF(OFFSET($AC$4,B507,0)=0,0,-OFFSET($AC$4,B507,0)/OFFSET($AD$4,B507,0)*AD507)</f>
        <v>0</v>
      </c>
      <c r="AF507" s="51">
        <f t="shared" ca="1" si="111"/>
        <v>683429.64618344791</v>
      </c>
    </row>
    <row r="508" spans="1:32" ht="11.25" x14ac:dyDescent="0.2">
      <c r="A508" s="60">
        <v>31042</v>
      </c>
      <c r="B508" s="102">
        <f>INT(A508/10000)</f>
        <v>3</v>
      </c>
      <c r="C508" s="109">
        <v>2</v>
      </c>
      <c r="D508" s="60" t="s">
        <v>566</v>
      </c>
      <c r="E508" s="60">
        <v>935</v>
      </c>
      <c r="F508" s="60">
        <v>0</v>
      </c>
      <c r="G508" s="60">
        <f t="shared" si="99"/>
        <v>1507.1641791044776</v>
      </c>
      <c r="H508" s="60"/>
      <c r="I508" s="60"/>
      <c r="J508" s="57"/>
      <c r="K508" s="23">
        <f t="shared" si="100"/>
        <v>1</v>
      </c>
      <c r="L508" s="23">
        <f t="shared" si="101"/>
        <v>0</v>
      </c>
      <c r="M508" s="23">
        <f ca="1">OFFSET('Z1'!$B$7,B508,K508)*E508</f>
        <v>0</v>
      </c>
      <c r="N508" s="23">
        <f ca="1">IF(L508&gt;0,OFFSET('Z1'!$I$7,B508,L508)*IF(L508=1,E508-9300,IF(L508=2,E508-18000,IF(L508=3,E508-45000,0))),0)</f>
        <v>0</v>
      </c>
      <c r="O508" s="23">
        <f>IF(AND(F508=1,E508&gt;20000,E508&lt;=45000),E508*'Z1'!$G$7,0)+IF(AND(F508=1,E508&gt;45000,E508&lt;=50000),'Z1'!$G$7/5000*(50000-E508)*E508,0)</f>
        <v>0</v>
      </c>
      <c r="P508" s="24">
        <f t="shared" ca="1" si="102"/>
        <v>0</v>
      </c>
      <c r="Q508" s="27">
        <v>11077</v>
      </c>
      <c r="R508" s="26">
        <f t="shared" si="103"/>
        <v>10077</v>
      </c>
      <c r="S508" s="27">
        <f t="shared" si="104"/>
        <v>1</v>
      </c>
      <c r="T508" s="28">
        <f t="shared" si="105"/>
        <v>9069.3000000000011</v>
      </c>
      <c r="U508" s="61">
        <f ca="1">OFFSET($U$4,B508,0)/OFFSET($G$4,B508,0)*G508</f>
        <v>733222.06045814895</v>
      </c>
      <c r="V508" s="62">
        <f t="shared" ca="1" si="106"/>
        <v>742291.36045814899</v>
      </c>
      <c r="W508" s="63">
        <v>858.39668170238531</v>
      </c>
      <c r="X508" s="63">
        <f t="shared" ca="1" si="107"/>
        <v>793.89450316379566</v>
      </c>
      <c r="Y508" s="64">
        <f t="shared" ca="1" si="108"/>
        <v>-7.5142623350626159E-2</v>
      </c>
      <c r="Z508" s="64"/>
      <c r="AA508" s="64">
        <f ca="1">MAX(Y508,OFFSET($AA$4,B508,0))</f>
        <v>-7.5021174781420008E-2</v>
      </c>
      <c r="AB508" s="62">
        <f t="shared" ca="1" si="109"/>
        <v>742388.83518878068</v>
      </c>
      <c r="AC508" s="65">
        <f t="shared" ca="1" si="110"/>
        <v>97.474730631685816</v>
      </c>
      <c r="AD508" s="62">
        <f ca="1">MAX(0,AB508-W508*(1+OFFSET($Y$4,B508,0))*E508)</f>
        <v>0</v>
      </c>
      <c r="AE508" s="65">
        <f ca="1">IF(OFFSET($AC$4,B508,0)=0,0,-OFFSET($AC$4,B508,0)/OFFSET($AD$4,B508,0)*AD508)</f>
        <v>0</v>
      </c>
      <c r="AF508" s="51">
        <f t="shared" ca="1" si="111"/>
        <v>742388.83518878068</v>
      </c>
    </row>
    <row r="509" spans="1:32" ht="11.25" x14ac:dyDescent="0.2">
      <c r="A509" s="60">
        <v>31043</v>
      </c>
      <c r="B509" s="102">
        <f>INT(A509/10000)</f>
        <v>3</v>
      </c>
      <c r="C509" s="109">
        <v>3</v>
      </c>
      <c r="D509" s="60" t="s">
        <v>567</v>
      </c>
      <c r="E509" s="60">
        <v>2154</v>
      </c>
      <c r="F509" s="60">
        <v>0</v>
      </c>
      <c r="G509" s="60">
        <f t="shared" si="99"/>
        <v>3472.1194029850744</v>
      </c>
      <c r="H509" s="60"/>
      <c r="I509" s="60"/>
      <c r="J509" s="57"/>
      <c r="K509" s="23">
        <f t="shared" si="100"/>
        <v>1</v>
      </c>
      <c r="L509" s="23">
        <f t="shared" si="101"/>
        <v>0</v>
      </c>
      <c r="M509" s="23">
        <f ca="1">OFFSET('Z1'!$B$7,B509,K509)*E509</f>
        <v>0</v>
      </c>
      <c r="N509" s="23">
        <f ca="1">IF(L509&gt;0,OFFSET('Z1'!$I$7,B509,L509)*IF(L509=1,E509-9300,IF(L509=2,E509-18000,IF(L509=3,E509-45000,0))),0)</f>
        <v>0</v>
      </c>
      <c r="O509" s="23">
        <f>IF(AND(F509=1,E509&gt;20000,E509&lt;=45000),E509*'Z1'!$G$7,0)+IF(AND(F509=1,E509&gt;45000,E509&lt;=50000),'Z1'!$G$7/5000*(50000-E509)*E509,0)</f>
        <v>0</v>
      </c>
      <c r="P509" s="24">
        <f t="shared" ca="1" si="102"/>
        <v>0</v>
      </c>
      <c r="Q509" s="27">
        <v>0</v>
      </c>
      <c r="R509" s="26">
        <f t="shared" si="103"/>
        <v>0</v>
      </c>
      <c r="S509" s="27">
        <f t="shared" si="104"/>
        <v>1</v>
      </c>
      <c r="T509" s="28">
        <f t="shared" si="105"/>
        <v>0</v>
      </c>
      <c r="U509" s="61">
        <f ca="1">OFFSET($U$4,B509,0)/OFFSET($G$4,B509,0)*G509</f>
        <v>1689155.420563479</v>
      </c>
      <c r="V509" s="62">
        <f t="shared" ca="1" si="106"/>
        <v>1689155.420563479</v>
      </c>
      <c r="W509" s="63">
        <v>848.33279343137724</v>
      </c>
      <c r="X509" s="63">
        <f t="shared" ca="1" si="107"/>
        <v>784.19471706753893</v>
      </c>
      <c r="Y509" s="64">
        <f t="shared" ca="1" si="108"/>
        <v>-7.560485326095856E-2</v>
      </c>
      <c r="Z509" s="64"/>
      <c r="AA509" s="64">
        <f ca="1">MAX(Y509,OFFSET($AA$4,B509,0))</f>
        <v>-7.5021174781420008E-2</v>
      </c>
      <c r="AB509" s="62">
        <f t="shared" ca="1" si="109"/>
        <v>1690221.9814071362</v>
      </c>
      <c r="AC509" s="65">
        <f t="shared" ca="1" si="110"/>
        <v>1066.5608436572365</v>
      </c>
      <c r="AD509" s="62">
        <f ca="1">MAX(0,AB509-W509*(1+OFFSET($Y$4,B509,0))*E509)</f>
        <v>0</v>
      </c>
      <c r="AE509" s="65">
        <f ca="1">IF(OFFSET($AC$4,B509,0)=0,0,-OFFSET($AC$4,B509,0)/OFFSET($AD$4,B509,0)*AD509)</f>
        <v>0</v>
      </c>
      <c r="AF509" s="51">
        <f t="shared" ca="1" si="111"/>
        <v>1690221.9814071362</v>
      </c>
    </row>
    <row r="510" spans="1:32" ht="11.25" x14ac:dyDescent="0.2">
      <c r="A510" s="60">
        <v>31051</v>
      </c>
      <c r="B510" s="102">
        <f>INT(A510/10000)</f>
        <v>3</v>
      </c>
      <c r="C510" s="109">
        <v>3</v>
      </c>
      <c r="D510" s="60" t="s">
        <v>568</v>
      </c>
      <c r="E510" s="60">
        <v>2375</v>
      </c>
      <c r="F510" s="60">
        <v>0</v>
      </c>
      <c r="G510" s="60">
        <f t="shared" si="99"/>
        <v>3828.3582089552237</v>
      </c>
      <c r="H510" s="60"/>
      <c r="I510" s="60"/>
      <c r="J510" s="57"/>
      <c r="K510" s="23">
        <f t="shared" si="100"/>
        <v>1</v>
      </c>
      <c r="L510" s="23">
        <f t="shared" si="101"/>
        <v>0</v>
      </c>
      <c r="M510" s="23">
        <f ca="1">OFFSET('Z1'!$B$7,B510,K510)*E510</f>
        <v>0</v>
      </c>
      <c r="N510" s="23">
        <f ca="1">IF(L510&gt;0,OFFSET('Z1'!$I$7,B510,L510)*IF(L510=1,E510-9300,IF(L510=2,E510-18000,IF(L510=3,E510-45000,0))),0)</f>
        <v>0</v>
      </c>
      <c r="O510" s="23">
        <f>IF(AND(F510=1,E510&gt;20000,E510&lt;=45000),E510*'Z1'!$G$7,0)+IF(AND(F510=1,E510&gt;45000,E510&lt;=50000),'Z1'!$G$7/5000*(50000-E510)*E510,0)</f>
        <v>0</v>
      </c>
      <c r="P510" s="24">
        <f t="shared" ca="1" si="102"/>
        <v>0</v>
      </c>
      <c r="Q510" s="27">
        <v>2964</v>
      </c>
      <c r="R510" s="26">
        <f t="shared" si="103"/>
        <v>1964</v>
      </c>
      <c r="S510" s="27">
        <f t="shared" si="104"/>
        <v>1</v>
      </c>
      <c r="T510" s="28">
        <f t="shared" si="105"/>
        <v>1767.6000000000001</v>
      </c>
      <c r="U510" s="61">
        <f ca="1">OFFSET($U$4,B510,0)/OFFSET($G$4,B510,0)*G510</f>
        <v>1862462.4530354051</v>
      </c>
      <c r="V510" s="62">
        <f t="shared" ca="1" si="106"/>
        <v>1864230.0530354052</v>
      </c>
      <c r="W510" s="63">
        <v>849.0249127332379</v>
      </c>
      <c r="X510" s="63">
        <f t="shared" ca="1" si="107"/>
        <v>784.93896969911805</v>
      </c>
      <c r="Y510" s="64">
        <f t="shared" ca="1" si="108"/>
        <v>-7.5481816932568058E-2</v>
      </c>
      <c r="Z510" s="64"/>
      <c r="AA510" s="64">
        <f ca="1">MAX(Y510,OFFSET($AA$4,B510,0))</f>
        <v>-7.5021174781420008E-2</v>
      </c>
      <c r="AB510" s="62">
        <f t="shared" ca="1" si="109"/>
        <v>1865158.9076080823</v>
      </c>
      <c r="AC510" s="65">
        <f t="shared" ca="1" si="110"/>
        <v>928.85457267705351</v>
      </c>
      <c r="AD510" s="62">
        <f ca="1">MAX(0,AB510-W510*(1+OFFSET($Y$4,B510,0))*E510)</f>
        <v>0</v>
      </c>
      <c r="AE510" s="65">
        <f ca="1">IF(OFFSET($AC$4,B510,0)=0,0,-OFFSET($AC$4,B510,0)/OFFSET($AD$4,B510,0)*AD510)</f>
        <v>0</v>
      </c>
      <c r="AF510" s="51">
        <f t="shared" ca="1" si="111"/>
        <v>1865158.9076080823</v>
      </c>
    </row>
    <row r="511" spans="1:32" ht="11.25" x14ac:dyDescent="0.2">
      <c r="A511" s="60">
        <v>31052</v>
      </c>
      <c r="B511" s="102">
        <f>INT(A511/10000)</f>
        <v>3</v>
      </c>
      <c r="C511" s="109">
        <v>3</v>
      </c>
      <c r="D511" s="60" t="s">
        <v>569</v>
      </c>
      <c r="E511" s="60">
        <v>2445</v>
      </c>
      <c r="F511" s="60">
        <v>0</v>
      </c>
      <c r="G511" s="60">
        <f t="shared" si="99"/>
        <v>3941.1940298507461</v>
      </c>
      <c r="H511" s="60"/>
      <c r="I511" s="60"/>
      <c r="J511" s="57"/>
      <c r="K511" s="23">
        <f t="shared" si="100"/>
        <v>1</v>
      </c>
      <c r="L511" s="23">
        <f t="shared" si="101"/>
        <v>0</v>
      </c>
      <c r="M511" s="23">
        <f ca="1">OFFSET('Z1'!$B$7,B511,K511)*E511</f>
        <v>0</v>
      </c>
      <c r="N511" s="23">
        <f ca="1">IF(L511&gt;0,OFFSET('Z1'!$I$7,B511,L511)*IF(L511=1,E511-9300,IF(L511=2,E511-18000,IF(L511=3,E511-45000,0))),0)</f>
        <v>0</v>
      </c>
      <c r="O511" s="23">
        <f>IF(AND(F511=1,E511&gt;20000,E511&lt;=45000),E511*'Z1'!$G$7,0)+IF(AND(F511=1,E511&gt;45000,E511&lt;=50000),'Z1'!$G$7/5000*(50000-E511)*E511,0)</f>
        <v>0</v>
      </c>
      <c r="P511" s="24">
        <f t="shared" ca="1" si="102"/>
        <v>0</v>
      </c>
      <c r="Q511" s="27">
        <v>4550</v>
      </c>
      <c r="R511" s="26">
        <f t="shared" si="103"/>
        <v>3550</v>
      </c>
      <c r="S511" s="27">
        <f t="shared" si="104"/>
        <v>1</v>
      </c>
      <c r="T511" s="28">
        <f t="shared" si="105"/>
        <v>3195</v>
      </c>
      <c r="U511" s="61">
        <f ca="1">OFFSET($U$4,B511,0)/OFFSET($G$4,B511,0)*G511</f>
        <v>1917356.0832301327</v>
      </c>
      <c r="V511" s="62">
        <f t="shared" ca="1" si="106"/>
        <v>1920551.0832301327</v>
      </c>
      <c r="W511" s="63">
        <v>849.76856678222418</v>
      </c>
      <c r="X511" s="63">
        <f t="shared" ca="1" si="107"/>
        <v>785.50146553379659</v>
      </c>
      <c r="Y511" s="64">
        <f t="shared" ca="1" si="108"/>
        <v>-7.5628946233895933E-2</v>
      </c>
      <c r="Z511" s="64"/>
      <c r="AA511" s="64">
        <f ca="1">MAX(Y511,OFFSET($AA$4,B511,0))</f>
        <v>-7.5021174781420008E-2</v>
      </c>
      <c r="AB511" s="62">
        <f t="shared" ca="1" si="109"/>
        <v>1921813.8403412011</v>
      </c>
      <c r="AC511" s="65">
        <f t="shared" ca="1" si="110"/>
        <v>1262.7571110683493</v>
      </c>
      <c r="AD511" s="62">
        <f ca="1">MAX(0,AB511-W511*(1+OFFSET($Y$4,B511,0))*E511)</f>
        <v>0</v>
      </c>
      <c r="AE511" s="65">
        <f ca="1">IF(OFFSET($AC$4,B511,0)=0,0,-OFFSET($AC$4,B511,0)/OFFSET($AD$4,B511,0)*AD511)</f>
        <v>0</v>
      </c>
      <c r="AF511" s="51">
        <f t="shared" ca="1" si="111"/>
        <v>1921813.8403412011</v>
      </c>
    </row>
    <row r="512" spans="1:32" ht="11.25" x14ac:dyDescent="0.2">
      <c r="A512" s="60">
        <v>31053</v>
      </c>
      <c r="B512" s="102">
        <f>INT(A512/10000)</f>
        <v>3</v>
      </c>
      <c r="C512" s="109">
        <v>4</v>
      </c>
      <c r="D512" s="60" t="s">
        <v>570</v>
      </c>
      <c r="E512" s="60">
        <v>3421</v>
      </c>
      <c r="F512" s="60">
        <v>0</v>
      </c>
      <c r="G512" s="60">
        <f t="shared" si="99"/>
        <v>5514.4477611940301</v>
      </c>
      <c r="H512" s="60"/>
      <c r="I512" s="60"/>
      <c r="J512" s="57"/>
      <c r="K512" s="23">
        <f t="shared" si="100"/>
        <v>1</v>
      </c>
      <c r="L512" s="23">
        <f t="shared" si="101"/>
        <v>0</v>
      </c>
      <c r="M512" s="23">
        <f ca="1">OFFSET('Z1'!$B$7,B512,K512)*E512</f>
        <v>0</v>
      </c>
      <c r="N512" s="23">
        <f ca="1">IF(L512&gt;0,OFFSET('Z1'!$I$7,B512,L512)*IF(L512=1,E512-9300,IF(L512=2,E512-18000,IF(L512=3,E512-45000,0))),0)</f>
        <v>0</v>
      </c>
      <c r="O512" s="23">
        <f>IF(AND(F512=1,E512&gt;20000,E512&lt;=45000),E512*'Z1'!$G$7,0)+IF(AND(F512=1,E512&gt;45000,E512&lt;=50000),'Z1'!$G$7/5000*(50000-E512)*E512,0)</f>
        <v>0</v>
      </c>
      <c r="P512" s="24">
        <f t="shared" ca="1" si="102"/>
        <v>0</v>
      </c>
      <c r="Q512" s="27">
        <v>0</v>
      </c>
      <c r="R512" s="26">
        <f t="shared" si="103"/>
        <v>0</v>
      </c>
      <c r="S512" s="27">
        <f t="shared" si="104"/>
        <v>1</v>
      </c>
      <c r="T512" s="28">
        <f t="shared" si="105"/>
        <v>0</v>
      </c>
      <c r="U512" s="61">
        <f ca="1">OFFSET($U$4,B512,0)/OFFSET($G$4,B512,0)*G512</f>
        <v>2682730.1270880513</v>
      </c>
      <c r="V512" s="62">
        <f t="shared" ca="1" si="106"/>
        <v>2682730.1270880513</v>
      </c>
      <c r="W512" s="63">
        <v>848.2890636766341</v>
      </c>
      <c r="X512" s="63">
        <f t="shared" ca="1" si="107"/>
        <v>784.19471706753916</v>
      </c>
      <c r="Y512" s="64">
        <f t="shared" ca="1" si="108"/>
        <v>-7.5557200196945562E-2</v>
      </c>
      <c r="Z512" s="64"/>
      <c r="AA512" s="64">
        <f ca="1">MAX(Y512,OFFSET($AA$4,B512,0))</f>
        <v>-7.5021174781420008E-2</v>
      </c>
      <c r="AB512" s="62">
        <f t="shared" ca="1" si="109"/>
        <v>2684285.6711751726</v>
      </c>
      <c r="AC512" s="65">
        <f t="shared" ca="1" si="110"/>
        <v>1555.5440871212631</v>
      </c>
      <c r="AD512" s="62">
        <f ca="1">MAX(0,AB512-W512*(1+OFFSET($Y$4,B512,0))*E512)</f>
        <v>0</v>
      </c>
      <c r="AE512" s="65">
        <f ca="1">IF(OFFSET($AC$4,B512,0)=0,0,-OFFSET($AC$4,B512,0)/OFFSET($AD$4,B512,0)*AD512)</f>
        <v>0</v>
      </c>
      <c r="AF512" s="51">
        <f t="shared" ca="1" si="111"/>
        <v>2684285.6711751726</v>
      </c>
    </row>
    <row r="513" spans="1:32" ht="11.25" x14ac:dyDescent="0.2">
      <c r="A513" s="60">
        <v>31101</v>
      </c>
      <c r="B513" s="102">
        <f>INT(A513/10000)</f>
        <v>3</v>
      </c>
      <c r="C513" s="109">
        <v>2</v>
      </c>
      <c r="D513" s="60" t="s">
        <v>571</v>
      </c>
      <c r="E513" s="60">
        <v>823</v>
      </c>
      <c r="F513" s="60">
        <v>0</v>
      </c>
      <c r="G513" s="60">
        <f t="shared" si="99"/>
        <v>1326.6268656716418</v>
      </c>
      <c r="H513" s="60"/>
      <c r="I513" s="60"/>
      <c r="J513" s="57"/>
      <c r="K513" s="23">
        <f t="shared" si="100"/>
        <v>1</v>
      </c>
      <c r="L513" s="23">
        <f t="shared" si="101"/>
        <v>0</v>
      </c>
      <c r="M513" s="23">
        <f ca="1">OFFSET('Z1'!$B$7,B513,K513)*E513</f>
        <v>0</v>
      </c>
      <c r="N513" s="23">
        <f ca="1">IF(L513&gt;0,OFFSET('Z1'!$I$7,B513,L513)*IF(L513=1,E513-9300,IF(L513=2,E513-18000,IF(L513=3,E513-45000,0))),0)</f>
        <v>0</v>
      </c>
      <c r="O513" s="23">
        <f>IF(AND(F513=1,E513&gt;20000,E513&lt;=45000),E513*'Z1'!$G$7,0)+IF(AND(F513=1,E513&gt;45000,E513&lt;=50000),'Z1'!$G$7/5000*(50000-E513)*E513,0)</f>
        <v>0</v>
      </c>
      <c r="P513" s="24">
        <f t="shared" ca="1" si="102"/>
        <v>0</v>
      </c>
      <c r="Q513" s="27">
        <v>2242</v>
      </c>
      <c r="R513" s="26">
        <f t="shared" si="103"/>
        <v>1242</v>
      </c>
      <c r="S513" s="27">
        <f t="shared" si="104"/>
        <v>1</v>
      </c>
      <c r="T513" s="28">
        <f t="shared" si="105"/>
        <v>1117.8</v>
      </c>
      <c r="U513" s="61">
        <f ca="1">OFFSET($U$4,B513,0)/OFFSET($G$4,B513,0)*G513</f>
        <v>645392.25214658456</v>
      </c>
      <c r="V513" s="62">
        <f t="shared" ca="1" si="106"/>
        <v>646510.05214658461</v>
      </c>
      <c r="W513" s="63">
        <v>848.69656972990276</v>
      </c>
      <c r="X513" s="63">
        <f t="shared" ca="1" si="107"/>
        <v>785.55291876863259</v>
      </c>
      <c r="Y513" s="64">
        <f t="shared" ca="1" si="108"/>
        <v>-7.4400737805934147E-2</v>
      </c>
      <c r="Z513" s="64"/>
      <c r="AA513" s="64">
        <f ca="1">MAX(Y513,OFFSET($AA$4,B513,0))</f>
        <v>-7.4400737805934147E-2</v>
      </c>
      <c r="AB513" s="62">
        <f t="shared" ca="1" si="109"/>
        <v>646510.05214658461</v>
      </c>
      <c r="AC513" s="65">
        <f t="shared" ca="1" si="110"/>
        <v>0</v>
      </c>
      <c r="AD513" s="62">
        <f ca="1">MAX(0,AB513-W513*(1+OFFSET($Y$4,B513,0))*E513)</f>
        <v>0</v>
      </c>
      <c r="AE513" s="65">
        <f ca="1">IF(OFFSET($AC$4,B513,0)=0,0,-OFFSET($AC$4,B513,0)/OFFSET($AD$4,B513,0)*AD513)</f>
        <v>0</v>
      </c>
      <c r="AF513" s="51">
        <f t="shared" ca="1" si="111"/>
        <v>646510.05214658461</v>
      </c>
    </row>
    <row r="514" spans="1:32" ht="11.25" x14ac:dyDescent="0.2">
      <c r="A514" s="60">
        <v>31102</v>
      </c>
      <c r="B514" s="102">
        <f>INT(A514/10000)</f>
        <v>3</v>
      </c>
      <c r="C514" s="109">
        <v>2</v>
      </c>
      <c r="D514" s="60" t="s">
        <v>572</v>
      </c>
      <c r="E514" s="60">
        <v>831</v>
      </c>
      <c r="F514" s="60">
        <v>0</v>
      </c>
      <c r="G514" s="60">
        <f t="shared" si="99"/>
        <v>1339.5223880597016</v>
      </c>
      <c r="H514" s="60"/>
      <c r="I514" s="60"/>
      <c r="J514" s="57"/>
      <c r="K514" s="23">
        <f t="shared" si="100"/>
        <v>1</v>
      </c>
      <c r="L514" s="23">
        <f t="shared" si="101"/>
        <v>0</v>
      </c>
      <c r="M514" s="23">
        <f ca="1">OFFSET('Z1'!$B$7,B514,K514)*E514</f>
        <v>0</v>
      </c>
      <c r="N514" s="23">
        <f ca="1">IF(L514&gt;0,OFFSET('Z1'!$I$7,B514,L514)*IF(L514=1,E514-9300,IF(L514=2,E514-18000,IF(L514=3,E514-45000,0))),0)</f>
        <v>0</v>
      </c>
      <c r="O514" s="23">
        <f>IF(AND(F514=1,E514&gt;20000,E514&lt;=45000),E514*'Z1'!$G$7,0)+IF(AND(F514=1,E514&gt;45000,E514&lt;=50000),'Z1'!$G$7/5000*(50000-E514)*E514,0)</f>
        <v>0</v>
      </c>
      <c r="P514" s="24">
        <f t="shared" ca="1" si="102"/>
        <v>0</v>
      </c>
      <c r="Q514" s="27">
        <v>0</v>
      </c>
      <c r="R514" s="26">
        <f t="shared" si="103"/>
        <v>0</v>
      </c>
      <c r="S514" s="27">
        <f t="shared" si="104"/>
        <v>1</v>
      </c>
      <c r="T514" s="28">
        <f t="shared" si="105"/>
        <v>0</v>
      </c>
      <c r="U514" s="61">
        <f ca="1">OFFSET($U$4,B514,0)/OFFSET($G$4,B514,0)*G514</f>
        <v>651665.80988312501</v>
      </c>
      <c r="V514" s="62">
        <f t="shared" ca="1" si="106"/>
        <v>651665.80988312501</v>
      </c>
      <c r="W514" s="63">
        <v>848.28906367663387</v>
      </c>
      <c r="X514" s="63">
        <f t="shared" ca="1" si="107"/>
        <v>784.19471706753916</v>
      </c>
      <c r="Y514" s="64">
        <f t="shared" ca="1" si="108"/>
        <v>-7.555720019694534E-2</v>
      </c>
      <c r="Z514" s="64"/>
      <c r="AA514" s="64">
        <f ca="1">MAX(Y514,OFFSET($AA$4,B514,0))</f>
        <v>-7.5021174781420008E-2</v>
      </c>
      <c r="AB514" s="62">
        <f t="shared" ca="1" si="109"/>
        <v>652043.66932083247</v>
      </c>
      <c r="AC514" s="65">
        <f t="shared" ca="1" si="110"/>
        <v>377.85943770746235</v>
      </c>
      <c r="AD514" s="62">
        <f ca="1">MAX(0,AB514-W514*(1+OFFSET($Y$4,B514,0))*E514)</f>
        <v>0</v>
      </c>
      <c r="AE514" s="65">
        <f ca="1">IF(OFFSET($AC$4,B514,0)=0,0,-OFFSET($AC$4,B514,0)/OFFSET($AD$4,B514,0)*AD514)</f>
        <v>0</v>
      </c>
      <c r="AF514" s="51">
        <f t="shared" ca="1" si="111"/>
        <v>652043.66932083247</v>
      </c>
    </row>
    <row r="515" spans="1:32" ht="11.25" x14ac:dyDescent="0.2">
      <c r="A515" s="60">
        <v>31103</v>
      </c>
      <c r="B515" s="102">
        <f>INT(A515/10000)</f>
        <v>3</v>
      </c>
      <c r="C515" s="109">
        <v>3</v>
      </c>
      <c r="D515" s="60" t="s">
        <v>573</v>
      </c>
      <c r="E515" s="60">
        <v>1349</v>
      </c>
      <c r="F515" s="60">
        <v>0</v>
      </c>
      <c r="G515" s="60">
        <f t="shared" si="99"/>
        <v>2174.5074626865671</v>
      </c>
      <c r="H515" s="60"/>
      <c r="I515" s="60"/>
      <c r="J515" s="57"/>
      <c r="K515" s="23">
        <f t="shared" si="100"/>
        <v>1</v>
      </c>
      <c r="L515" s="23">
        <f t="shared" si="101"/>
        <v>0</v>
      </c>
      <c r="M515" s="23">
        <f ca="1">OFFSET('Z1'!$B$7,B515,K515)*E515</f>
        <v>0</v>
      </c>
      <c r="N515" s="23">
        <f ca="1">IF(L515&gt;0,OFFSET('Z1'!$I$7,B515,L515)*IF(L515=1,E515-9300,IF(L515=2,E515-18000,IF(L515=3,E515-45000,0))),0)</f>
        <v>0</v>
      </c>
      <c r="O515" s="23">
        <f>IF(AND(F515=1,E515&gt;20000,E515&lt;=45000),E515*'Z1'!$G$7,0)+IF(AND(F515=1,E515&gt;45000,E515&lt;=50000),'Z1'!$G$7/5000*(50000-E515)*E515,0)</f>
        <v>0</v>
      </c>
      <c r="P515" s="24">
        <f t="shared" ca="1" si="102"/>
        <v>0</v>
      </c>
      <c r="Q515" s="27">
        <v>0</v>
      </c>
      <c r="R515" s="26">
        <f t="shared" si="103"/>
        <v>0</v>
      </c>
      <c r="S515" s="27">
        <f t="shared" si="104"/>
        <v>1</v>
      </c>
      <c r="T515" s="28">
        <f t="shared" si="105"/>
        <v>0</v>
      </c>
      <c r="U515" s="61">
        <f ca="1">OFFSET($U$4,B515,0)/OFFSET($G$4,B515,0)*G515</f>
        <v>1057878.67332411</v>
      </c>
      <c r="V515" s="62">
        <f t="shared" ca="1" si="106"/>
        <v>1057878.67332411</v>
      </c>
      <c r="W515" s="63">
        <v>848.28906367663421</v>
      </c>
      <c r="X515" s="63">
        <f t="shared" ca="1" si="107"/>
        <v>784.19471706753893</v>
      </c>
      <c r="Y515" s="64">
        <f t="shared" ca="1" si="108"/>
        <v>-7.5557200196945895E-2</v>
      </c>
      <c r="Z515" s="64"/>
      <c r="AA515" s="64">
        <f ca="1">MAX(Y515,OFFSET($AA$4,B515,0))</f>
        <v>-7.5021174781420008E-2</v>
      </c>
      <c r="AB515" s="62">
        <f t="shared" ca="1" si="109"/>
        <v>1058492.0696917009</v>
      </c>
      <c r="AC515" s="65">
        <f t="shared" ca="1" si="110"/>
        <v>613.39636759087443</v>
      </c>
      <c r="AD515" s="62">
        <f ca="1">MAX(0,AB515-W515*(1+OFFSET($Y$4,B515,0))*E515)</f>
        <v>0</v>
      </c>
      <c r="AE515" s="65">
        <f ca="1">IF(OFFSET($AC$4,B515,0)=0,0,-OFFSET($AC$4,B515,0)/OFFSET($AD$4,B515,0)*AD515)</f>
        <v>0</v>
      </c>
      <c r="AF515" s="51">
        <f t="shared" ca="1" si="111"/>
        <v>1058492.0696917009</v>
      </c>
    </row>
    <row r="516" spans="1:32" ht="11.25" x14ac:dyDescent="0.2">
      <c r="A516" s="60">
        <v>31104</v>
      </c>
      <c r="B516" s="102">
        <f>INT(A516/10000)</f>
        <v>3</v>
      </c>
      <c r="C516" s="109">
        <v>3</v>
      </c>
      <c r="D516" s="60" t="s">
        <v>574</v>
      </c>
      <c r="E516" s="60">
        <v>1204</v>
      </c>
      <c r="F516" s="60">
        <v>0</v>
      </c>
      <c r="G516" s="60">
        <f t="shared" si="99"/>
        <v>1940.7761194029852</v>
      </c>
      <c r="H516" s="60"/>
      <c r="I516" s="60"/>
      <c r="J516" s="57"/>
      <c r="K516" s="23">
        <f t="shared" si="100"/>
        <v>1</v>
      </c>
      <c r="L516" s="23">
        <f t="shared" si="101"/>
        <v>0</v>
      </c>
      <c r="M516" s="23">
        <f ca="1">OFFSET('Z1'!$B$7,B516,K516)*E516</f>
        <v>0</v>
      </c>
      <c r="N516" s="23">
        <f ca="1">IF(L516&gt;0,OFFSET('Z1'!$I$7,B516,L516)*IF(L516=1,E516-9300,IF(L516=2,E516-18000,IF(L516=3,E516-45000,0))),0)</f>
        <v>0</v>
      </c>
      <c r="O516" s="23">
        <f>IF(AND(F516=1,E516&gt;20000,E516&lt;=45000),E516*'Z1'!$G$7,0)+IF(AND(F516=1,E516&gt;45000,E516&lt;=50000),'Z1'!$G$7/5000*(50000-E516)*E516,0)</f>
        <v>0</v>
      </c>
      <c r="P516" s="24">
        <f t="shared" ca="1" si="102"/>
        <v>0</v>
      </c>
      <c r="Q516" s="27">
        <v>16467</v>
      </c>
      <c r="R516" s="26">
        <f t="shared" si="103"/>
        <v>15467</v>
      </c>
      <c r="S516" s="27">
        <f t="shared" si="104"/>
        <v>1</v>
      </c>
      <c r="T516" s="28">
        <f t="shared" si="105"/>
        <v>13920.300000000001</v>
      </c>
      <c r="U516" s="61">
        <f ca="1">OFFSET($U$4,B516,0)/OFFSET($G$4,B516,0)*G516</f>
        <v>944170.43934931699</v>
      </c>
      <c r="V516" s="62">
        <f t="shared" ca="1" si="106"/>
        <v>958090.73934931704</v>
      </c>
      <c r="W516" s="63">
        <v>859.73192081949139</v>
      </c>
      <c r="X516" s="63">
        <f t="shared" ca="1" si="107"/>
        <v>795.75642803099424</v>
      </c>
      <c r="Y516" s="64">
        <f t="shared" ca="1" si="108"/>
        <v>-7.4413304007039827E-2</v>
      </c>
      <c r="Z516" s="64"/>
      <c r="AA516" s="64">
        <f ca="1">MAX(Y516,OFFSET($AA$4,B516,0))</f>
        <v>-7.4413304007039827E-2</v>
      </c>
      <c r="AB516" s="62">
        <f t="shared" ca="1" si="109"/>
        <v>958090.73934931704</v>
      </c>
      <c r="AC516" s="65">
        <f t="shared" ca="1" si="110"/>
        <v>0</v>
      </c>
      <c r="AD516" s="62">
        <f ca="1">MAX(0,AB516-W516*(1+OFFSET($Y$4,B516,0))*E516)</f>
        <v>0</v>
      </c>
      <c r="AE516" s="65">
        <f ca="1">IF(OFFSET($AC$4,B516,0)=0,0,-OFFSET($AC$4,B516,0)/OFFSET($AD$4,B516,0)*AD516)</f>
        <v>0</v>
      </c>
      <c r="AF516" s="51">
        <f t="shared" ca="1" si="111"/>
        <v>958090.73934931704</v>
      </c>
    </row>
    <row r="517" spans="1:32" ht="11.25" x14ac:dyDescent="0.2">
      <c r="A517" s="60">
        <v>31105</v>
      </c>
      <c r="B517" s="102">
        <f>INT(A517/10000)</f>
        <v>3</v>
      </c>
      <c r="C517" s="109">
        <v>4</v>
      </c>
      <c r="D517" s="60" t="s">
        <v>575</v>
      </c>
      <c r="E517" s="60">
        <v>3510</v>
      </c>
      <c r="F517" s="60">
        <v>0</v>
      </c>
      <c r="G517" s="60">
        <f t="shared" si="99"/>
        <v>5657.9104477611936</v>
      </c>
      <c r="H517" s="60"/>
      <c r="I517" s="60"/>
      <c r="J517" s="57"/>
      <c r="K517" s="23">
        <f t="shared" si="100"/>
        <v>1</v>
      </c>
      <c r="L517" s="23">
        <f t="shared" si="101"/>
        <v>0</v>
      </c>
      <c r="M517" s="23">
        <f ca="1">OFFSET('Z1'!$B$7,B517,K517)*E517</f>
        <v>0</v>
      </c>
      <c r="N517" s="23">
        <f ca="1">IF(L517&gt;0,OFFSET('Z1'!$I$7,B517,L517)*IF(L517=1,E517-9300,IF(L517=2,E517-18000,IF(L517=3,E517-45000,0))),0)</f>
        <v>0</v>
      </c>
      <c r="O517" s="23">
        <f>IF(AND(F517=1,E517&gt;20000,E517&lt;=45000),E517*'Z1'!$G$7,0)+IF(AND(F517=1,E517&gt;45000,E517&lt;=50000),'Z1'!$G$7/5000*(50000-E517)*E517,0)</f>
        <v>0</v>
      </c>
      <c r="P517" s="24">
        <f t="shared" ca="1" si="102"/>
        <v>0</v>
      </c>
      <c r="Q517" s="27">
        <v>9579</v>
      </c>
      <c r="R517" s="26">
        <f t="shared" si="103"/>
        <v>8579</v>
      </c>
      <c r="S517" s="27">
        <f t="shared" si="104"/>
        <v>1</v>
      </c>
      <c r="T517" s="28">
        <f t="shared" si="105"/>
        <v>7721.1</v>
      </c>
      <c r="U517" s="61">
        <f ca="1">OFFSET($U$4,B517,0)/OFFSET($G$4,B517,0)*G517</f>
        <v>2752523.4569070619</v>
      </c>
      <c r="V517" s="62">
        <f t="shared" ca="1" si="106"/>
        <v>2760244.556907062</v>
      </c>
      <c r="W517" s="63">
        <v>850.45160604951548</v>
      </c>
      <c r="X517" s="63">
        <f t="shared" ca="1" si="107"/>
        <v>786.39446065728259</v>
      </c>
      <c r="Y517" s="64">
        <f t="shared" ca="1" si="108"/>
        <v>-7.532132920506629E-2</v>
      </c>
      <c r="Z517" s="64"/>
      <c r="AA517" s="64">
        <f ca="1">MAX(Y517,OFFSET($AA$4,B517,0))</f>
        <v>-7.5021174781420008E-2</v>
      </c>
      <c r="AB517" s="62">
        <f t="shared" ca="1" si="109"/>
        <v>2761140.5434159636</v>
      </c>
      <c r="AC517" s="65">
        <f t="shared" ca="1" si="110"/>
        <v>895.98650890169665</v>
      </c>
      <c r="AD517" s="62">
        <f ca="1">MAX(0,AB517-W517*(1+OFFSET($Y$4,B517,0))*E517)</f>
        <v>0</v>
      </c>
      <c r="AE517" s="65">
        <f ca="1">IF(OFFSET($AC$4,B517,0)=0,0,-OFFSET($AC$4,B517,0)/OFFSET($AD$4,B517,0)*AD517)</f>
        <v>0</v>
      </c>
      <c r="AF517" s="51">
        <f t="shared" ca="1" si="111"/>
        <v>2761140.5434159636</v>
      </c>
    </row>
    <row r="518" spans="1:32" ht="11.25" x14ac:dyDescent="0.2">
      <c r="A518" s="60">
        <v>31106</v>
      </c>
      <c r="B518" s="102">
        <f>INT(A518/10000)</f>
        <v>3</v>
      </c>
      <c r="C518" s="109">
        <v>4</v>
      </c>
      <c r="D518" s="60" t="s">
        <v>576</v>
      </c>
      <c r="E518" s="60">
        <v>3528</v>
      </c>
      <c r="F518" s="60">
        <v>0</v>
      </c>
      <c r="G518" s="60">
        <f t="shared" si="99"/>
        <v>5686.9253731343288</v>
      </c>
      <c r="H518" s="60"/>
      <c r="I518" s="60"/>
      <c r="J518" s="57"/>
      <c r="K518" s="23">
        <f t="shared" si="100"/>
        <v>1</v>
      </c>
      <c r="L518" s="23">
        <f t="shared" si="101"/>
        <v>0</v>
      </c>
      <c r="M518" s="23">
        <f ca="1">OFFSET('Z1'!$B$7,B518,K518)*E518</f>
        <v>0</v>
      </c>
      <c r="N518" s="23">
        <f ca="1">IF(L518&gt;0,OFFSET('Z1'!$I$7,B518,L518)*IF(L518=1,E518-9300,IF(L518=2,E518-18000,IF(L518=3,E518-45000,0))),0)</f>
        <v>0</v>
      </c>
      <c r="O518" s="23">
        <f>IF(AND(F518=1,E518&gt;20000,E518&lt;=45000),E518*'Z1'!$G$7,0)+IF(AND(F518=1,E518&gt;45000,E518&lt;=50000),'Z1'!$G$7/5000*(50000-E518)*E518,0)</f>
        <v>0</v>
      </c>
      <c r="P518" s="24">
        <f t="shared" ca="1" si="102"/>
        <v>0</v>
      </c>
      <c r="Q518" s="27">
        <v>66221</v>
      </c>
      <c r="R518" s="26">
        <f t="shared" si="103"/>
        <v>65221</v>
      </c>
      <c r="S518" s="27">
        <f t="shared" si="104"/>
        <v>1</v>
      </c>
      <c r="T518" s="28">
        <f t="shared" si="105"/>
        <v>58698.9</v>
      </c>
      <c r="U518" s="61">
        <f ca="1">OFFSET($U$4,B518,0)/OFFSET($G$4,B518,0)*G518</f>
        <v>2766638.9618142778</v>
      </c>
      <c r="V518" s="62">
        <f t="shared" ca="1" si="106"/>
        <v>2825337.8618142777</v>
      </c>
      <c r="W518" s="63">
        <v>861.92624692371953</v>
      </c>
      <c r="X518" s="63">
        <f t="shared" ca="1" si="107"/>
        <v>800.83272727162068</v>
      </c>
      <c r="Y518" s="64">
        <f t="shared" ca="1" si="108"/>
        <v>-7.0880217269338575E-2</v>
      </c>
      <c r="Z518" s="64"/>
      <c r="AA518" s="64">
        <f ca="1">MAX(Y518,OFFSET($AA$4,B518,0))</f>
        <v>-7.0880217269338575E-2</v>
      </c>
      <c r="AB518" s="62">
        <f t="shared" ca="1" si="109"/>
        <v>2825337.8618142777</v>
      </c>
      <c r="AC518" s="65">
        <f t="shared" ca="1" si="110"/>
        <v>0</v>
      </c>
      <c r="AD518" s="62">
        <f ca="1">MAX(0,AB518-W518*(1+OFFSET($Y$4,B518,0))*E518)</f>
        <v>0</v>
      </c>
      <c r="AE518" s="65">
        <f ca="1">IF(OFFSET($AC$4,B518,0)=0,0,-OFFSET($AC$4,B518,0)/OFFSET($AD$4,B518,0)*AD518)</f>
        <v>0</v>
      </c>
      <c r="AF518" s="51">
        <f t="shared" ca="1" si="111"/>
        <v>2825337.8618142777</v>
      </c>
    </row>
    <row r="519" spans="1:32" ht="11.25" x14ac:dyDescent="0.2">
      <c r="A519" s="60">
        <v>31107</v>
      </c>
      <c r="B519" s="102">
        <f>INT(A519/10000)</f>
        <v>3</v>
      </c>
      <c r="C519" s="109">
        <v>3</v>
      </c>
      <c r="D519" s="60" t="s">
        <v>577</v>
      </c>
      <c r="E519" s="60">
        <v>1330</v>
      </c>
      <c r="F519" s="60">
        <v>0</v>
      </c>
      <c r="G519" s="60">
        <f t="shared" si="99"/>
        <v>2143.8805970149256</v>
      </c>
      <c r="H519" s="60"/>
      <c r="I519" s="60"/>
      <c r="J519" s="57"/>
      <c r="K519" s="23">
        <f t="shared" si="100"/>
        <v>1</v>
      </c>
      <c r="L519" s="23">
        <f t="shared" si="101"/>
        <v>0</v>
      </c>
      <c r="M519" s="23">
        <f ca="1">OFFSET('Z1'!$B$7,B519,K519)*E519</f>
        <v>0</v>
      </c>
      <c r="N519" s="23">
        <f ca="1">IF(L519&gt;0,OFFSET('Z1'!$I$7,B519,L519)*IF(L519=1,E519-9300,IF(L519=2,E519-18000,IF(L519=3,E519-45000,0))),0)</f>
        <v>0</v>
      </c>
      <c r="O519" s="23">
        <f>IF(AND(F519=1,E519&gt;20000,E519&lt;=45000),E519*'Z1'!$G$7,0)+IF(AND(F519=1,E519&gt;45000,E519&lt;=50000),'Z1'!$G$7/5000*(50000-E519)*E519,0)</f>
        <v>0</v>
      </c>
      <c r="P519" s="24">
        <f t="shared" ca="1" si="102"/>
        <v>0</v>
      </c>
      <c r="Q519" s="27">
        <v>13221</v>
      </c>
      <c r="R519" s="26">
        <f t="shared" si="103"/>
        <v>12221</v>
      </c>
      <c r="S519" s="27">
        <f t="shared" si="104"/>
        <v>1</v>
      </c>
      <c r="T519" s="28">
        <f t="shared" si="105"/>
        <v>10998.9</v>
      </c>
      <c r="U519" s="61">
        <f ca="1">OFFSET($U$4,B519,0)/OFFSET($G$4,B519,0)*G519</f>
        <v>1042978.973699827</v>
      </c>
      <c r="V519" s="62">
        <f t="shared" ca="1" si="106"/>
        <v>1053977.8736998269</v>
      </c>
      <c r="W519" s="63">
        <v>854.67284746041776</v>
      </c>
      <c r="X519" s="63">
        <f t="shared" ca="1" si="107"/>
        <v>792.4645666915992</v>
      </c>
      <c r="Y519" s="64">
        <f t="shared" ca="1" si="108"/>
        <v>-7.2786073587881917E-2</v>
      </c>
      <c r="Z519" s="64"/>
      <c r="AA519" s="64">
        <f ca="1">MAX(Y519,OFFSET($AA$4,B519,0))</f>
        <v>-7.2786073587881917E-2</v>
      </c>
      <c r="AB519" s="62">
        <f t="shared" ca="1" si="109"/>
        <v>1053977.8736998269</v>
      </c>
      <c r="AC519" s="65">
        <f t="shared" ca="1" si="110"/>
        <v>0</v>
      </c>
      <c r="AD519" s="62">
        <f ca="1">MAX(0,AB519-W519*(1+OFFSET($Y$4,B519,0))*E519)</f>
        <v>0</v>
      </c>
      <c r="AE519" s="65">
        <f ca="1">IF(OFFSET($AC$4,B519,0)=0,0,-OFFSET($AC$4,B519,0)/OFFSET($AD$4,B519,0)*AD519)</f>
        <v>0</v>
      </c>
      <c r="AF519" s="51">
        <f t="shared" ca="1" si="111"/>
        <v>1053977.8736998269</v>
      </c>
    </row>
    <row r="520" spans="1:32" ht="11.25" x14ac:dyDescent="0.2">
      <c r="A520" s="60">
        <v>31109</v>
      </c>
      <c r="B520" s="102">
        <f>INT(A520/10000)</f>
        <v>3</v>
      </c>
      <c r="C520" s="109">
        <v>5</v>
      </c>
      <c r="D520" s="60" t="s">
        <v>578</v>
      </c>
      <c r="E520" s="60">
        <v>6465</v>
      </c>
      <c r="F520" s="60">
        <v>0</v>
      </c>
      <c r="G520" s="60">
        <f t="shared" si="99"/>
        <v>10421.194029850747</v>
      </c>
      <c r="H520" s="60"/>
      <c r="I520" s="60"/>
      <c r="J520" s="57"/>
      <c r="K520" s="23">
        <f t="shared" si="100"/>
        <v>1</v>
      </c>
      <c r="L520" s="23">
        <f t="shared" si="101"/>
        <v>0</v>
      </c>
      <c r="M520" s="23">
        <f ca="1">OFFSET('Z1'!$B$7,B520,K520)*E520</f>
        <v>0</v>
      </c>
      <c r="N520" s="23">
        <f ca="1">IF(L520&gt;0,OFFSET('Z1'!$I$7,B520,L520)*IF(L520=1,E520-9300,IF(L520=2,E520-18000,IF(L520=3,E520-45000,0))),0)</f>
        <v>0</v>
      </c>
      <c r="O520" s="23">
        <f>IF(AND(F520=1,E520&gt;20000,E520&lt;=45000),E520*'Z1'!$G$7,0)+IF(AND(F520=1,E520&gt;45000,E520&lt;=50000),'Z1'!$G$7/5000*(50000-E520)*E520,0)</f>
        <v>0</v>
      </c>
      <c r="P520" s="24">
        <f t="shared" ca="1" si="102"/>
        <v>0</v>
      </c>
      <c r="Q520" s="27">
        <v>21266</v>
      </c>
      <c r="R520" s="26">
        <f t="shared" si="103"/>
        <v>20266</v>
      </c>
      <c r="S520" s="27">
        <f t="shared" si="104"/>
        <v>1</v>
      </c>
      <c r="T520" s="28">
        <f t="shared" si="105"/>
        <v>18239.400000000001</v>
      </c>
      <c r="U520" s="61">
        <f ca="1">OFFSET($U$4,B520,0)/OFFSET($G$4,B520,0)*G520</f>
        <v>5069818.8458416397</v>
      </c>
      <c r="V520" s="62">
        <f t="shared" ca="1" si="106"/>
        <v>5088058.24584164</v>
      </c>
      <c r="W520" s="63">
        <v>847.22807525048029</v>
      </c>
      <c r="X520" s="63">
        <f t="shared" ca="1" si="107"/>
        <v>787.01596996777107</v>
      </c>
      <c r="Y520" s="64">
        <f t="shared" ca="1" si="108"/>
        <v>-7.106953492412027E-2</v>
      </c>
      <c r="Z520" s="64"/>
      <c r="AA520" s="64">
        <f ca="1">MAX(Y520,OFFSET($AA$4,B520,0))</f>
        <v>-7.106953492412027E-2</v>
      </c>
      <c r="AB520" s="62">
        <f t="shared" ca="1" si="109"/>
        <v>5088058.24584164</v>
      </c>
      <c r="AC520" s="65">
        <f t="shared" ca="1" si="110"/>
        <v>0</v>
      </c>
      <c r="AD520" s="62">
        <f ca="1">MAX(0,AB520-W520*(1+OFFSET($Y$4,B520,0))*E520)</f>
        <v>0</v>
      </c>
      <c r="AE520" s="65">
        <f ca="1">IF(OFFSET($AC$4,B520,0)=0,0,-OFFSET($AC$4,B520,0)/OFFSET($AD$4,B520,0)*AD520)</f>
        <v>0</v>
      </c>
      <c r="AF520" s="51">
        <f t="shared" ca="1" si="111"/>
        <v>5088058.24584164</v>
      </c>
    </row>
    <row r="521" spans="1:32" ht="11.25" x14ac:dyDescent="0.2">
      <c r="A521" s="60">
        <v>31110</v>
      </c>
      <c r="B521" s="102">
        <f>INT(A521/10000)</f>
        <v>3</v>
      </c>
      <c r="C521" s="109">
        <v>3</v>
      </c>
      <c r="D521" s="60" t="s">
        <v>579</v>
      </c>
      <c r="E521" s="60">
        <v>1422</v>
      </c>
      <c r="F521" s="60">
        <v>0</v>
      </c>
      <c r="G521" s="60">
        <f t="shared" si="99"/>
        <v>2292.1791044776119</v>
      </c>
      <c r="H521" s="60"/>
      <c r="I521" s="60"/>
      <c r="J521" s="57"/>
      <c r="K521" s="23">
        <f t="shared" si="100"/>
        <v>1</v>
      </c>
      <c r="L521" s="23">
        <f t="shared" si="101"/>
        <v>0</v>
      </c>
      <c r="M521" s="23">
        <f ca="1">OFFSET('Z1'!$B$7,B521,K521)*E521</f>
        <v>0</v>
      </c>
      <c r="N521" s="23">
        <f ca="1">IF(L521&gt;0,OFFSET('Z1'!$I$7,B521,L521)*IF(L521=1,E521-9300,IF(L521=2,E521-18000,IF(L521=3,E521-45000,0))),0)</f>
        <v>0</v>
      </c>
      <c r="O521" s="23">
        <f>IF(AND(F521=1,E521&gt;20000,E521&lt;=45000),E521*'Z1'!$G$7,0)+IF(AND(F521=1,E521&gt;45000,E521&lt;=50000),'Z1'!$G$7/5000*(50000-E521)*E521,0)</f>
        <v>0</v>
      </c>
      <c r="P521" s="24">
        <f t="shared" ca="1" si="102"/>
        <v>0</v>
      </c>
      <c r="Q521" s="27">
        <v>0</v>
      </c>
      <c r="R521" s="26">
        <f t="shared" si="103"/>
        <v>0</v>
      </c>
      <c r="S521" s="27">
        <f t="shared" si="104"/>
        <v>1</v>
      </c>
      <c r="T521" s="28">
        <f t="shared" si="105"/>
        <v>0</v>
      </c>
      <c r="U521" s="61">
        <f ca="1">OFFSET($U$4,B521,0)/OFFSET($G$4,B521,0)*G521</f>
        <v>1115124.8876700404</v>
      </c>
      <c r="V521" s="62">
        <f t="shared" ca="1" si="106"/>
        <v>1115124.8876700404</v>
      </c>
      <c r="W521" s="63">
        <v>848.28906367663399</v>
      </c>
      <c r="X521" s="63">
        <f t="shared" ca="1" si="107"/>
        <v>784.19471706753893</v>
      </c>
      <c r="Y521" s="64">
        <f t="shared" ca="1" si="108"/>
        <v>-7.5557200196945673E-2</v>
      </c>
      <c r="Z521" s="64"/>
      <c r="AA521" s="64">
        <f ca="1">MAX(Y521,OFFSET($AA$4,B521,0))</f>
        <v>-7.5021174781420008E-2</v>
      </c>
      <c r="AB521" s="62">
        <f t="shared" ca="1" si="109"/>
        <v>1115771.4774659735</v>
      </c>
      <c r="AC521" s="65">
        <f t="shared" ca="1" si="110"/>
        <v>646.58979593310505</v>
      </c>
      <c r="AD521" s="62">
        <f ca="1">MAX(0,AB521-W521*(1+OFFSET($Y$4,B521,0))*E521)</f>
        <v>0</v>
      </c>
      <c r="AE521" s="65">
        <f ca="1">IF(OFFSET($AC$4,B521,0)=0,0,-OFFSET($AC$4,B521,0)/OFFSET($AD$4,B521,0)*AD521)</f>
        <v>0</v>
      </c>
      <c r="AF521" s="51">
        <f t="shared" ca="1" si="111"/>
        <v>1115771.4774659735</v>
      </c>
    </row>
    <row r="522" spans="1:32" ht="11.25" x14ac:dyDescent="0.2">
      <c r="A522" s="60">
        <v>31111</v>
      </c>
      <c r="B522" s="102">
        <f>INT(A522/10000)</f>
        <v>3</v>
      </c>
      <c r="C522" s="109">
        <v>2</v>
      </c>
      <c r="D522" s="60" t="s">
        <v>580</v>
      </c>
      <c r="E522" s="60">
        <v>724</v>
      </c>
      <c r="F522" s="60">
        <v>0</v>
      </c>
      <c r="G522" s="60">
        <f t="shared" si="99"/>
        <v>1167.044776119403</v>
      </c>
      <c r="H522" s="60"/>
      <c r="I522" s="60"/>
      <c r="J522" s="57"/>
      <c r="K522" s="23">
        <f t="shared" si="100"/>
        <v>1</v>
      </c>
      <c r="L522" s="23">
        <f t="shared" si="101"/>
        <v>0</v>
      </c>
      <c r="M522" s="23">
        <f ca="1">OFFSET('Z1'!$B$7,B522,K522)*E522</f>
        <v>0</v>
      </c>
      <c r="N522" s="23">
        <f ca="1">IF(L522&gt;0,OFFSET('Z1'!$I$7,B522,L522)*IF(L522=1,E522-9300,IF(L522=2,E522-18000,IF(L522=3,E522-45000,0))),0)</f>
        <v>0</v>
      </c>
      <c r="O522" s="23">
        <f>IF(AND(F522=1,E522&gt;20000,E522&lt;=45000),E522*'Z1'!$G$7,0)+IF(AND(F522=1,E522&gt;45000,E522&lt;=50000),'Z1'!$G$7/5000*(50000-E522)*E522,0)</f>
        <v>0</v>
      </c>
      <c r="P522" s="24">
        <f t="shared" ca="1" si="102"/>
        <v>0</v>
      </c>
      <c r="Q522" s="27">
        <v>0</v>
      </c>
      <c r="R522" s="26">
        <f t="shared" si="103"/>
        <v>0</v>
      </c>
      <c r="S522" s="27">
        <f t="shared" si="104"/>
        <v>1</v>
      </c>
      <c r="T522" s="28">
        <f t="shared" si="105"/>
        <v>0</v>
      </c>
      <c r="U522" s="61">
        <f ca="1">OFFSET($U$4,B522,0)/OFFSET($G$4,B522,0)*G522</f>
        <v>567756.97515689826</v>
      </c>
      <c r="V522" s="62">
        <f t="shared" ca="1" si="106"/>
        <v>567756.97515689826</v>
      </c>
      <c r="W522" s="63">
        <v>848.2890636766341</v>
      </c>
      <c r="X522" s="63">
        <f t="shared" ca="1" si="107"/>
        <v>784.19471706753905</v>
      </c>
      <c r="Y522" s="64">
        <f t="shared" ca="1" si="108"/>
        <v>-7.5557200196945673E-2</v>
      </c>
      <c r="Z522" s="64"/>
      <c r="AA522" s="64">
        <f ca="1">MAX(Y522,OFFSET($AA$4,B522,0))</f>
        <v>-7.5021174781420008E-2</v>
      </c>
      <c r="AB522" s="62">
        <f t="shared" ca="1" si="109"/>
        <v>568086.18121333676</v>
      </c>
      <c r="AC522" s="65">
        <f t="shared" ca="1" si="110"/>
        <v>329.20605643850286</v>
      </c>
      <c r="AD522" s="62">
        <f ca="1">MAX(0,AB522-W522*(1+OFFSET($Y$4,B522,0))*E522)</f>
        <v>0</v>
      </c>
      <c r="AE522" s="65">
        <f ca="1">IF(OFFSET($AC$4,B522,0)=0,0,-OFFSET($AC$4,B522,0)/OFFSET($AD$4,B522,0)*AD522)</f>
        <v>0</v>
      </c>
      <c r="AF522" s="51">
        <f t="shared" ca="1" si="111"/>
        <v>568086.18121333676</v>
      </c>
    </row>
    <row r="523" spans="1:32" ht="11.25" x14ac:dyDescent="0.2">
      <c r="A523" s="60">
        <v>31113</v>
      </c>
      <c r="B523" s="102">
        <f>INT(A523/10000)</f>
        <v>3</v>
      </c>
      <c r="C523" s="109">
        <v>2</v>
      </c>
      <c r="D523" s="60" t="s">
        <v>581</v>
      </c>
      <c r="E523" s="60">
        <v>671</v>
      </c>
      <c r="F523" s="60">
        <v>0</v>
      </c>
      <c r="G523" s="60">
        <f t="shared" si="99"/>
        <v>1081.6119402985075</v>
      </c>
      <c r="H523" s="60"/>
      <c r="I523" s="60"/>
      <c r="J523" s="57"/>
      <c r="K523" s="23">
        <f t="shared" si="100"/>
        <v>1</v>
      </c>
      <c r="L523" s="23">
        <f t="shared" si="101"/>
        <v>0</v>
      </c>
      <c r="M523" s="23">
        <f ca="1">OFFSET('Z1'!$B$7,B523,K523)*E523</f>
        <v>0</v>
      </c>
      <c r="N523" s="23">
        <f ca="1">IF(L523&gt;0,OFFSET('Z1'!$I$7,B523,L523)*IF(L523=1,E523-9300,IF(L523=2,E523-18000,IF(L523=3,E523-45000,0))),0)</f>
        <v>0</v>
      </c>
      <c r="O523" s="23">
        <f>IF(AND(F523=1,E523&gt;20000,E523&lt;=45000),E523*'Z1'!$G$7,0)+IF(AND(F523=1,E523&gt;45000,E523&lt;=50000),'Z1'!$G$7/5000*(50000-E523)*E523,0)</f>
        <v>0</v>
      </c>
      <c r="P523" s="24">
        <f t="shared" ca="1" si="102"/>
        <v>0</v>
      </c>
      <c r="Q523" s="27">
        <v>3340</v>
      </c>
      <c r="R523" s="26">
        <f t="shared" si="103"/>
        <v>2340</v>
      </c>
      <c r="S523" s="27">
        <f t="shared" si="104"/>
        <v>1</v>
      </c>
      <c r="T523" s="28">
        <f t="shared" si="105"/>
        <v>2106</v>
      </c>
      <c r="U523" s="61">
        <f ca="1">OFFSET($U$4,B523,0)/OFFSET($G$4,B523,0)*G523</f>
        <v>526194.65515231865</v>
      </c>
      <c r="V523" s="62">
        <f t="shared" ca="1" si="106"/>
        <v>528300.65515231865</v>
      </c>
      <c r="W523" s="63">
        <v>851.26093867663417</v>
      </c>
      <c r="X523" s="63">
        <f t="shared" ca="1" si="107"/>
        <v>787.33331617335114</v>
      </c>
      <c r="Y523" s="64">
        <f t="shared" ca="1" si="108"/>
        <v>-7.5097563624456409E-2</v>
      </c>
      <c r="Z523" s="64"/>
      <c r="AA523" s="64">
        <f ca="1">MAX(Y523,OFFSET($AA$4,B523,0))</f>
        <v>-7.5021174781420008E-2</v>
      </c>
      <c r="AB523" s="62">
        <f t="shared" ca="1" si="109"/>
        <v>528344.28816076939</v>
      </c>
      <c r="AC523" s="65">
        <f t="shared" ca="1" si="110"/>
        <v>43.63300845073536</v>
      </c>
      <c r="AD523" s="62">
        <f ca="1">MAX(0,AB523-W523*(1+OFFSET($Y$4,B523,0))*E523)</f>
        <v>0</v>
      </c>
      <c r="AE523" s="65">
        <f ca="1">IF(OFFSET($AC$4,B523,0)=0,0,-OFFSET($AC$4,B523,0)/OFFSET($AD$4,B523,0)*AD523)</f>
        <v>0</v>
      </c>
      <c r="AF523" s="51">
        <f t="shared" ca="1" si="111"/>
        <v>528344.28816076939</v>
      </c>
    </row>
    <row r="524" spans="1:32" ht="11.25" x14ac:dyDescent="0.2">
      <c r="A524" s="60">
        <v>31114</v>
      </c>
      <c r="B524" s="102">
        <f>INT(A524/10000)</f>
        <v>3</v>
      </c>
      <c r="C524" s="109">
        <v>2</v>
      </c>
      <c r="D524" s="60" t="s">
        <v>582</v>
      </c>
      <c r="E524" s="60">
        <v>873</v>
      </c>
      <c r="F524" s="60">
        <v>0</v>
      </c>
      <c r="G524" s="60">
        <f t="shared" si="99"/>
        <v>1407.2238805970148</v>
      </c>
      <c r="H524" s="60"/>
      <c r="I524" s="60"/>
      <c r="J524" s="57"/>
      <c r="K524" s="23">
        <f t="shared" si="100"/>
        <v>1</v>
      </c>
      <c r="L524" s="23">
        <f t="shared" si="101"/>
        <v>0</v>
      </c>
      <c r="M524" s="23">
        <f ca="1">OFFSET('Z1'!$B$7,B524,K524)*E524</f>
        <v>0</v>
      </c>
      <c r="N524" s="23">
        <f ca="1">IF(L524&gt;0,OFFSET('Z1'!$I$7,B524,L524)*IF(L524=1,E524-9300,IF(L524=2,E524-18000,IF(L524=3,E524-45000,0))),0)</f>
        <v>0</v>
      </c>
      <c r="O524" s="23">
        <f>IF(AND(F524=1,E524&gt;20000,E524&lt;=45000),E524*'Z1'!$G$7,0)+IF(AND(F524=1,E524&gt;45000,E524&lt;=50000),'Z1'!$G$7/5000*(50000-E524)*E524,0)</f>
        <v>0</v>
      </c>
      <c r="P524" s="24">
        <f t="shared" ca="1" si="102"/>
        <v>0</v>
      </c>
      <c r="Q524" s="27">
        <v>0</v>
      </c>
      <c r="R524" s="26">
        <f t="shared" si="103"/>
        <v>0</v>
      </c>
      <c r="S524" s="27">
        <f t="shared" si="104"/>
        <v>1</v>
      </c>
      <c r="T524" s="28">
        <f t="shared" si="105"/>
        <v>0</v>
      </c>
      <c r="U524" s="61">
        <f ca="1">OFFSET($U$4,B524,0)/OFFSET($G$4,B524,0)*G524</f>
        <v>684601.98799996148</v>
      </c>
      <c r="V524" s="62">
        <f t="shared" ca="1" si="106"/>
        <v>684601.98799996148</v>
      </c>
      <c r="W524" s="63">
        <v>846.99607769993861</v>
      </c>
      <c r="X524" s="63">
        <f t="shared" ca="1" si="107"/>
        <v>784.19471706753893</v>
      </c>
      <c r="Y524" s="64">
        <f t="shared" ca="1" si="108"/>
        <v>-7.4145987550426451E-2</v>
      </c>
      <c r="Z524" s="64"/>
      <c r="AA524" s="64">
        <f ca="1">MAX(Y524,OFFSET($AA$4,B524,0))</f>
        <v>-7.4145987550426451E-2</v>
      </c>
      <c r="AB524" s="62">
        <f t="shared" ca="1" si="109"/>
        <v>684601.98799996148</v>
      </c>
      <c r="AC524" s="65">
        <f t="shared" ca="1" si="110"/>
        <v>0</v>
      </c>
      <c r="AD524" s="62">
        <f ca="1">MAX(0,AB524-W524*(1+OFFSET($Y$4,B524,0))*E524)</f>
        <v>0</v>
      </c>
      <c r="AE524" s="65">
        <f ca="1">IF(OFFSET($AC$4,B524,0)=0,0,-OFFSET($AC$4,B524,0)/OFFSET($AD$4,B524,0)*AD524)</f>
        <v>0</v>
      </c>
      <c r="AF524" s="51">
        <f t="shared" ca="1" si="111"/>
        <v>684601.98799996148</v>
      </c>
    </row>
    <row r="525" spans="1:32" ht="11.25" x14ac:dyDescent="0.2">
      <c r="A525" s="60">
        <v>31117</v>
      </c>
      <c r="B525" s="102">
        <f>INT(A525/10000)</f>
        <v>3</v>
      </c>
      <c r="C525" s="109">
        <v>2</v>
      </c>
      <c r="D525" s="60" t="s">
        <v>583</v>
      </c>
      <c r="E525" s="60">
        <v>706</v>
      </c>
      <c r="F525" s="60">
        <v>0</v>
      </c>
      <c r="G525" s="60">
        <f t="shared" si="99"/>
        <v>1138.0298507462687</v>
      </c>
      <c r="H525" s="60"/>
      <c r="I525" s="60"/>
      <c r="J525" s="57"/>
      <c r="K525" s="23">
        <f t="shared" si="100"/>
        <v>1</v>
      </c>
      <c r="L525" s="23">
        <f t="shared" si="101"/>
        <v>0</v>
      </c>
      <c r="M525" s="23">
        <f ca="1">OFFSET('Z1'!$B$7,B525,K525)*E525</f>
        <v>0</v>
      </c>
      <c r="N525" s="23">
        <f ca="1">IF(L525&gt;0,OFFSET('Z1'!$I$7,B525,L525)*IF(L525=1,E525-9300,IF(L525=2,E525-18000,IF(L525=3,E525-45000,0))),0)</f>
        <v>0</v>
      </c>
      <c r="O525" s="23">
        <f>IF(AND(F525=1,E525&gt;20000,E525&lt;=45000),E525*'Z1'!$G$7,0)+IF(AND(F525=1,E525&gt;45000,E525&lt;=50000),'Z1'!$G$7/5000*(50000-E525)*E525,0)</f>
        <v>0</v>
      </c>
      <c r="P525" s="24">
        <f t="shared" ca="1" si="102"/>
        <v>0</v>
      </c>
      <c r="Q525" s="27">
        <v>14103</v>
      </c>
      <c r="R525" s="26">
        <f t="shared" si="103"/>
        <v>13103</v>
      </c>
      <c r="S525" s="27">
        <f t="shared" si="104"/>
        <v>1</v>
      </c>
      <c r="T525" s="28">
        <f t="shared" si="105"/>
        <v>11792.7</v>
      </c>
      <c r="U525" s="61">
        <f ca="1">OFFSET($U$4,B525,0)/OFFSET($G$4,B525,0)*G525</f>
        <v>553641.47024968255</v>
      </c>
      <c r="V525" s="62">
        <f t="shared" ca="1" si="106"/>
        <v>565434.1702496825</v>
      </c>
      <c r="W525" s="63">
        <v>863.33021633141095</v>
      </c>
      <c r="X525" s="63">
        <f t="shared" ca="1" si="107"/>
        <v>800.89825814402616</v>
      </c>
      <c r="Y525" s="64">
        <f t="shared" ca="1" si="108"/>
        <v>-7.2315270572458124E-2</v>
      </c>
      <c r="Z525" s="64"/>
      <c r="AA525" s="64">
        <f ca="1">MAX(Y525,OFFSET($AA$4,B525,0))</f>
        <v>-7.2315270572458124E-2</v>
      </c>
      <c r="AB525" s="62">
        <f t="shared" ca="1" si="109"/>
        <v>565434.1702496825</v>
      </c>
      <c r="AC525" s="65">
        <f t="shared" ca="1" si="110"/>
        <v>0</v>
      </c>
      <c r="AD525" s="62">
        <f ca="1">MAX(0,AB525-W525*(1+OFFSET($Y$4,B525,0))*E525)</f>
        <v>0</v>
      </c>
      <c r="AE525" s="65">
        <f ca="1">IF(OFFSET($AC$4,B525,0)=0,0,-OFFSET($AC$4,B525,0)/OFFSET($AD$4,B525,0)*AD525)</f>
        <v>0</v>
      </c>
      <c r="AF525" s="51">
        <f t="shared" ca="1" si="111"/>
        <v>565434.1702496825</v>
      </c>
    </row>
    <row r="526" spans="1:32" ht="11.25" x14ac:dyDescent="0.2">
      <c r="A526" s="60">
        <v>31119</v>
      </c>
      <c r="B526" s="102">
        <f>INT(A526/10000)</f>
        <v>3</v>
      </c>
      <c r="C526" s="109">
        <v>2</v>
      </c>
      <c r="D526" s="60" t="s">
        <v>584</v>
      </c>
      <c r="E526" s="60">
        <v>523</v>
      </c>
      <c r="F526" s="60">
        <v>0</v>
      </c>
      <c r="G526" s="60">
        <f t="shared" si="99"/>
        <v>843.04477611940297</v>
      </c>
      <c r="H526" s="60"/>
      <c r="I526" s="60"/>
      <c r="J526" s="57"/>
      <c r="K526" s="23">
        <f t="shared" si="100"/>
        <v>1</v>
      </c>
      <c r="L526" s="23">
        <f t="shared" si="101"/>
        <v>0</v>
      </c>
      <c r="M526" s="23">
        <f ca="1">OFFSET('Z1'!$B$7,B526,K526)*E526</f>
        <v>0</v>
      </c>
      <c r="N526" s="23">
        <f ca="1">IF(L526&gt;0,OFFSET('Z1'!$I$7,B526,L526)*IF(L526=1,E526-9300,IF(L526=2,E526-18000,IF(L526=3,E526-45000,0))),0)</f>
        <v>0</v>
      </c>
      <c r="O526" s="23">
        <f>IF(AND(F526=1,E526&gt;20000,E526&lt;=45000),E526*'Z1'!$G$7,0)+IF(AND(F526=1,E526&gt;45000,E526&lt;=50000),'Z1'!$G$7/5000*(50000-E526)*E526,0)</f>
        <v>0</v>
      </c>
      <c r="P526" s="24">
        <f t="shared" ca="1" si="102"/>
        <v>0</v>
      </c>
      <c r="Q526" s="27">
        <v>0</v>
      </c>
      <c r="R526" s="26">
        <f t="shared" si="103"/>
        <v>0</v>
      </c>
      <c r="S526" s="27">
        <f t="shared" si="104"/>
        <v>1</v>
      </c>
      <c r="T526" s="28">
        <f t="shared" si="105"/>
        <v>0</v>
      </c>
      <c r="U526" s="61">
        <f ca="1">OFFSET($U$4,B526,0)/OFFSET($G$4,B526,0)*G526</f>
        <v>410133.8370263229</v>
      </c>
      <c r="V526" s="62">
        <f t="shared" ca="1" si="106"/>
        <v>410133.8370263229</v>
      </c>
      <c r="W526" s="63">
        <v>848.03198679652496</v>
      </c>
      <c r="X526" s="63">
        <f t="shared" ca="1" si="107"/>
        <v>784.19471706753905</v>
      </c>
      <c r="Y526" s="64">
        <f t="shared" ca="1" si="108"/>
        <v>-7.5276959740792071E-2</v>
      </c>
      <c r="Z526" s="64"/>
      <c r="AA526" s="64">
        <f ca="1">MAX(Y526,OFFSET($AA$4,B526,0))</f>
        <v>-7.5021174781420008E-2</v>
      </c>
      <c r="AB526" s="62">
        <f t="shared" ca="1" si="109"/>
        <v>410247.28295799508</v>
      </c>
      <c r="AC526" s="65">
        <f t="shared" ca="1" si="110"/>
        <v>113.44593167217681</v>
      </c>
      <c r="AD526" s="62">
        <f ca="1">MAX(0,AB526-W526*(1+OFFSET($Y$4,B526,0))*E526)</f>
        <v>0</v>
      </c>
      <c r="AE526" s="65">
        <f ca="1">IF(OFFSET($AC$4,B526,0)=0,0,-OFFSET($AC$4,B526,0)/OFFSET($AD$4,B526,0)*AD526)</f>
        <v>0</v>
      </c>
      <c r="AF526" s="51">
        <f t="shared" ca="1" si="111"/>
        <v>410247.28295799508</v>
      </c>
    </row>
    <row r="527" spans="1:32" ht="11.25" x14ac:dyDescent="0.2">
      <c r="A527" s="60">
        <v>31120</v>
      </c>
      <c r="B527" s="102">
        <f>INT(A527/10000)</f>
        <v>3</v>
      </c>
      <c r="C527" s="109">
        <v>3</v>
      </c>
      <c r="D527" s="60" t="s">
        <v>585</v>
      </c>
      <c r="E527" s="60">
        <v>1047</v>
      </c>
      <c r="F527" s="60">
        <v>0</v>
      </c>
      <c r="G527" s="60">
        <f t="shared" si="99"/>
        <v>1687.7014925373135</v>
      </c>
      <c r="H527" s="60"/>
      <c r="I527" s="60"/>
      <c r="J527" s="57"/>
      <c r="K527" s="23">
        <f t="shared" si="100"/>
        <v>1</v>
      </c>
      <c r="L527" s="23">
        <f t="shared" si="101"/>
        <v>0</v>
      </c>
      <c r="M527" s="23">
        <f ca="1">OFFSET('Z1'!$B$7,B527,K527)*E527</f>
        <v>0</v>
      </c>
      <c r="N527" s="23">
        <f ca="1">IF(L527&gt;0,OFFSET('Z1'!$I$7,B527,L527)*IF(L527=1,E527-9300,IF(L527=2,E527-18000,IF(L527=3,E527-45000,0))),0)</f>
        <v>0</v>
      </c>
      <c r="O527" s="23">
        <f>IF(AND(F527=1,E527&gt;20000,E527&lt;=45000),E527*'Z1'!$G$7,0)+IF(AND(F527=1,E527&gt;45000,E527&lt;=50000),'Z1'!$G$7/5000*(50000-E527)*E527,0)</f>
        <v>0</v>
      </c>
      <c r="P527" s="24">
        <f t="shared" ca="1" si="102"/>
        <v>0</v>
      </c>
      <c r="Q527" s="27">
        <v>1676</v>
      </c>
      <c r="R527" s="26">
        <f t="shared" si="103"/>
        <v>676</v>
      </c>
      <c r="S527" s="27">
        <f t="shared" si="104"/>
        <v>1</v>
      </c>
      <c r="T527" s="28">
        <f t="shared" si="105"/>
        <v>608.4</v>
      </c>
      <c r="U527" s="61">
        <f ca="1">OFFSET($U$4,B527,0)/OFFSET($G$4,B527,0)*G527</f>
        <v>821051.86876971333</v>
      </c>
      <c r="V527" s="62">
        <f t="shared" ca="1" si="106"/>
        <v>821660.26876971335</v>
      </c>
      <c r="W527" s="63">
        <v>848.70510952190625</v>
      </c>
      <c r="X527" s="63">
        <f t="shared" ca="1" si="107"/>
        <v>784.77580589275397</v>
      </c>
      <c r="Y527" s="64">
        <f t="shared" ca="1" si="108"/>
        <v>-7.5325696654713226E-2</v>
      </c>
      <c r="Z527" s="64"/>
      <c r="AA527" s="64">
        <f ca="1">MAX(Y527,OFFSET($AA$4,B527,0))</f>
        <v>-7.5021174781420008E-2</v>
      </c>
      <c r="AB527" s="62">
        <f t="shared" ca="1" si="109"/>
        <v>821930.86515522038</v>
      </c>
      <c r="AC527" s="65">
        <f t="shared" ca="1" si="110"/>
        <v>270.59638550702948</v>
      </c>
      <c r="AD527" s="62">
        <f ca="1">MAX(0,AB527-W527*(1+OFFSET($Y$4,B527,0))*E527)</f>
        <v>0</v>
      </c>
      <c r="AE527" s="65">
        <f ca="1">IF(OFFSET($AC$4,B527,0)=0,0,-OFFSET($AC$4,B527,0)/OFFSET($AD$4,B527,0)*AD527)</f>
        <v>0</v>
      </c>
      <c r="AF527" s="51">
        <f t="shared" ca="1" si="111"/>
        <v>821930.86515522038</v>
      </c>
    </row>
    <row r="528" spans="1:32" ht="11.25" x14ac:dyDescent="0.2">
      <c r="A528" s="60">
        <v>31121</v>
      </c>
      <c r="B528" s="102">
        <f>INT(A528/10000)</f>
        <v>3</v>
      </c>
      <c r="C528" s="109">
        <v>2</v>
      </c>
      <c r="D528" s="60" t="s">
        <v>586</v>
      </c>
      <c r="E528" s="60">
        <v>846</v>
      </c>
      <c r="F528" s="60">
        <v>0</v>
      </c>
      <c r="G528" s="60">
        <f t="shared" si="99"/>
        <v>1363.7014925373135</v>
      </c>
      <c r="H528" s="60"/>
      <c r="I528" s="60"/>
      <c r="J528" s="57"/>
      <c r="K528" s="23">
        <f t="shared" si="100"/>
        <v>1</v>
      </c>
      <c r="L528" s="23">
        <f t="shared" si="101"/>
        <v>0</v>
      </c>
      <c r="M528" s="23">
        <f ca="1">OFFSET('Z1'!$B$7,B528,K528)*E528</f>
        <v>0</v>
      </c>
      <c r="N528" s="23">
        <f ca="1">IF(L528&gt;0,OFFSET('Z1'!$I$7,B528,L528)*IF(L528=1,E528-9300,IF(L528=2,E528-18000,IF(L528=3,E528-45000,0))),0)</f>
        <v>0</v>
      </c>
      <c r="O528" s="23">
        <f>IF(AND(F528=1,E528&gt;20000,E528&lt;=45000),E528*'Z1'!$G$7,0)+IF(AND(F528=1,E528&gt;45000,E528&lt;=50000),'Z1'!$G$7/5000*(50000-E528)*E528,0)</f>
        <v>0</v>
      </c>
      <c r="P528" s="24">
        <f t="shared" ca="1" si="102"/>
        <v>0</v>
      </c>
      <c r="Q528" s="27">
        <v>10070</v>
      </c>
      <c r="R528" s="26">
        <f t="shared" si="103"/>
        <v>9070</v>
      </c>
      <c r="S528" s="27">
        <f t="shared" si="104"/>
        <v>1</v>
      </c>
      <c r="T528" s="28">
        <f t="shared" si="105"/>
        <v>8163</v>
      </c>
      <c r="U528" s="61">
        <f ca="1">OFFSET($U$4,B528,0)/OFFSET($G$4,B528,0)*G528</f>
        <v>663428.73063913803</v>
      </c>
      <c r="V528" s="62">
        <f t="shared" ca="1" si="106"/>
        <v>671591.73063913803</v>
      </c>
      <c r="W528" s="63">
        <v>857.75954208970279</v>
      </c>
      <c r="X528" s="63">
        <f t="shared" ca="1" si="107"/>
        <v>793.84365323775182</v>
      </c>
      <c r="Y528" s="64">
        <f t="shared" ca="1" si="108"/>
        <v>-7.4514926055193609E-2</v>
      </c>
      <c r="Z528" s="64"/>
      <c r="AA528" s="64">
        <f ca="1">MAX(Y528,OFFSET($AA$4,B528,0))</f>
        <v>-7.4514926055193609E-2</v>
      </c>
      <c r="AB528" s="62">
        <f t="shared" ca="1" si="109"/>
        <v>671591.73063913803</v>
      </c>
      <c r="AC528" s="65">
        <f t="shared" ca="1" si="110"/>
        <v>0</v>
      </c>
      <c r="AD528" s="62">
        <f ca="1">MAX(0,AB528-W528*(1+OFFSET($Y$4,B528,0))*E528)</f>
        <v>0</v>
      </c>
      <c r="AE528" s="65">
        <f ca="1">IF(OFFSET($AC$4,B528,0)=0,0,-OFFSET($AC$4,B528,0)/OFFSET($AD$4,B528,0)*AD528)</f>
        <v>0</v>
      </c>
      <c r="AF528" s="51">
        <f t="shared" ca="1" si="111"/>
        <v>671591.73063913803</v>
      </c>
    </row>
    <row r="529" spans="1:32" ht="11.25" x14ac:dyDescent="0.2">
      <c r="A529" s="60">
        <v>31123</v>
      </c>
      <c r="B529" s="102">
        <f>INT(A529/10000)</f>
        <v>3</v>
      </c>
      <c r="C529" s="109">
        <v>3</v>
      </c>
      <c r="D529" s="60" t="s">
        <v>587</v>
      </c>
      <c r="E529" s="60">
        <v>1301</v>
      </c>
      <c r="F529" s="60">
        <v>0</v>
      </c>
      <c r="G529" s="60">
        <f t="shared" si="99"/>
        <v>2097.1343283582091</v>
      </c>
      <c r="H529" s="60"/>
      <c r="I529" s="60"/>
      <c r="J529" s="57"/>
      <c r="K529" s="23">
        <f t="shared" si="100"/>
        <v>1</v>
      </c>
      <c r="L529" s="23">
        <f t="shared" si="101"/>
        <v>0</v>
      </c>
      <c r="M529" s="23">
        <f ca="1">OFFSET('Z1'!$B$7,B529,K529)*E529</f>
        <v>0</v>
      </c>
      <c r="N529" s="23">
        <f ca="1">IF(L529&gt;0,OFFSET('Z1'!$I$7,B529,L529)*IF(L529=1,E529-9300,IF(L529=2,E529-18000,IF(L529=3,E529-45000,0))),0)</f>
        <v>0</v>
      </c>
      <c r="O529" s="23">
        <f>IF(AND(F529=1,E529&gt;20000,E529&lt;=45000),E529*'Z1'!$G$7,0)+IF(AND(F529=1,E529&gt;45000,E529&lt;=50000),'Z1'!$G$7/5000*(50000-E529)*E529,0)</f>
        <v>0</v>
      </c>
      <c r="P529" s="24">
        <f t="shared" ca="1" si="102"/>
        <v>0</v>
      </c>
      <c r="Q529" s="27">
        <v>0</v>
      </c>
      <c r="R529" s="26">
        <f t="shared" si="103"/>
        <v>0</v>
      </c>
      <c r="S529" s="27">
        <f t="shared" si="104"/>
        <v>1</v>
      </c>
      <c r="T529" s="28">
        <f t="shared" si="105"/>
        <v>0</v>
      </c>
      <c r="U529" s="61">
        <f ca="1">OFFSET($U$4,B529,0)/OFFSET($G$4,B529,0)*G529</f>
        <v>1020237.3269048684</v>
      </c>
      <c r="V529" s="62">
        <f t="shared" ca="1" si="106"/>
        <v>1020237.3269048684</v>
      </c>
      <c r="W529" s="63">
        <v>850.51678484533181</v>
      </c>
      <c r="X529" s="63">
        <f t="shared" ca="1" si="107"/>
        <v>784.19471706753905</v>
      </c>
      <c r="Y529" s="64">
        <f t="shared" ca="1" si="108"/>
        <v>-7.7978552521868916E-2</v>
      </c>
      <c r="Z529" s="64"/>
      <c r="AA529" s="64">
        <f ca="1">MAX(Y529,OFFSET($AA$4,B529,0))</f>
        <v>-7.5021174781420008E-2</v>
      </c>
      <c r="AB529" s="62">
        <f t="shared" ca="1" si="109"/>
        <v>1023509.7314338693</v>
      </c>
      <c r="AC529" s="65">
        <f t="shared" ca="1" si="110"/>
        <v>3272.4045290009817</v>
      </c>
      <c r="AD529" s="62">
        <f ca="1">MAX(0,AB529-W529*(1+OFFSET($Y$4,B529,0))*E529)</f>
        <v>0</v>
      </c>
      <c r="AE529" s="65">
        <f ca="1">IF(OFFSET($AC$4,B529,0)=0,0,-OFFSET($AC$4,B529,0)/OFFSET($AD$4,B529,0)*AD529)</f>
        <v>0</v>
      </c>
      <c r="AF529" s="51">
        <f t="shared" ca="1" si="111"/>
        <v>1023509.7314338693</v>
      </c>
    </row>
    <row r="530" spans="1:32" ht="11.25" x14ac:dyDescent="0.2">
      <c r="A530" s="60">
        <v>31124</v>
      </c>
      <c r="B530" s="102">
        <f>INT(A530/10000)</f>
        <v>3</v>
      </c>
      <c r="C530" s="109">
        <v>3</v>
      </c>
      <c r="D530" s="60" t="s">
        <v>588</v>
      </c>
      <c r="E530" s="60">
        <v>1628</v>
      </c>
      <c r="F530" s="60">
        <v>0</v>
      </c>
      <c r="G530" s="60">
        <f t="shared" si="99"/>
        <v>2624.2388059701493</v>
      </c>
      <c r="H530" s="60"/>
      <c r="I530" s="60"/>
      <c r="J530" s="57"/>
      <c r="K530" s="23">
        <f t="shared" si="100"/>
        <v>1</v>
      </c>
      <c r="L530" s="23">
        <f t="shared" si="101"/>
        <v>0</v>
      </c>
      <c r="M530" s="23">
        <f ca="1">OFFSET('Z1'!$B$7,B530,K530)*E530</f>
        <v>0</v>
      </c>
      <c r="N530" s="23">
        <f ca="1">IF(L530&gt;0,OFFSET('Z1'!$I$7,B530,L530)*IF(L530=1,E530-9300,IF(L530=2,E530-18000,IF(L530=3,E530-45000,0))),0)</f>
        <v>0</v>
      </c>
      <c r="O530" s="23">
        <f>IF(AND(F530=1,E530&gt;20000,E530&lt;=45000),E530*'Z1'!$G$7,0)+IF(AND(F530=1,E530&gt;45000,E530&lt;=50000),'Z1'!$G$7/5000*(50000-E530)*E530,0)</f>
        <v>0</v>
      </c>
      <c r="P530" s="24">
        <f t="shared" ca="1" si="102"/>
        <v>0</v>
      </c>
      <c r="Q530" s="27">
        <v>0</v>
      </c>
      <c r="R530" s="26">
        <f t="shared" si="103"/>
        <v>0</v>
      </c>
      <c r="S530" s="27">
        <f t="shared" si="104"/>
        <v>1</v>
      </c>
      <c r="T530" s="28">
        <f t="shared" si="105"/>
        <v>0</v>
      </c>
      <c r="U530" s="61">
        <f ca="1">OFFSET($U$4,B530,0)/OFFSET($G$4,B530,0)*G530</f>
        <v>1276668.9993859536</v>
      </c>
      <c r="V530" s="62">
        <f t="shared" ca="1" si="106"/>
        <v>1276668.9993859536</v>
      </c>
      <c r="W530" s="63">
        <v>848.28906367663387</v>
      </c>
      <c r="X530" s="63">
        <f t="shared" ca="1" si="107"/>
        <v>784.19471706753905</v>
      </c>
      <c r="Y530" s="64">
        <f t="shared" ca="1" si="108"/>
        <v>-7.5557200196945451E-2</v>
      </c>
      <c r="Z530" s="64"/>
      <c r="AA530" s="64">
        <f ca="1">MAX(Y530,OFFSET($AA$4,B530,0))</f>
        <v>-7.5021174781420008E-2</v>
      </c>
      <c r="AB530" s="62">
        <f t="shared" ca="1" si="109"/>
        <v>1277409.2583084418</v>
      </c>
      <c r="AC530" s="65">
        <f t="shared" ca="1" si="110"/>
        <v>740.25892248819582</v>
      </c>
      <c r="AD530" s="62">
        <f ca="1">MAX(0,AB530-W530*(1+OFFSET($Y$4,B530,0))*E530)</f>
        <v>0</v>
      </c>
      <c r="AE530" s="65">
        <f ca="1">IF(OFFSET($AC$4,B530,0)=0,0,-OFFSET($AC$4,B530,0)/OFFSET($AD$4,B530,0)*AD530)</f>
        <v>0</v>
      </c>
      <c r="AF530" s="51">
        <f t="shared" ca="1" si="111"/>
        <v>1277409.2583084418</v>
      </c>
    </row>
    <row r="531" spans="1:32" ht="11.25" x14ac:dyDescent="0.2">
      <c r="A531" s="60">
        <v>31129</v>
      </c>
      <c r="B531" s="102">
        <f>INT(A531/10000)</f>
        <v>3</v>
      </c>
      <c r="C531" s="109">
        <v>3</v>
      </c>
      <c r="D531" s="60" t="s">
        <v>589</v>
      </c>
      <c r="E531" s="60">
        <v>1594</v>
      </c>
      <c r="F531" s="60">
        <v>0</v>
      </c>
      <c r="G531" s="60">
        <f t="shared" si="99"/>
        <v>2569.4328358208954</v>
      </c>
      <c r="H531" s="60"/>
      <c r="I531" s="60"/>
      <c r="J531" s="57"/>
      <c r="K531" s="23">
        <f t="shared" si="100"/>
        <v>1</v>
      </c>
      <c r="L531" s="23">
        <f t="shared" si="101"/>
        <v>0</v>
      </c>
      <c r="M531" s="23">
        <f ca="1">OFFSET('Z1'!$B$7,B531,K531)*E531</f>
        <v>0</v>
      </c>
      <c r="N531" s="23">
        <f ca="1">IF(L531&gt;0,OFFSET('Z1'!$I$7,B531,L531)*IF(L531=1,E531-9300,IF(L531=2,E531-18000,IF(L531=3,E531-45000,0))),0)</f>
        <v>0</v>
      </c>
      <c r="O531" s="23">
        <f>IF(AND(F531=1,E531&gt;20000,E531&lt;=45000),E531*'Z1'!$G$7,0)+IF(AND(F531=1,E531&gt;45000,E531&lt;=50000),'Z1'!$G$7/5000*(50000-E531)*E531,0)</f>
        <v>0</v>
      </c>
      <c r="P531" s="24">
        <f t="shared" ca="1" si="102"/>
        <v>0</v>
      </c>
      <c r="Q531" s="27">
        <v>0</v>
      </c>
      <c r="R531" s="26">
        <f t="shared" si="103"/>
        <v>0</v>
      </c>
      <c r="S531" s="27">
        <f t="shared" si="104"/>
        <v>1</v>
      </c>
      <c r="T531" s="28">
        <f t="shared" si="105"/>
        <v>0</v>
      </c>
      <c r="U531" s="61">
        <f ca="1">OFFSET($U$4,B531,0)/OFFSET($G$4,B531,0)*G531</f>
        <v>1250006.379005657</v>
      </c>
      <c r="V531" s="62">
        <f t="shared" ca="1" si="106"/>
        <v>1250006.379005657</v>
      </c>
      <c r="W531" s="63">
        <v>848.28906367663421</v>
      </c>
      <c r="X531" s="63">
        <f t="shared" ca="1" si="107"/>
        <v>784.19471706753893</v>
      </c>
      <c r="Y531" s="64">
        <f t="shared" ca="1" si="108"/>
        <v>-7.5557200196945895E-2</v>
      </c>
      <c r="Z531" s="64"/>
      <c r="AA531" s="64">
        <f ca="1">MAX(Y531,OFFSET($AA$4,B531,0))</f>
        <v>-7.5021174781420008E-2</v>
      </c>
      <c r="AB531" s="62">
        <f t="shared" ca="1" si="109"/>
        <v>1250731.1779752194</v>
      </c>
      <c r="AC531" s="65">
        <f t="shared" ca="1" si="110"/>
        <v>724.79896956239827</v>
      </c>
      <c r="AD531" s="62">
        <f ca="1">MAX(0,AB531-W531*(1+OFFSET($Y$4,B531,0))*E531)</f>
        <v>0</v>
      </c>
      <c r="AE531" s="65">
        <f ca="1">IF(OFFSET($AC$4,B531,0)=0,0,-OFFSET($AC$4,B531,0)/OFFSET($AD$4,B531,0)*AD531)</f>
        <v>0</v>
      </c>
      <c r="AF531" s="51">
        <f t="shared" ca="1" si="111"/>
        <v>1250731.1779752194</v>
      </c>
    </row>
    <row r="532" spans="1:32" ht="11.25" x14ac:dyDescent="0.2">
      <c r="A532" s="60">
        <v>31130</v>
      </c>
      <c r="B532" s="102">
        <f>INT(A532/10000)</f>
        <v>3</v>
      </c>
      <c r="C532" s="109">
        <v>2</v>
      </c>
      <c r="D532" s="60" t="s">
        <v>590</v>
      </c>
      <c r="E532" s="60">
        <v>763</v>
      </c>
      <c r="F532" s="60">
        <v>0</v>
      </c>
      <c r="G532" s="60">
        <f t="shared" ref="G532:G595" si="112">IF(AND(F532=1,E532&lt;=20000),E532*2,IF(E532&lt;=10000,E532*(1+41/67),IF(E532&lt;=20000,E532*(1+2/3),IF(E532&lt;=50000,E532*(2),E532*(2+1/3))))+IF(AND(E532&gt;9000,E532&lt;=10000),(E532-9000)*(110/201),0)+IF(AND(E532&gt;18000,E532&lt;=20000),(E532-18000)*(3+1/3),0)+IF(AND(E532&gt;45000,E532&lt;=50000),(E532-45000)*(3+1/3),0))</f>
        <v>1229.9104477611941</v>
      </c>
      <c r="H532" s="60"/>
      <c r="I532" s="60"/>
      <c r="J532" s="57"/>
      <c r="K532" s="23">
        <f t="shared" ref="K532:K595" si="113">IF(AND(F532=1,E532&lt;=20000),3,IF(E532&lt;=10000,1,IF(E532&lt;=20000,2,IF(E532&lt;=50000,3,4))))</f>
        <v>1</v>
      </c>
      <c r="L532" s="23">
        <f t="shared" ref="L532:L595" si="114">IF(AND(F532=1,E532&lt;=45000),0,IF(AND(E532&gt;9300,E532&lt;=10000),1,IF(AND(E532&gt;18000,E532&lt;=20000),2,IF(AND(E532&gt;45000,E532&lt;=50000),3,0))))</f>
        <v>0</v>
      </c>
      <c r="M532" s="23">
        <f ca="1">OFFSET('Z1'!$B$7,B532,K532)*E532</f>
        <v>0</v>
      </c>
      <c r="N532" s="23">
        <f ca="1">IF(L532&gt;0,OFFSET('Z1'!$I$7,B532,L532)*IF(L532=1,E532-9300,IF(L532=2,E532-18000,IF(L532=3,E532-45000,0))),0)</f>
        <v>0</v>
      </c>
      <c r="O532" s="23">
        <f>IF(AND(F532=1,E532&gt;20000,E532&lt;=45000),E532*'Z1'!$G$7,0)+IF(AND(F532=1,E532&gt;45000,E532&lt;=50000),'Z1'!$G$7/5000*(50000-E532)*E532,0)</f>
        <v>0</v>
      </c>
      <c r="P532" s="24">
        <f t="shared" ref="P532:P595" ca="1" si="115">SUM(M532:O532)</f>
        <v>0</v>
      </c>
      <c r="Q532" s="27">
        <v>0</v>
      </c>
      <c r="R532" s="26">
        <f t="shared" ref="R532:R595" si="116">MAX(Q532-$R$3,0)</f>
        <v>0</v>
      </c>
      <c r="S532" s="27">
        <f t="shared" ref="S532:S595" si="117">IF(E532&lt;=9300,1,IF(E532&gt;10000,0,2))</f>
        <v>1</v>
      </c>
      <c r="T532" s="28">
        <f t="shared" ref="T532:T595" si="118">IF(S532=0,0,IF(S532=1,R532*$T$3,R532*$T$3*(10000-E532)/700))</f>
        <v>0</v>
      </c>
      <c r="U532" s="61">
        <f ca="1">OFFSET($U$4,B532,0)/OFFSET($G$4,B532,0)*G532</f>
        <v>598340.56912253227</v>
      </c>
      <c r="V532" s="62">
        <f t="shared" ref="V532:V595" ca="1" si="119">P532+T532+U532</f>
        <v>598340.56912253227</v>
      </c>
      <c r="W532" s="63">
        <v>848.2890636766341</v>
      </c>
      <c r="X532" s="63">
        <f t="shared" ref="X532:X595" ca="1" si="120">V532/E532</f>
        <v>784.19471706753905</v>
      </c>
      <c r="Y532" s="64">
        <f t="shared" ref="Y532:Y595" ca="1" si="121">X532/W532-1</f>
        <v>-7.5557200196945673E-2</v>
      </c>
      <c r="Z532" s="64"/>
      <c r="AA532" s="64">
        <f ca="1">MAX(Y532,OFFSET($AA$4,B532,0))</f>
        <v>-7.5021174781420008E-2</v>
      </c>
      <c r="AB532" s="62">
        <f t="shared" ref="AB532:AB595" ca="1" si="122">(W532*(1+AA532))*E532</f>
        <v>598687.50865438662</v>
      </c>
      <c r="AC532" s="65">
        <f t="shared" ref="AC532:AC595" ca="1" si="123">AB532-V532</f>
        <v>346.93953185435385</v>
      </c>
      <c r="AD532" s="62">
        <f ca="1">MAX(0,AB532-W532*(1+OFFSET($Y$4,B532,0))*E532)</f>
        <v>0</v>
      </c>
      <c r="AE532" s="65">
        <f ca="1">IF(OFFSET($AC$4,B532,0)=0,0,-OFFSET($AC$4,B532,0)/OFFSET($AD$4,B532,0)*AD532)</f>
        <v>0</v>
      </c>
      <c r="AF532" s="51">
        <f t="shared" ref="AF532:AF595" ca="1" si="124">AB532+AE532</f>
        <v>598687.50865438662</v>
      </c>
    </row>
    <row r="533" spans="1:32" ht="11.25" x14ac:dyDescent="0.2">
      <c r="A533" s="60">
        <v>31201</v>
      </c>
      <c r="B533" s="102">
        <f>INT(A533/10000)</f>
        <v>3</v>
      </c>
      <c r="C533" s="109">
        <v>4</v>
      </c>
      <c r="D533" s="60" t="s">
        <v>591</v>
      </c>
      <c r="E533" s="60">
        <v>4755</v>
      </c>
      <c r="F533" s="60">
        <v>0</v>
      </c>
      <c r="G533" s="60">
        <f t="shared" si="112"/>
        <v>7664.7761194029854</v>
      </c>
      <c r="H533" s="60"/>
      <c r="I533" s="60"/>
      <c r="J533" s="57"/>
      <c r="K533" s="23">
        <f t="shared" si="113"/>
        <v>1</v>
      </c>
      <c r="L533" s="23">
        <f t="shared" si="114"/>
        <v>0</v>
      </c>
      <c r="M533" s="23">
        <f ca="1">OFFSET('Z1'!$B$7,B533,K533)*E533</f>
        <v>0</v>
      </c>
      <c r="N533" s="23">
        <f ca="1">IF(L533&gt;0,OFFSET('Z1'!$I$7,B533,L533)*IF(L533=1,E533-9300,IF(L533=2,E533-18000,IF(L533=3,E533-45000,0))),0)</f>
        <v>0</v>
      </c>
      <c r="O533" s="23">
        <f>IF(AND(F533=1,E533&gt;20000,E533&lt;=45000),E533*'Z1'!$G$7,0)+IF(AND(F533=1,E533&gt;45000,E533&lt;=50000),'Z1'!$G$7/5000*(50000-E533)*E533,0)</f>
        <v>0</v>
      </c>
      <c r="P533" s="24">
        <f t="shared" ca="1" si="115"/>
        <v>0</v>
      </c>
      <c r="Q533" s="27">
        <v>51451</v>
      </c>
      <c r="R533" s="26">
        <f t="shared" si="116"/>
        <v>50451</v>
      </c>
      <c r="S533" s="27">
        <f t="shared" si="117"/>
        <v>1</v>
      </c>
      <c r="T533" s="28">
        <f t="shared" si="118"/>
        <v>45405.9</v>
      </c>
      <c r="U533" s="61">
        <f ca="1">OFFSET($U$4,B533,0)/OFFSET($G$4,B533,0)*G533</f>
        <v>3728845.8796561481</v>
      </c>
      <c r="V533" s="62">
        <f t="shared" ca="1" si="119"/>
        <v>3774251.779656148</v>
      </c>
      <c r="W533" s="63">
        <v>856.48760243139907</v>
      </c>
      <c r="X533" s="63">
        <f t="shared" ca="1" si="120"/>
        <v>793.74380224104061</v>
      </c>
      <c r="Y533" s="64">
        <f t="shared" ca="1" si="121"/>
        <v>-7.3257102627336534E-2</v>
      </c>
      <c r="Z533" s="64"/>
      <c r="AA533" s="64">
        <f ca="1">MAX(Y533,OFFSET($AA$4,B533,0))</f>
        <v>-7.3257102627336534E-2</v>
      </c>
      <c r="AB533" s="62">
        <f t="shared" ca="1" si="122"/>
        <v>3774251.779656148</v>
      </c>
      <c r="AC533" s="65">
        <f t="shared" ca="1" si="123"/>
        <v>0</v>
      </c>
      <c r="AD533" s="62">
        <f ca="1">MAX(0,AB533-W533*(1+OFFSET($Y$4,B533,0))*E533)</f>
        <v>0</v>
      </c>
      <c r="AE533" s="65">
        <f ca="1">IF(OFFSET($AC$4,B533,0)=0,0,-OFFSET($AC$4,B533,0)/OFFSET($AD$4,B533,0)*AD533)</f>
        <v>0</v>
      </c>
      <c r="AF533" s="51">
        <f t="shared" ca="1" si="124"/>
        <v>3774251.779656148</v>
      </c>
    </row>
    <row r="534" spans="1:32" ht="11.25" x14ac:dyDescent="0.2">
      <c r="A534" s="60">
        <v>31202</v>
      </c>
      <c r="B534" s="102">
        <f>INT(A534/10000)</f>
        <v>3</v>
      </c>
      <c r="C534" s="109">
        <v>3</v>
      </c>
      <c r="D534" s="60" t="s">
        <v>592</v>
      </c>
      <c r="E534" s="60">
        <v>1729</v>
      </c>
      <c r="F534" s="60">
        <v>0</v>
      </c>
      <c r="G534" s="60">
        <f t="shared" si="112"/>
        <v>2787.0447761194027</v>
      </c>
      <c r="H534" s="60"/>
      <c r="I534" s="60"/>
      <c r="J534" s="57"/>
      <c r="K534" s="23">
        <f t="shared" si="113"/>
        <v>1</v>
      </c>
      <c r="L534" s="23">
        <f t="shared" si="114"/>
        <v>0</v>
      </c>
      <c r="M534" s="23">
        <f ca="1">OFFSET('Z1'!$B$7,B534,K534)*E534</f>
        <v>0</v>
      </c>
      <c r="N534" s="23">
        <f ca="1">IF(L534&gt;0,OFFSET('Z1'!$I$7,B534,L534)*IF(L534=1,E534-9300,IF(L534=2,E534-18000,IF(L534=3,E534-45000,0))),0)</f>
        <v>0</v>
      </c>
      <c r="O534" s="23">
        <f>IF(AND(F534=1,E534&gt;20000,E534&lt;=45000),E534*'Z1'!$G$7,0)+IF(AND(F534=1,E534&gt;45000,E534&lt;=50000),'Z1'!$G$7/5000*(50000-E534)*E534,0)</f>
        <v>0</v>
      </c>
      <c r="P534" s="24">
        <f t="shared" ca="1" si="115"/>
        <v>0</v>
      </c>
      <c r="Q534" s="27">
        <v>6455</v>
      </c>
      <c r="R534" s="26">
        <f t="shared" si="116"/>
        <v>5455</v>
      </c>
      <c r="S534" s="27">
        <f t="shared" si="117"/>
        <v>1</v>
      </c>
      <c r="T534" s="28">
        <f t="shared" si="118"/>
        <v>4909.5</v>
      </c>
      <c r="U534" s="61">
        <f ca="1">OFFSET($U$4,B534,0)/OFFSET($G$4,B534,0)*G534</f>
        <v>1355872.6658097748</v>
      </c>
      <c r="V534" s="62">
        <f t="shared" ca="1" si="119"/>
        <v>1360782.1658097748</v>
      </c>
      <c r="W534" s="63">
        <v>851.80623835424251</v>
      </c>
      <c r="X534" s="63">
        <f t="shared" ca="1" si="120"/>
        <v>787.03421967019938</v>
      </c>
      <c r="Y534" s="64">
        <f t="shared" ca="1" si="121"/>
        <v>-7.6040789286995425E-2</v>
      </c>
      <c r="Z534" s="64"/>
      <c r="AA534" s="64">
        <f ca="1">MAX(Y534,OFFSET($AA$4,B534,0))</f>
        <v>-7.5021174781420008E-2</v>
      </c>
      <c r="AB534" s="62">
        <f t="shared" ca="1" si="122"/>
        <v>1362283.8265098368</v>
      </c>
      <c r="AC534" s="65">
        <f t="shared" ca="1" si="123"/>
        <v>1501.660700062057</v>
      </c>
      <c r="AD534" s="62">
        <f ca="1">MAX(0,AB534-W534*(1+OFFSET($Y$4,B534,0))*E534)</f>
        <v>0</v>
      </c>
      <c r="AE534" s="65">
        <f ca="1">IF(OFFSET($AC$4,B534,0)=0,0,-OFFSET($AC$4,B534,0)/OFFSET($AD$4,B534,0)*AD534)</f>
        <v>0</v>
      </c>
      <c r="AF534" s="51">
        <f t="shared" ca="1" si="124"/>
        <v>1362283.8265098368</v>
      </c>
    </row>
    <row r="535" spans="1:32" ht="11.25" x14ac:dyDescent="0.2">
      <c r="A535" s="60">
        <v>31203</v>
      </c>
      <c r="B535" s="102">
        <f>INT(A535/10000)</f>
        <v>3</v>
      </c>
      <c r="C535" s="109">
        <v>4</v>
      </c>
      <c r="D535" s="60" t="s">
        <v>593</v>
      </c>
      <c r="E535" s="60">
        <v>3189</v>
      </c>
      <c r="F535" s="60">
        <v>0</v>
      </c>
      <c r="G535" s="60">
        <f t="shared" si="112"/>
        <v>5140.4776119402986</v>
      </c>
      <c r="H535" s="60"/>
      <c r="I535" s="60"/>
      <c r="J535" s="57"/>
      <c r="K535" s="23">
        <f t="shared" si="113"/>
        <v>1</v>
      </c>
      <c r="L535" s="23">
        <f t="shared" si="114"/>
        <v>0</v>
      </c>
      <c r="M535" s="23">
        <f ca="1">OFFSET('Z1'!$B$7,B535,K535)*E535</f>
        <v>0</v>
      </c>
      <c r="N535" s="23">
        <f ca="1">IF(L535&gt;0,OFFSET('Z1'!$I$7,B535,L535)*IF(L535=1,E535-9300,IF(L535=2,E535-18000,IF(L535=3,E535-45000,0))),0)</f>
        <v>0</v>
      </c>
      <c r="O535" s="23">
        <f>IF(AND(F535=1,E535&gt;20000,E535&lt;=45000),E535*'Z1'!$G$7,0)+IF(AND(F535=1,E535&gt;45000,E535&lt;=50000),'Z1'!$G$7/5000*(50000-E535)*E535,0)</f>
        <v>0</v>
      </c>
      <c r="P535" s="24">
        <f t="shared" ca="1" si="115"/>
        <v>0</v>
      </c>
      <c r="Q535" s="27">
        <v>5304</v>
      </c>
      <c r="R535" s="26">
        <f t="shared" si="116"/>
        <v>4304</v>
      </c>
      <c r="S535" s="27">
        <f t="shared" si="117"/>
        <v>1</v>
      </c>
      <c r="T535" s="28">
        <f t="shared" si="118"/>
        <v>3873.6</v>
      </c>
      <c r="U535" s="61">
        <f ca="1">OFFSET($U$4,B535,0)/OFFSET($G$4,B535,0)*G535</f>
        <v>2500796.9527283818</v>
      </c>
      <c r="V535" s="62">
        <f t="shared" ca="1" si="119"/>
        <v>2504670.5527283819</v>
      </c>
      <c r="W535" s="63">
        <v>849.61536470499198</v>
      </c>
      <c r="X535" s="63">
        <f t="shared" ca="1" si="120"/>
        <v>785.4093925143876</v>
      </c>
      <c r="Y535" s="64">
        <f t="shared" ca="1" si="121"/>
        <v>-7.5570634498704381E-2</v>
      </c>
      <c r="Z535" s="64"/>
      <c r="AA535" s="64">
        <f ca="1">MAX(Y535,OFFSET($AA$4,B535,0))</f>
        <v>-7.5021174781420008E-2</v>
      </c>
      <c r="AB535" s="62">
        <f t="shared" ca="1" si="122"/>
        <v>2506159.271742675</v>
      </c>
      <c r="AC535" s="65">
        <f t="shared" ca="1" si="123"/>
        <v>1488.7190142930485</v>
      </c>
      <c r="AD535" s="62">
        <f ca="1">MAX(0,AB535-W535*(1+OFFSET($Y$4,B535,0))*E535)</f>
        <v>0</v>
      </c>
      <c r="AE535" s="65">
        <f ca="1">IF(OFFSET($AC$4,B535,0)=0,0,-OFFSET($AC$4,B535,0)/OFFSET($AD$4,B535,0)*AD535)</f>
        <v>0</v>
      </c>
      <c r="AF535" s="51">
        <f t="shared" ca="1" si="124"/>
        <v>2506159.271742675</v>
      </c>
    </row>
    <row r="536" spans="1:32" ht="11.25" x14ac:dyDescent="0.2">
      <c r="A536" s="60">
        <v>31204</v>
      </c>
      <c r="B536" s="102">
        <f>INT(A536/10000)</f>
        <v>3</v>
      </c>
      <c r="C536" s="109">
        <v>3</v>
      </c>
      <c r="D536" s="60" t="s">
        <v>594</v>
      </c>
      <c r="E536" s="60">
        <v>1597</v>
      </c>
      <c r="F536" s="60">
        <v>0</v>
      </c>
      <c r="G536" s="60">
        <f t="shared" si="112"/>
        <v>2574.2686567164178</v>
      </c>
      <c r="H536" s="60"/>
      <c r="I536" s="60"/>
      <c r="J536" s="57"/>
      <c r="K536" s="23">
        <f t="shared" si="113"/>
        <v>1</v>
      </c>
      <c r="L536" s="23">
        <f t="shared" si="114"/>
        <v>0</v>
      </c>
      <c r="M536" s="23">
        <f ca="1">OFFSET('Z1'!$B$7,B536,K536)*E536</f>
        <v>0</v>
      </c>
      <c r="N536" s="23">
        <f ca="1">IF(L536&gt;0,OFFSET('Z1'!$I$7,B536,L536)*IF(L536=1,E536-9300,IF(L536=2,E536-18000,IF(L536=3,E536-45000,0))),0)</f>
        <v>0</v>
      </c>
      <c r="O536" s="23">
        <f>IF(AND(F536=1,E536&gt;20000,E536&lt;=45000),E536*'Z1'!$G$7,0)+IF(AND(F536=1,E536&gt;45000,E536&lt;=50000),'Z1'!$G$7/5000*(50000-E536)*E536,0)</f>
        <v>0</v>
      </c>
      <c r="P536" s="24">
        <f t="shared" ca="1" si="115"/>
        <v>0</v>
      </c>
      <c r="Q536" s="27">
        <v>0</v>
      </c>
      <c r="R536" s="26">
        <f t="shared" si="116"/>
        <v>0</v>
      </c>
      <c r="S536" s="27">
        <f t="shared" si="117"/>
        <v>1</v>
      </c>
      <c r="T536" s="28">
        <f t="shared" si="118"/>
        <v>0</v>
      </c>
      <c r="U536" s="61">
        <f ca="1">OFFSET($U$4,B536,0)/OFFSET($G$4,B536,0)*G536</f>
        <v>1252358.9631568599</v>
      </c>
      <c r="V536" s="62">
        <f t="shared" ca="1" si="119"/>
        <v>1252358.9631568599</v>
      </c>
      <c r="W536" s="63">
        <v>848.28906367663399</v>
      </c>
      <c r="X536" s="63">
        <f t="shared" ca="1" si="120"/>
        <v>784.19471706753905</v>
      </c>
      <c r="Y536" s="64">
        <f t="shared" ca="1" si="121"/>
        <v>-7.5557200196945562E-2</v>
      </c>
      <c r="Z536" s="64"/>
      <c r="AA536" s="64">
        <f ca="1">MAX(Y536,OFFSET($AA$4,B536,0))</f>
        <v>-7.5021174781420008E-2</v>
      </c>
      <c r="AB536" s="62">
        <f t="shared" ca="1" si="122"/>
        <v>1253085.1262399151</v>
      </c>
      <c r="AC536" s="65">
        <f t="shared" ca="1" si="123"/>
        <v>726.16308305528946</v>
      </c>
      <c r="AD536" s="62">
        <f ca="1">MAX(0,AB536-W536*(1+OFFSET($Y$4,B536,0))*E536)</f>
        <v>0</v>
      </c>
      <c r="AE536" s="65">
        <f ca="1">IF(OFFSET($AC$4,B536,0)=0,0,-OFFSET($AC$4,B536,0)/OFFSET($AD$4,B536,0)*AD536)</f>
        <v>0</v>
      </c>
      <c r="AF536" s="51">
        <f t="shared" ca="1" si="124"/>
        <v>1253085.1262399151</v>
      </c>
    </row>
    <row r="537" spans="1:32" ht="11.25" x14ac:dyDescent="0.2">
      <c r="A537" s="60">
        <v>31205</v>
      </c>
      <c r="B537" s="102">
        <f>INT(A537/10000)</f>
        <v>3</v>
      </c>
      <c r="C537" s="109">
        <v>3</v>
      </c>
      <c r="D537" s="60" t="s">
        <v>595</v>
      </c>
      <c r="E537" s="60">
        <v>2224</v>
      </c>
      <c r="F537" s="60">
        <v>0</v>
      </c>
      <c r="G537" s="60">
        <f t="shared" si="112"/>
        <v>3584.9552238805968</v>
      </c>
      <c r="H537" s="60"/>
      <c r="I537" s="60"/>
      <c r="J537" s="57"/>
      <c r="K537" s="23">
        <f t="shared" si="113"/>
        <v>1</v>
      </c>
      <c r="L537" s="23">
        <f t="shared" si="114"/>
        <v>0</v>
      </c>
      <c r="M537" s="23">
        <f ca="1">OFFSET('Z1'!$B$7,B537,K537)*E537</f>
        <v>0</v>
      </c>
      <c r="N537" s="23">
        <f ca="1">IF(L537&gt;0,OFFSET('Z1'!$I$7,B537,L537)*IF(L537=1,E537-9300,IF(L537=2,E537-18000,IF(L537=3,E537-45000,0))),0)</f>
        <v>0</v>
      </c>
      <c r="O537" s="23">
        <f>IF(AND(F537=1,E537&gt;20000,E537&lt;=45000),E537*'Z1'!$G$7,0)+IF(AND(F537=1,E537&gt;45000,E537&lt;=50000),'Z1'!$G$7/5000*(50000-E537)*E537,0)</f>
        <v>0</v>
      </c>
      <c r="P537" s="24">
        <f t="shared" ca="1" si="115"/>
        <v>0</v>
      </c>
      <c r="Q537" s="27">
        <v>4050</v>
      </c>
      <c r="R537" s="26">
        <f t="shared" si="116"/>
        <v>3050</v>
      </c>
      <c r="S537" s="27">
        <f t="shared" si="117"/>
        <v>1</v>
      </c>
      <c r="T537" s="28">
        <f t="shared" si="118"/>
        <v>2745</v>
      </c>
      <c r="U537" s="61">
        <f ca="1">OFFSET($U$4,B537,0)/OFFSET($G$4,B537,0)*G537</f>
        <v>1744049.0507582068</v>
      </c>
      <c r="V537" s="62">
        <f t="shared" ca="1" si="119"/>
        <v>1746794.0507582068</v>
      </c>
      <c r="W537" s="63">
        <v>849.99706004192262</v>
      </c>
      <c r="X537" s="63">
        <f t="shared" ca="1" si="120"/>
        <v>785.42897965746704</v>
      </c>
      <c r="Y537" s="64">
        <f t="shared" ca="1" si="121"/>
        <v>-7.5962710248987264E-2</v>
      </c>
      <c r="Z537" s="64"/>
      <c r="AA537" s="64">
        <f ca="1">MAX(Y537,OFFSET($AA$4,B537,0))</f>
        <v>-7.5021174781420008E-2</v>
      </c>
      <c r="AB537" s="62">
        <f t="shared" ca="1" si="122"/>
        <v>1748573.9232498975</v>
      </c>
      <c r="AC537" s="65">
        <f t="shared" ca="1" si="123"/>
        <v>1779.8724916907959</v>
      </c>
      <c r="AD537" s="62">
        <f ca="1">MAX(0,AB537-W537*(1+OFFSET($Y$4,B537,0))*E537)</f>
        <v>0</v>
      </c>
      <c r="AE537" s="65">
        <f ca="1">IF(OFFSET($AC$4,B537,0)=0,0,-OFFSET($AC$4,B537,0)/OFFSET($AD$4,B537,0)*AD537)</f>
        <v>0</v>
      </c>
      <c r="AF537" s="51">
        <f t="shared" ca="1" si="124"/>
        <v>1748573.9232498975</v>
      </c>
    </row>
    <row r="538" spans="1:32" ht="11.25" x14ac:dyDescent="0.2">
      <c r="A538" s="60">
        <v>31206</v>
      </c>
      <c r="B538" s="102">
        <f>INT(A538/10000)</f>
        <v>3</v>
      </c>
      <c r="C538" s="109">
        <v>3</v>
      </c>
      <c r="D538" s="60" t="s">
        <v>596</v>
      </c>
      <c r="E538" s="60">
        <v>2196</v>
      </c>
      <c r="F538" s="60">
        <v>0</v>
      </c>
      <c r="G538" s="60">
        <f t="shared" si="112"/>
        <v>3539.8208955223881</v>
      </c>
      <c r="H538" s="60"/>
      <c r="I538" s="60"/>
      <c r="J538" s="57"/>
      <c r="K538" s="23">
        <f t="shared" si="113"/>
        <v>1</v>
      </c>
      <c r="L538" s="23">
        <f t="shared" si="114"/>
        <v>0</v>
      </c>
      <c r="M538" s="23">
        <f ca="1">OFFSET('Z1'!$B$7,B538,K538)*E538</f>
        <v>0</v>
      </c>
      <c r="N538" s="23">
        <f ca="1">IF(L538&gt;0,OFFSET('Z1'!$I$7,B538,L538)*IF(L538=1,E538-9300,IF(L538=2,E538-18000,IF(L538=3,E538-45000,0))),0)</f>
        <v>0</v>
      </c>
      <c r="O538" s="23">
        <f>IF(AND(F538=1,E538&gt;20000,E538&lt;=45000),E538*'Z1'!$G$7,0)+IF(AND(F538=1,E538&gt;45000,E538&lt;=50000),'Z1'!$G$7/5000*(50000-E538)*E538,0)</f>
        <v>0</v>
      </c>
      <c r="P538" s="24">
        <f t="shared" ca="1" si="115"/>
        <v>0</v>
      </c>
      <c r="Q538" s="27">
        <v>0</v>
      </c>
      <c r="R538" s="26">
        <f t="shared" si="116"/>
        <v>0</v>
      </c>
      <c r="S538" s="27">
        <f t="shared" si="117"/>
        <v>1</v>
      </c>
      <c r="T538" s="28">
        <f t="shared" si="118"/>
        <v>0</v>
      </c>
      <c r="U538" s="61">
        <f ca="1">OFFSET($U$4,B538,0)/OFFSET($G$4,B538,0)*G538</f>
        <v>1722091.5986803158</v>
      </c>
      <c r="V538" s="62">
        <f t="shared" ca="1" si="119"/>
        <v>1722091.5986803158</v>
      </c>
      <c r="W538" s="63">
        <v>839.58562323374701</v>
      </c>
      <c r="X538" s="63">
        <f t="shared" ca="1" si="120"/>
        <v>784.19471706753905</v>
      </c>
      <c r="Y538" s="64">
        <f t="shared" ca="1" si="121"/>
        <v>-6.5974100357822252E-2</v>
      </c>
      <c r="Z538" s="64"/>
      <c r="AA538" s="64">
        <f ca="1">MAX(Y538,OFFSET($AA$4,B538,0))</f>
        <v>-6.5974100357822252E-2</v>
      </c>
      <c r="AB538" s="62">
        <f t="shared" ca="1" si="122"/>
        <v>1722091.5986803158</v>
      </c>
      <c r="AC538" s="65">
        <f t="shared" ca="1" si="123"/>
        <v>0</v>
      </c>
      <c r="AD538" s="62">
        <f ca="1">MAX(0,AB538-W538*(1+OFFSET($Y$4,B538,0))*E538)</f>
        <v>7461.7126428524498</v>
      </c>
      <c r="AE538" s="65">
        <f ca="1">IF(OFFSET($AC$4,B538,0)=0,0,-OFFSET($AC$4,B538,0)/OFFSET($AD$4,B538,0)*AD538)</f>
        <v>-3618.8758968780894</v>
      </c>
      <c r="AF538" s="51">
        <f t="shared" ca="1" si="124"/>
        <v>1718472.7227834377</v>
      </c>
    </row>
    <row r="539" spans="1:32" ht="11.25" x14ac:dyDescent="0.2">
      <c r="A539" s="60">
        <v>31207</v>
      </c>
      <c r="B539" s="102">
        <f>INT(A539/10000)</f>
        <v>3</v>
      </c>
      <c r="C539" s="109">
        <v>4</v>
      </c>
      <c r="D539" s="60" t="s">
        <v>597</v>
      </c>
      <c r="E539" s="60">
        <v>4004</v>
      </c>
      <c r="F539" s="60">
        <v>0</v>
      </c>
      <c r="G539" s="60">
        <f t="shared" si="112"/>
        <v>6454.2089552238804</v>
      </c>
      <c r="H539" s="60"/>
      <c r="I539" s="60"/>
      <c r="J539" s="57"/>
      <c r="K539" s="23">
        <f t="shared" si="113"/>
        <v>1</v>
      </c>
      <c r="L539" s="23">
        <f t="shared" si="114"/>
        <v>0</v>
      </c>
      <c r="M539" s="23">
        <f ca="1">OFFSET('Z1'!$B$7,B539,K539)*E539</f>
        <v>0</v>
      </c>
      <c r="N539" s="23">
        <f ca="1">IF(L539&gt;0,OFFSET('Z1'!$I$7,B539,L539)*IF(L539=1,E539-9300,IF(L539=2,E539-18000,IF(L539=3,E539-45000,0))),0)</f>
        <v>0</v>
      </c>
      <c r="O539" s="23">
        <f>IF(AND(F539=1,E539&gt;20000,E539&lt;=45000),E539*'Z1'!$G$7,0)+IF(AND(F539=1,E539&gt;45000,E539&lt;=50000),'Z1'!$G$7/5000*(50000-E539)*E539,0)</f>
        <v>0</v>
      </c>
      <c r="P539" s="24">
        <f t="shared" ca="1" si="115"/>
        <v>0</v>
      </c>
      <c r="Q539" s="27">
        <v>2487</v>
      </c>
      <c r="R539" s="26">
        <f t="shared" si="116"/>
        <v>1487</v>
      </c>
      <c r="S539" s="27">
        <f t="shared" si="117"/>
        <v>1</v>
      </c>
      <c r="T539" s="28">
        <f t="shared" si="118"/>
        <v>1338.3</v>
      </c>
      <c r="U539" s="61">
        <f ca="1">OFFSET($U$4,B539,0)/OFFSET($G$4,B539,0)*G539</f>
        <v>3139915.6471384261</v>
      </c>
      <c r="V539" s="62">
        <f t="shared" ca="1" si="119"/>
        <v>3141253.9471384259</v>
      </c>
      <c r="W539" s="63">
        <v>848.44675112929758</v>
      </c>
      <c r="X539" s="63">
        <f t="shared" ca="1" si="120"/>
        <v>784.52895782677967</v>
      </c>
      <c r="Y539" s="64">
        <f t="shared" ca="1" si="121"/>
        <v>-7.5335067542473544E-2</v>
      </c>
      <c r="Z539" s="64"/>
      <c r="AA539" s="64">
        <f ca="1">MAX(Y539,OFFSET($AA$4,B539,0))</f>
        <v>-7.5021174781420008E-2</v>
      </c>
      <c r="AB539" s="62">
        <f t="shared" ca="1" si="122"/>
        <v>3142320.2975968746</v>
      </c>
      <c r="AC539" s="65">
        <f t="shared" ca="1" si="123"/>
        <v>1066.3504584487528</v>
      </c>
      <c r="AD539" s="62">
        <f ca="1">MAX(0,AB539-W539*(1+OFFSET($Y$4,B539,0))*E539)</f>
        <v>0</v>
      </c>
      <c r="AE539" s="65">
        <f ca="1">IF(OFFSET($AC$4,B539,0)=0,0,-OFFSET($AC$4,B539,0)/OFFSET($AD$4,B539,0)*AD539)</f>
        <v>0</v>
      </c>
      <c r="AF539" s="51">
        <f t="shared" ca="1" si="124"/>
        <v>3142320.2975968746</v>
      </c>
    </row>
    <row r="540" spans="1:32" ht="11.25" x14ac:dyDescent="0.2">
      <c r="A540" s="60">
        <v>31208</v>
      </c>
      <c r="B540" s="102">
        <f>INT(A540/10000)</f>
        <v>3</v>
      </c>
      <c r="C540" s="109">
        <v>4</v>
      </c>
      <c r="D540" s="60" t="s">
        <v>598</v>
      </c>
      <c r="E540" s="60">
        <v>3752</v>
      </c>
      <c r="F540" s="60">
        <v>0</v>
      </c>
      <c r="G540" s="60">
        <f t="shared" si="112"/>
        <v>6048</v>
      </c>
      <c r="H540" s="60"/>
      <c r="I540" s="60"/>
      <c r="J540" s="57"/>
      <c r="K540" s="23">
        <f t="shared" si="113"/>
        <v>1</v>
      </c>
      <c r="L540" s="23">
        <f t="shared" si="114"/>
        <v>0</v>
      </c>
      <c r="M540" s="23">
        <f ca="1">OFFSET('Z1'!$B$7,B540,K540)*E540</f>
        <v>0</v>
      </c>
      <c r="N540" s="23">
        <f ca="1">IF(L540&gt;0,OFFSET('Z1'!$I$7,B540,L540)*IF(L540=1,E540-9300,IF(L540=2,E540-18000,IF(L540=3,E540-45000,0))),0)</f>
        <v>0</v>
      </c>
      <c r="O540" s="23">
        <f>IF(AND(F540=1,E540&gt;20000,E540&lt;=45000),E540*'Z1'!$G$7,0)+IF(AND(F540=1,E540&gt;45000,E540&lt;=50000),'Z1'!$G$7/5000*(50000-E540)*E540,0)</f>
        <v>0</v>
      </c>
      <c r="P540" s="24">
        <f t="shared" ca="1" si="115"/>
        <v>0</v>
      </c>
      <c r="Q540" s="27">
        <v>0</v>
      </c>
      <c r="R540" s="26">
        <f t="shared" si="116"/>
        <v>0</v>
      </c>
      <c r="S540" s="27">
        <f t="shared" si="117"/>
        <v>1</v>
      </c>
      <c r="T540" s="28">
        <f t="shared" si="118"/>
        <v>0</v>
      </c>
      <c r="U540" s="61">
        <f ca="1">OFFSET($U$4,B540,0)/OFFSET($G$4,B540,0)*G540</f>
        <v>2942298.5784374066</v>
      </c>
      <c r="V540" s="62">
        <f t="shared" ca="1" si="119"/>
        <v>2942298.5784374066</v>
      </c>
      <c r="W540" s="63">
        <v>848.28906367663399</v>
      </c>
      <c r="X540" s="63">
        <f t="shared" ca="1" si="120"/>
        <v>784.19471706753905</v>
      </c>
      <c r="Y540" s="64">
        <f t="shared" ca="1" si="121"/>
        <v>-7.5557200196945562E-2</v>
      </c>
      <c r="Z540" s="64"/>
      <c r="AA540" s="64">
        <f ca="1">MAX(Y540,OFFSET($AA$4,B540,0))</f>
        <v>-7.5021174781420008E-2</v>
      </c>
      <c r="AB540" s="62">
        <f t="shared" ca="1" si="122"/>
        <v>2944004.6297133137</v>
      </c>
      <c r="AC540" s="65">
        <f t="shared" ca="1" si="123"/>
        <v>1706.0512759070843</v>
      </c>
      <c r="AD540" s="62">
        <f ca="1">MAX(0,AB540-W540*(1+OFFSET($Y$4,B540,0))*E540)</f>
        <v>0</v>
      </c>
      <c r="AE540" s="65">
        <f ca="1">IF(OFFSET($AC$4,B540,0)=0,0,-OFFSET($AC$4,B540,0)/OFFSET($AD$4,B540,0)*AD540)</f>
        <v>0</v>
      </c>
      <c r="AF540" s="51">
        <f t="shared" ca="1" si="124"/>
        <v>2944004.6297133137</v>
      </c>
    </row>
    <row r="541" spans="1:32" ht="11.25" x14ac:dyDescent="0.2">
      <c r="A541" s="60">
        <v>31213</v>
      </c>
      <c r="B541" s="102">
        <f>INT(A541/10000)</f>
        <v>3</v>
      </c>
      <c r="C541" s="109">
        <v>6</v>
      </c>
      <c r="D541" s="60" t="s">
        <v>599</v>
      </c>
      <c r="E541" s="60">
        <v>13231</v>
      </c>
      <c r="F541" s="60">
        <v>0</v>
      </c>
      <c r="G541" s="60">
        <f t="shared" si="112"/>
        <v>22051.666666666664</v>
      </c>
      <c r="H541" s="60"/>
      <c r="I541" s="60"/>
      <c r="J541" s="57"/>
      <c r="K541" s="23">
        <f t="shared" si="113"/>
        <v>2</v>
      </c>
      <c r="L541" s="23">
        <f t="shared" si="114"/>
        <v>0</v>
      </c>
      <c r="M541" s="23">
        <f ca="1">OFFSET('Z1'!$B$7,B541,K541)*E541</f>
        <v>1726777.8099999998</v>
      </c>
      <c r="N541" s="23">
        <f ca="1">IF(L541&gt;0,OFFSET('Z1'!$I$7,B541,L541)*IF(L541=1,E541-9300,IF(L541=2,E541-18000,IF(L541=3,E541-45000,0))),0)</f>
        <v>0</v>
      </c>
      <c r="O541" s="23">
        <f>IF(AND(F541=1,E541&gt;20000,E541&lt;=45000),E541*'Z1'!$G$7,0)+IF(AND(F541=1,E541&gt;45000,E541&lt;=50000),'Z1'!$G$7/5000*(50000-E541)*E541,0)</f>
        <v>0</v>
      </c>
      <c r="P541" s="24">
        <f t="shared" ca="1" si="115"/>
        <v>1726777.8099999998</v>
      </c>
      <c r="Q541" s="27">
        <v>4980</v>
      </c>
      <c r="R541" s="26">
        <f t="shared" si="116"/>
        <v>3980</v>
      </c>
      <c r="S541" s="27">
        <f t="shared" si="117"/>
        <v>0</v>
      </c>
      <c r="T541" s="28">
        <f t="shared" si="118"/>
        <v>0</v>
      </c>
      <c r="U541" s="61">
        <f ca="1">OFFSET($U$4,B541,0)/OFFSET($G$4,B541,0)*G541</f>
        <v>10727941.052498158</v>
      </c>
      <c r="V541" s="62">
        <f t="shared" ca="1" si="119"/>
        <v>12454718.862498159</v>
      </c>
      <c r="W541" s="63">
        <v>996.465201382288</v>
      </c>
      <c r="X541" s="63">
        <f t="shared" ca="1" si="120"/>
        <v>941.32861178279484</v>
      </c>
      <c r="Y541" s="64">
        <f t="shared" ca="1" si="121"/>
        <v>-5.5332177704758956E-2</v>
      </c>
      <c r="Z541" s="64"/>
      <c r="AA541" s="64">
        <f ca="1">MAX(Y541,OFFSET($AA$4,B541,0))</f>
        <v>-5.5332177704758956E-2</v>
      </c>
      <c r="AB541" s="62">
        <f t="shared" ca="1" si="122"/>
        <v>12454718.862498159</v>
      </c>
      <c r="AC541" s="65">
        <f t="shared" ca="1" si="123"/>
        <v>0</v>
      </c>
      <c r="AD541" s="62">
        <f ca="1">MAX(0,AB541-W541*(1+OFFSET($Y$4,B541,0))*E541)</f>
        <v>193663.13178463839</v>
      </c>
      <c r="AE541" s="65">
        <f ca="1">IF(OFFSET($AC$4,B541,0)=0,0,-OFFSET($AC$4,B541,0)/OFFSET($AD$4,B541,0)*AD541)</f>
        <v>-93925.198312305409</v>
      </c>
      <c r="AF541" s="51">
        <f t="shared" ca="1" si="124"/>
        <v>12360793.664185854</v>
      </c>
    </row>
    <row r="542" spans="1:32" ht="11.25" x14ac:dyDescent="0.2">
      <c r="A542" s="60">
        <v>31214</v>
      </c>
      <c r="B542" s="102">
        <f>INT(A542/10000)</f>
        <v>3</v>
      </c>
      <c r="C542" s="109">
        <v>5</v>
      </c>
      <c r="D542" s="60" t="s">
        <v>600</v>
      </c>
      <c r="E542" s="60">
        <v>8133</v>
      </c>
      <c r="F542" s="60">
        <v>0</v>
      </c>
      <c r="G542" s="60">
        <f t="shared" si="112"/>
        <v>13109.910447761195</v>
      </c>
      <c r="H542" s="60"/>
      <c r="I542" s="60"/>
      <c r="J542" s="57"/>
      <c r="K542" s="23">
        <f t="shared" si="113"/>
        <v>1</v>
      </c>
      <c r="L542" s="23">
        <f t="shared" si="114"/>
        <v>0</v>
      </c>
      <c r="M542" s="23">
        <f ca="1">OFFSET('Z1'!$B$7,B542,K542)*E542</f>
        <v>0</v>
      </c>
      <c r="N542" s="23">
        <f ca="1">IF(L542&gt;0,OFFSET('Z1'!$I$7,B542,L542)*IF(L542=1,E542-9300,IF(L542=2,E542-18000,IF(L542=3,E542-45000,0))),0)</f>
        <v>0</v>
      </c>
      <c r="O542" s="23">
        <f>IF(AND(F542=1,E542&gt;20000,E542&lt;=45000),E542*'Z1'!$G$7,0)+IF(AND(F542=1,E542&gt;45000,E542&lt;=50000),'Z1'!$G$7/5000*(50000-E542)*E542,0)</f>
        <v>0</v>
      </c>
      <c r="P542" s="24">
        <f t="shared" ca="1" si="115"/>
        <v>0</v>
      </c>
      <c r="Q542" s="27">
        <v>5651</v>
      </c>
      <c r="R542" s="26">
        <f t="shared" si="116"/>
        <v>4651</v>
      </c>
      <c r="S542" s="27">
        <f t="shared" si="117"/>
        <v>1</v>
      </c>
      <c r="T542" s="28">
        <f t="shared" si="118"/>
        <v>4185.9000000000005</v>
      </c>
      <c r="U542" s="61">
        <f ca="1">OFFSET($U$4,B542,0)/OFFSET($G$4,B542,0)*G542</f>
        <v>6377855.6339102946</v>
      </c>
      <c r="V542" s="62">
        <f t="shared" ca="1" si="119"/>
        <v>6382041.533910295</v>
      </c>
      <c r="W542" s="63">
        <v>848.72924851951768</v>
      </c>
      <c r="X542" s="63">
        <f t="shared" ca="1" si="120"/>
        <v>784.70939799708538</v>
      </c>
      <c r="Y542" s="64">
        <f t="shared" ca="1" si="121"/>
        <v>-7.5430239542357502E-2</v>
      </c>
      <c r="Z542" s="64"/>
      <c r="AA542" s="64">
        <f ca="1">MAX(Y542,OFFSET($AA$4,B542,0))</f>
        <v>-7.5021174781420008E-2</v>
      </c>
      <c r="AB542" s="62">
        <f t="shared" ca="1" si="122"/>
        <v>6384865.1913626762</v>
      </c>
      <c r="AC542" s="65">
        <f t="shared" ca="1" si="123"/>
        <v>2823.657452381216</v>
      </c>
      <c r="AD542" s="62">
        <f ca="1">MAX(0,AB542-W542*(1+OFFSET($Y$4,B542,0))*E542)</f>
        <v>0</v>
      </c>
      <c r="AE542" s="65">
        <f ca="1">IF(OFFSET($AC$4,B542,0)=0,0,-OFFSET($AC$4,B542,0)/OFFSET($AD$4,B542,0)*AD542)</f>
        <v>0</v>
      </c>
      <c r="AF542" s="51">
        <f t="shared" ca="1" si="124"/>
        <v>6384865.1913626762</v>
      </c>
    </row>
    <row r="543" spans="1:32" ht="11.25" x14ac:dyDescent="0.2">
      <c r="A543" s="60">
        <v>31215</v>
      </c>
      <c r="B543" s="102">
        <f>INT(A543/10000)</f>
        <v>3</v>
      </c>
      <c r="C543" s="109">
        <v>3</v>
      </c>
      <c r="D543" s="60" t="s">
        <v>601</v>
      </c>
      <c r="E543" s="60">
        <v>1192</v>
      </c>
      <c r="F543" s="60">
        <v>0</v>
      </c>
      <c r="G543" s="60">
        <f t="shared" si="112"/>
        <v>1921.4328358208954</v>
      </c>
      <c r="H543" s="60"/>
      <c r="I543" s="60"/>
      <c r="J543" s="57"/>
      <c r="K543" s="23">
        <f t="shared" si="113"/>
        <v>1</v>
      </c>
      <c r="L543" s="23">
        <f t="shared" si="114"/>
        <v>0</v>
      </c>
      <c r="M543" s="23">
        <f ca="1">OFFSET('Z1'!$B$7,B543,K543)*E543</f>
        <v>0</v>
      </c>
      <c r="N543" s="23">
        <f ca="1">IF(L543&gt;0,OFFSET('Z1'!$I$7,B543,L543)*IF(L543=1,E543-9300,IF(L543=2,E543-18000,IF(L543=3,E543-45000,0))),0)</f>
        <v>0</v>
      </c>
      <c r="O543" s="23">
        <f>IF(AND(F543=1,E543&gt;20000,E543&lt;=45000),E543*'Z1'!$G$7,0)+IF(AND(F543=1,E543&gt;45000,E543&lt;=50000),'Z1'!$G$7/5000*(50000-E543)*E543,0)</f>
        <v>0</v>
      </c>
      <c r="P543" s="24">
        <f t="shared" ca="1" si="115"/>
        <v>0</v>
      </c>
      <c r="Q543" s="27">
        <v>0</v>
      </c>
      <c r="R543" s="26">
        <f t="shared" si="116"/>
        <v>0</v>
      </c>
      <c r="S543" s="27">
        <f t="shared" si="117"/>
        <v>1</v>
      </c>
      <c r="T543" s="28">
        <f t="shared" si="118"/>
        <v>0</v>
      </c>
      <c r="U543" s="61">
        <f ca="1">OFFSET($U$4,B543,0)/OFFSET($G$4,B543,0)*G543</f>
        <v>934760.10274450644</v>
      </c>
      <c r="V543" s="62">
        <f t="shared" ca="1" si="119"/>
        <v>934760.10274450644</v>
      </c>
      <c r="W543" s="63">
        <v>848.28906367663399</v>
      </c>
      <c r="X543" s="63">
        <f t="shared" ca="1" si="120"/>
        <v>784.19471706753893</v>
      </c>
      <c r="Y543" s="64">
        <f t="shared" ca="1" si="121"/>
        <v>-7.5557200196945673E-2</v>
      </c>
      <c r="Z543" s="64"/>
      <c r="AA543" s="64">
        <f ca="1">MAX(Y543,OFFSET($AA$4,B543,0))</f>
        <v>-7.5021174781420008E-2</v>
      </c>
      <c r="AB543" s="62">
        <f t="shared" ca="1" si="122"/>
        <v>935302.1105059355</v>
      </c>
      <c r="AC543" s="65">
        <f t="shared" ca="1" si="123"/>
        <v>542.00776142906398</v>
      </c>
      <c r="AD543" s="62">
        <f ca="1">MAX(0,AB543-W543*(1+OFFSET($Y$4,B543,0))*E543)</f>
        <v>0</v>
      </c>
      <c r="AE543" s="65">
        <f ca="1">IF(OFFSET($AC$4,B543,0)=0,0,-OFFSET($AC$4,B543,0)/OFFSET($AD$4,B543,0)*AD543)</f>
        <v>0</v>
      </c>
      <c r="AF543" s="51">
        <f t="shared" ca="1" si="124"/>
        <v>935302.1105059355</v>
      </c>
    </row>
    <row r="544" spans="1:32" ht="11.25" x14ac:dyDescent="0.2">
      <c r="A544" s="60">
        <v>31216</v>
      </c>
      <c r="B544" s="102">
        <f>INT(A544/10000)</f>
        <v>3</v>
      </c>
      <c r="C544" s="109">
        <v>4</v>
      </c>
      <c r="D544" s="60" t="s">
        <v>602</v>
      </c>
      <c r="E544" s="60">
        <v>4876</v>
      </c>
      <c r="F544" s="60">
        <v>0</v>
      </c>
      <c r="G544" s="60">
        <f t="shared" si="112"/>
        <v>7859.8208955223881</v>
      </c>
      <c r="H544" s="60"/>
      <c r="I544" s="60"/>
      <c r="J544" s="57"/>
      <c r="K544" s="23">
        <f t="shared" si="113"/>
        <v>1</v>
      </c>
      <c r="L544" s="23">
        <f t="shared" si="114"/>
        <v>0</v>
      </c>
      <c r="M544" s="23">
        <f ca="1">OFFSET('Z1'!$B$7,B544,K544)*E544</f>
        <v>0</v>
      </c>
      <c r="N544" s="23">
        <f ca="1">IF(L544&gt;0,OFFSET('Z1'!$I$7,B544,L544)*IF(L544=1,E544-9300,IF(L544=2,E544-18000,IF(L544=3,E544-45000,0))),0)</f>
        <v>0</v>
      </c>
      <c r="O544" s="23">
        <f>IF(AND(F544=1,E544&gt;20000,E544&lt;=45000),E544*'Z1'!$G$7,0)+IF(AND(F544=1,E544&gt;45000,E544&lt;=50000),'Z1'!$G$7/5000*(50000-E544)*E544,0)</f>
        <v>0</v>
      </c>
      <c r="P544" s="24">
        <f t="shared" ca="1" si="115"/>
        <v>0</v>
      </c>
      <c r="Q544" s="27">
        <v>4603</v>
      </c>
      <c r="R544" s="26">
        <f t="shared" si="116"/>
        <v>3603</v>
      </c>
      <c r="S544" s="27">
        <f t="shared" si="117"/>
        <v>1</v>
      </c>
      <c r="T544" s="28">
        <f t="shared" si="118"/>
        <v>3242.7000000000003</v>
      </c>
      <c r="U544" s="61">
        <f ca="1">OFFSET($U$4,B544,0)/OFFSET($G$4,B544,0)*G544</f>
        <v>3823733.44042132</v>
      </c>
      <c r="V544" s="62">
        <f t="shared" ca="1" si="119"/>
        <v>3826976.1404213202</v>
      </c>
      <c r="W544" s="63">
        <v>836.33764769308664</v>
      </c>
      <c r="X544" s="63">
        <f t="shared" ca="1" si="120"/>
        <v>784.85974988132079</v>
      </c>
      <c r="Y544" s="64">
        <f t="shared" ca="1" si="121"/>
        <v>-6.1551573044403729E-2</v>
      </c>
      <c r="Z544" s="64"/>
      <c r="AA544" s="64">
        <f ca="1">MAX(Y544,OFFSET($AA$4,B544,0))</f>
        <v>-6.1551573044403729E-2</v>
      </c>
      <c r="AB544" s="62">
        <f t="shared" ca="1" si="122"/>
        <v>3826976.1404213202</v>
      </c>
      <c r="AC544" s="65">
        <f t="shared" ca="1" si="123"/>
        <v>0</v>
      </c>
      <c r="AD544" s="62">
        <f ca="1">MAX(0,AB544-W544*(1+OFFSET($Y$4,B544,0))*E544)</f>
        <v>34538.886565756984</v>
      </c>
      <c r="AE544" s="65">
        <f ca="1">IF(OFFSET($AC$4,B544,0)=0,0,-OFFSET($AC$4,B544,0)/OFFSET($AD$4,B544,0)*AD544)</f>
        <v>-16751.106626647404</v>
      </c>
      <c r="AF544" s="51">
        <f t="shared" ca="1" si="124"/>
        <v>3810225.0337946727</v>
      </c>
    </row>
    <row r="545" spans="1:32" ht="11.25" x14ac:dyDescent="0.2">
      <c r="A545" s="60">
        <v>31224</v>
      </c>
      <c r="B545" s="102">
        <f>INT(A545/10000)</f>
        <v>3</v>
      </c>
      <c r="C545" s="109">
        <v>3</v>
      </c>
      <c r="D545" s="60" t="s">
        <v>603</v>
      </c>
      <c r="E545" s="60">
        <v>1445</v>
      </c>
      <c r="F545" s="60">
        <v>0</v>
      </c>
      <c r="G545" s="60">
        <f t="shared" si="112"/>
        <v>2329.2537313432836</v>
      </c>
      <c r="H545" s="60"/>
      <c r="I545" s="60"/>
      <c r="J545" s="57"/>
      <c r="K545" s="23">
        <f t="shared" si="113"/>
        <v>1</v>
      </c>
      <c r="L545" s="23">
        <f t="shared" si="114"/>
        <v>0</v>
      </c>
      <c r="M545" s="23">
        <f ca="1">OFFSET('Z1'!$B$7,B545,K545)*E545</f>
        <v>0</v>
      </c>
      <c r="N545" s="23">
        <f ca="1">IF(L545&gt;0,OFFSET('Z1'!$I$7,B545,L545)*IF(L545=1,E545-9300,IF(L545=2,E545-18000,IF(L545=3,E545-45000,0))),0)</f>
        <v>0</v>
      </c>
      <c r="O545" s="23">
        <f>IF(AND(F545=1,E545&gt;20000,E545&lt;=45000),E545*'Z1'!$G$7,0)+IF(AND(F545=1,E545&gt;45000,E545&lt;=50000),'Z1'!$G$7/5000*(50000-E545)*E545,0)</f>
        <v>0</v>
      </c>
      <c r="P545" s="24">
        <f t="shared" ca="1" si="115"/>
        <v>0</v>
      </c>
      <c r="Q545" s="27">
        <v>0</v>
      </c>
      <c r="R545" s="26">
        <f t="shared" si="116"/>
        <v>0</v>
      </c>
      <c r="S545" s="27">
        <f t="shared" si="117"/>
        <v>1</v>
      </c>
      <c r="T545" s="28">
        <f t="shared" si="118"/>
        <v>0</v>
      </c>
      <c r="U545" s="61">
        <f ca="1">OFFSET($U$4,B545,0)/OFFSET($G$4,B545,0)*G545</f>
        <v>1133161.3661625939</v>
      </c>
      <c r="V545" s="62">
        <f t="shared" ca="1" si="119"/>
        <v>1133161.3661625939</v>
      </c>
      <c r="W545" s="63">
        <v>848.2890636766341</v>
      </c>
      <c r="X545" s="63">
        <f t="shared" ca="1" si="120"/>
        <v>784.19471706753905</v>
      </c>
      <c r="Y545" s="64">
        <f t="shared" ca="1" si="121"/>
        <v>-7.5557200196945673E-2</v>
      </c>
      <c r="Z545" s="64"/>
      <c r="AA545" s="64">
        <f ca="1">MAX(Y545,OFFSET($AA$4,B545,0))</f>
        <v>-7.5021174781420008E-2</v>
      </c>
      <c r="AB545" s="62">
        <f t="shared" ca="1" si="122"/>
        <v>1133818.4141619774</v>
      </c>
      <c r="AC545" s="65">
        <f t="shared" ca="1" si="123"/>
        <v>657.04799938341603</v>
      </c>
      <c r="AD545" s="62">
        <f ca="1">MAX(0,AB545-W545*(1+OFFSET($Y$4,B545,0))*E545)</f>
        <v>0</v>
      </c>
      <c r="AE545" s="65">
        <f ca="1">IF(OFFSET($AC$4,B545,0)=0,0,-OFFSET($AC$4,B545,0)/OFFSET($AD$4,B545,0)*AD545)</f>
        <v>0</v>
      </c>
      <c r="AF545" s="51">
        <f t="shared" ca="1" si="124"/>
        <v>1133818.4141619774</v>
      </c>
    </row>
    <row r="546" spans="1:32" ht="11.25" x14ac:dyDescent="0.2">
      <c r="A546" s="60">
        <v>31226</v>
      </c>
      <c r="B546" s="102">
        <f>INT(A546/10000)</f>
        <v>3</v>
      </c>
      <c r="C546" s="109">
        <v>4</v>
      </c>
      <c r="D546" s="60" t="s">
        <v>604</v>
      </c>
      <c r="E546" s="60">
        <v>3949</v>
      </c>
      <c r="F546" s="60">
        <v>0</v>
      </c>
      <c r="G546" s="60">
        <f t="shared" si="112"/>
        <v>6365.5522388059699</v>
      </c>
      <c r="H546" s="60"/>
      <c r="I546" s="60"/>
      <c r="J546" s="57"/>
      <c r="K546" s="23">
        <f t="shared" si="113"/>
        <v>1</v>
      </c>
      <c r="L546" s="23">
        <f t="shared" si="114"/>
        <v>0</v>
      </c>
      <c r="M546" s="23">
        <f ca="1">OFFSET('Z1'!$B$7,B546,K546)*E546</f>
        <v>0</v>
      </c>
      <c r="N546" s="23">
        <f ca="1">IF(L546&gt;0,OFFSET('Z1'!$I$7,B546,L546)*IF(L546=1,E546-9300,IF(L546=2,E546-18000,IF(L546=3,E546-45000,0))),0)</f>
        <v>0</v>
      </c>
      <c r="O546" s="23">
        <f>IF(AND(F546=1,E546&gt;20000,E546&lt;=45000),E546*'Z1'!$G$7,0)+IF(AND(F546=1,E546&gt;45000,E546&lt;=50000),'Z1'!$G$7/5000*(50000-E546)*E546,0)</f>
        <v>0</v>
      </c>
      <c r="P546" s="24">
        <f t="shared" ca="1" si="115"/>
        <v>0</v>
      </c>
      <c r="Q546" s="27">
        <v>2865</v>
      </c>
      <c r="R546" s="26">
        <f t="shared" si="116"/>
        <v>1865</v>
      </c>
      <c r="S546" s="27">
        <f t="shared" si="117"/>
        <v>1</v>
      </c>
      <c r="T546" s="28">
        <f t="shared" si="118"/>
        <v>1678.5</v>
      </c>
      <c r="U546" s="61">
        <f ca="1">OFFSET($U$4,B546,0)/OFFSET($G$4,B546,0)*G546</f>
        <v>3096784.9376997114</v>
      </c>
      <c r="V546" s="62">
        <f t="shared" ca="1" si="119"/>
        <v>3098463.4376997114</v>
      </c>
      <c r="W546" s="63">
        <v>848.50716253594965</v>
      </c>
      <c r="X546" s="63">
        <f t="shared" ca="1" si="120"/>
        <v>784.61976138255545</v>
      </c>
      <c r="Y546" s="64">
        <f t="shared" ca="1" si="121"/>
        <v>-7.5293885513532555E-2</v>
      </c>
      <c r="Z546" s="64"/>
      <c r="AA546" s="64">
        <f ca="1">MAX(Y546,OFFSET($AA$4,B546,0))</f>
        <v>-7.5021174781420008E-2</v>
      </c>
      <c r="AB546" s="62">
        <f t="shared" ca="1" si="122"/>
        <v>3099377.2244902188</v>
      </c>
      <c r="AC546" s="65">
        <f t="shared" ca="1" si="123"/>
        <v>913.78679050737992</v>
      </c>
      <c r="AD546" s="62">
        <f ca="1">MAX(0,AB546-W546*(1+OFFSET($Y$4,B546,0))*E546)</f>
        <v>0</v>
      </c>
      <c r="AE546" s="65">
        <f ca="1">IF(OFFSET($AC$4,B546,0)=0,0,-OFFSET($AC$4,B546,0)/OFFSET($AD$4,B546,0)*AD546)</f>
        <v>0</v>
      </c>
      <c r="AF546" s="51">
        <f t="shared" ca="1" si="124"/>
        <v>3099377.2244902188</v>
      </c>
    </row>
    <row r="547" spans="1:32" ht="11.25" x14ac:dyDescent="0.2">
      <c r="A547" s="60">
        <v>31227</v>
      </c>
      <c r="B547" s="102">
        <f>INT(A547/10000)</f>
        <v>3</v>
      </c>
      <c r="C547" s="109">
        <v>3</v>
      </c>
      <c r="D547" s="60" t="s">
        <v>605</v>
      </c>
      <c r="E547" s="60">
        <v>2278</v>
      </c>
      <c r="F547" s="60">
        <v>0</v>
      </c>
      <c r="G547" s="60">
        <f t="shared" si="112"/>
        <v>3672</v>
      </c>
      <c r="H547" s="60"/>
      <c r="I547" s="60"/>
      <c r="J547" s="57"/>
      <c r="K547" s="23">
        <f t="shared" si="113"/>
        <v>1</v>
      </c>
      <c r="L547" s="23">
        <f t="shared" si="114"/>
        <v>0</v>
      </c>
      <c r="M547" s="23">
        <f ca="1">OFFSET('Z1'!$B$7,B547,K547)*E547</f>
        <v>0</v>
      </c>
      <c r="N547" s="23">
        <f ca="1">IF(L547&gt;0,OFFSET('Z1'!$I$7,B547,L547)*IF(L547=1,E547-9300,IF(L547=2,E547-18000,IF(L547=3,E547-45000,0))),0)</f>
        <v>0</v>
      </c>
      <c r="O547" s="23">
        <f>IF(AND(F547=1,E547&gt;20000,E547&lt;=45000),E547*'Z1'!$G$7,0)+IF(AND(F547=1,E547&gt;45000,E547&lt;=50000),'Z1'!$G$7/5000*(50000-E547)*E547,0)</f>
        <v>0</v>
      </c>
      <c r="P547" s="24">
        <f t="shared" ca="1" si="115"/>
        <v>0</v>
      </c>
      <c r="Q547" s="27">
        <v>0</v>
      </c>
      <c r="R547" s="26">
        <f t="shared" si="116"/>
        <v>0</v>
      </c>
      <c r="S547" s="27">
        <f t="shared" si="117"/>
        <v>1</v>
      </c>
      <c r="T547" s="28">
        <f t="shared" si="118"/>
        <v>0</v>
      </c>
      <c r="U547" s="61">
        <f ca="1">OFFSET($U$4,B547,0)/OFFSET($G$4,B547,0)*G547</f>
        <v>1786395.5654798539</v>
      </c>
      <c r="V547" s="62">
        <f t="shared" ca="1" si="119"/>
        <v>1786395.5654798539</v>
      </c>
      <c r="W547" s="63">
        <v>844.57345514640417</v>
      </c>
      <c r="X547" s="63">
        <f t="shared" ca="1" si="120"/>
        <v>784.19471706753905</v>
      </c>
      <c r="Y547" s="64">
        <f t="shared" ca="1" si="121"/>
        <v>-7.1490215221598041E-2</v>
      </c>
      <c r="Z547" s="64"/>
      <c r="AA547" s="64">
        <f ca="1">MAX(Y547,OFFSET($AA$4,B547,0))</f>
        <v>-7.1490215221598041E-2</v>
      </c>
      <c r="AB547" s="62">
        <f t="shared" ca="1" si="122"/>
        <v>1786395.5654798539</v>
      </c>
      <c r="AC547" s="65">
        <f t="shared" ca="1" si="123"/>
        <v>0</v>
      </c>
      <c r="AD547" s="62">
        <f ca="1">MAX(0,AB547-W547*(1+OFFSET($Y$4,B547,0))*E547)</f>
        <v>0</v>
      </c>
      <c r="AE547" s="65">
        <f ca="1">IF(OFFSET($AC$4,B547,0)=0,0,-OFFSET($AC$4,B547,0)/OFFSET($AD$4,B547,0)*AD547)</f>
        <v>0</v>
      </c>
      <c r="AF547" s="51">
        <f t="shared" ca="1" si="124"/>
        <v>1786395.5654798539</v>
      </c>
    </row>
    <row r="548" spans="1:32" ht="11.25" x14ac:dyDescent="0.2">
      <c r="A548" s="60">
        <v>31228</v>
      </c>
      <c r="B548" s="102">
        <f>INT(A548/10000)</f>
        <v>3</v>
      </c>
      <c r="C548" s="109">
        <v>3</v>
      </c>
      <c r="D548" s="60" t="s">
        <v>606</v>
      </c>
      <c r="E548" s="60">
        <v>1030</v>
      </c>
      <c r="F548" s="60">
        <v>0</v>
      </c>
      <c r="G548" s="60">
        <f t="shared" si="112"/>
        <v>1660.2985074626865</v>
      </c>
      <c r="H548" s="60"/>
      <c r="I548" s="60"/>
      <c r="J548" s="57"/>
      <c r="K548" s="23">
        <f t="shared" si="113"/>
        <v>1</v>
      </c>
      <c r="L548" s="23">
        <f t="shared" si="114"/>
        <v>0</v>
      </c>
      <c r="M548" s="23">
        <f ca="1">OFFSET('Z1'!$B$7,B548,K548)*E548</f>
        <v>0</v>
      </c>
      <c r="N548" s="23">
        <f ca="1">IF(L548&gt;0,OFFSET('Z1'!$I$7,B548,L548)*IF(L548=1,E548-9300,IF(L548=2,E548-18000,IF(L548=3,E548-45000,0))),0)</f>
        <v>0</v>
      </c>
      <c r="O548" s="23">
        <f>IF(AND(F548=1,E548&gt;20000,E548&lt;=45000),E548*'Z1'!$G$7,0)+IF(AND(F548=1,E548&gt;45000,E548&lt;=50000),'Z1'!$G$7/5000*(50000-E548)*E548,0)</f>
        <v>0</v>
      </c>
      <c r="P548" s="24">
        <f t="shared" ca="1" si="115"/>
        <v>0</v>
      </c>
      <c r="Q548" s="27">
        <v>0</v>
      </c>
      <c r="R548" s="26">
        <f t="shared" si="116"/>
        <v>0</v>
      </c>
      <c r="S548" s="27">
        <f t="shared" si="117"/>
        <v>1</v>
      </c>
      <c r="T548" s="28">
        <f t="shared" si="118"/>
        <v>0</v>
      </c>
      <c r="U548" s="61">
        <f ca="1">OFFSET($U$4,B548,0)/OFFSET($G$4,B548,0)*G548</f>
        <v>807720.55857956514</v>
      </c>
      <c r="V548" s="62">
        <f t="shared" ca="1" si="119"/>
        <v>807720.55857956514</v>
      </c>
      <c r="W548" s="63">
        <v>848.2890636766341</v>
      </c>
      <c r="X548" s="63">
        <f t="shared" ca="1" si="120"/>
        <v>784.19471706753893</v>
      </c>
      <c r="Y548" s="64">
        <f t="shared" ca="1" si="121"/>
        <v>-7.5557200196945784E-2</v>
      </c>
      <c r="Z548" s="64"/>
      <c r="AA548" s="64">
        <f ca="1">MAX(Y548,OFFSET($AA$4,B548,0))</f>
        <v>-7.5021174781420008E-2</v>
      </c>
      <c r="AB548" s="62">
        <f t="shared" ca="1" si="122"/>
        <v>808188.90421234374</v>
      </c>
      <c r="AC548" s="65">
        <f t="shared" ca="1" si="123"/>
        <v>468.34563277859706</v>
      </c>
      <c r="AD548" s="62">
        <f ca="1">MAX(0,AB548-W548*(1+OFFSET($Y$4,B548,0))*E548)</f>
        <v>0</v>
      </c>
      <c r="AE548" s="65">
        <f ca="1">IF(OFFSET($AC$4,B548,0)=0,0,-OFFSET($AC$4,B548,0)/OFFSET($AD$4,B548,0)*AD548)</f>
        <v>0</v>
      </c>
      <c r="AF548" s="51">
        <f t="shared" ca="1" si="124"/>
        <v>808188.90421234374</v>
      </c>
    </row>
    <row r="549" spans="1:32" ht="11.25" x14ac:dyDescent="0.2">
      <c r="A549" s="60">
        <v>31229</v>
      </c>
      <c r="B549" s="102">
        <f>INT(A549/10000)</f>
        <v>3</v>
      </c>
      <c r="C549" s="109">
        <v>3</v>
      </c>
      <c r="D549" s="60" t="s">
        <v>607</v>
      </c>
      <c r="E549" s="60">
        <v>1361</v>
      </c>
      <c r="F549" s="60">
        <v>0</v>
      </c>
      <c r="G549" s="60">
        <f t="shared" si="112"/>
        <v>2193.8507462686566</v>
      </c>
      <c r="H549" s="60"/>
      <c r="I549" s="60"/>
      <c r="J549" s="57"/>
      <c r="K549" s="23">
        <f t="shared" si="113"/>
        <v>1</v>
      </c>
      <c r="L549" s="23">
        <f t="shared" si="114"/>
        <v>0</v>
      </c>
      <c r="M549" s="23">
        <f ca="1">OFFSET('Z1'!$B$7,B549,K549)*E549</f>
        <v>0</v>
      </c>
      <c r="N549" s="23">
        <f ca="1">IF(L549&gt;0,OFFSET('Z1'!$I$7,B549,L549)*IF(L549=1,E549-9300,IF(L549=2,E549-18000,IF(L549=3,E549-45000,0))),0)</f>
        <v>0</v>
      </c>
      <c r="O549" s="23">
        <f>IF(AND(F549=1,E549&gt;20000,E549&lt;=45000),E549*'Z1'!$G$7,0)+IF(AND(F549=1,E549&gt;45000,E549&lt;=50000),'Z1'!$G$7/5000*(50000-E549)*E549,0)</f>
        <v>0</v>
      </c>
      <c r="P549" s="24">
        <f t="shared" ca="1" si="115"/>
        <v>0</v>
      </c>
      <c r="Q549" s="27">
        <v>7153</v>
      </c>
      <c r="R549" s="26">
        <f t="shared" si="116"/>
        <v>6153</v>
      </c>
      <c r="S549" s="27">
        <f t="shared" si="117"/>
        <v>1</v>
      </c>
      <c r="T549" s="28">
        <f t="shared" si="118"/>
        <v>5537.7</v>
      </c>
      <c r="U549" s="61">
        <f ca="1">OFFSET($U$4,B549,0)/OFFSET($G$4,B549,0)*G549</f>
        <v>1067289.0099289205</v>
      </c>
      <c r="V549" s="62">
        <f t="shared" ca="1" si="119"/>
        <v>1072826.7099289205</v>
      </c>
      <c r="W549" s="63">
        <v>849.25120933506753</v>
      </c>
      <c r="X549" s="63">
        <f t="shared" ca="1" si="120"/>
        <v>788.26356350398271</v>
      </c>
      <c r="Y549" s="64">
        <f t="shared" ca="1" si="121"/>
        <v>-7.1813434188496394E-2</v>
      </c>
      <c r="Z549" s="64"/>
      <c r="AA549" s="64">
        <f ca="1">MAX(Y549,OFFSET($AA$4,B549,0))</f>
        <v>-7.1813434188496394E-2</v>
      </c>
      <c r="AB549" s="62">
        <f t="shared" ca="1" si="122"/>
        <v>1072826.7099289205</v>
      </c>
      <c r="AC549" s="65">
        <f t="shared" ca="1" si="123"/>
        <v>0</v>
      </c>
      <c r="AD549" s="62">
        <f ca="1">MAX(0,AB549-W549*(1+OFFSET($Y$4,B549,0))*E549)</f>
        <v>0</v>
      </c>
      <c r="AE549" s="65">
        <f ca="1">IF(OFFSET($AC$4,B549,0)=0,0,-OFFSET($AC$4,B549,0)/OFFSET($AD$4,B549,0)*AD549)</f>
        <v>0</v>
      </c>
      <c r="AF549" s="51">
        <f t="shared" ca="1" si="124"/>
        <v>1072826.7099289205</v>
      </c>
    </row>
    <row r="550" spans="1:32" ht="11.25" x14ac:dyDescent="0.2">
      <c r="A550" s="60">
        <v>31230</v>
      </c>
      <c r="B550" s="102">
        <f>INT(A550/10000)</f>
        <v>3</v>
      </c>
      <c r="C550" s="109">
        <v>6</v>
      </c>
      <c r="D550" s="60" t="s">
        <v>608</v>
      </c>
      <c r="E550" s="60">
        <v>16987</v>
      </c>
      <c r="F550" s="60">
        <v>0</v>
      </c>
      <c r="G550" s="60">
        <f t="shared" si="112"/>
        <v>28311.666666666664</v>
      </c>
      <c r="H550" s="60"/>
      <c r="I550" s="60"/>
      <c r="J550" s="57"/>
      <c r="K550" s="23">
        <f t="shared" si="113"/>
        <v>2</v>
      </c>
      <c r="L550" s="23">
        <f t="shared" si="114"/>
        <v>0</v>
      </c>
      <c r="M550" s="23">
        <f ca="1">OFFSET('Z1'!$B$7,B550,K550)*E550</f>
        <v>2216973.3699999996</v>
      </c>
      <c r="N550" s="23">
        <f ca="1">IF(L550&gt;0,OFFSET('Z1'!$I$7,B550,L550)*IF(L550=1,E550-9300,IF(L550=2,E550-18000,IF(L550=3,E550-45000,0))),0)</f>
        <v>0</v>
      </c>
      <c r="O550" s="23">
        <f>IF(AND(F550=1,E550&gt;20000,E550&lt;=45000),E550*'Z1'!$G$7,0)+IF(AND(F550=1,E550&gt;45000,E550&lt;=50000),'Z1'!$G$7/5000*(50000-E550)*E550,0)</f>
        <v>0</v>
      </c>
      <c r="P550" s="24">
        <f t="shared" ca="1" si="115"/>
        <v>2216973.3699999996</v>
      </c>
      <c r="Q550" s="27">
        <v>39547</v>
      </c>
      <c r="R550" s="26">
        <f t="shared" si="116"/>
        <v>38547</v>
      </c>
      <c r="S550" s="27">
        <f t="shared" si="117"/>
        <v>0</v>
      </c>
      <c r="T550" s="28">
        <f t="shared" si="118"/>
        <v>0</v>
      </c>
      <c r="U550" s="61">
        <f ca="1">OFFSET($U$4,B550,0)/OFFSET($G$4,B550,0)*G550</f>
        <v>13773375.758354336</v>
      </c>
      <c r="V550" s="62">
        <f t="shared" ca="1" si="119"/>
        <v>15990349.128354335</v>
      </c>
      <c r="W550" s="63">
        <v>998.3960613207164</v>
      </c>
      <c r="X550" s="63">
        <f t="shared" ca="1" si="120"/>
        <v>941.32861178279484</v>
      </c>
      <c r="Y550" s="64">
        <f t="shared" ca="1" si="121"/>
        <v>-5.7159129276241893E-2</v>
      </c>
      <c r="Z550" s="64"/>
      <c r="AA550" s="64">
        <f ca="1">MAX(Y550,OFFSET($AA$4,B550,0))</f>
        <v>-5.7159129276241893E-2</v>
      </c>
      <c r="AB550" s="62">
        <f t="shared" ca="1" si="122"/>
        <v>15990349.128354335</v>
      </c>
      <c r="AC550" s="65">
        <f t="shared" ca="1" si="123"/>
        <v>0</v>
      </c>
      <c r="AD550" s="62">
        <f ca="1">MAX(0,AB550-W550*(1+OFFSET($Y$4,B550,0))*E550)</f>
        <v>218137.12633681111</v>
      </c>
      <c r="AE550" s="65">
        <f ca="1">IF(OFFSET($AC$4,B550,0)=0,0,-OFFSET($AC$4,B550,0)/OFFSET($AD$4,B550,0)*AD550)</f>
        <v>-105794.90614272191</v>
      </c>
      <c r="AF550" s="51">
        <f t="shared" ca="1" si="124"/>
        <v>15884554.222211612</v>
      </c>
    </row>
    <row r="551" spans="1:32" ht="11.25" x14ac:dyDescent="0.2">
      <c r="A551" s="60">
        <v>31234</v>
      </c>
      <c r="B551" s="102">
        <f>INT(A551/10000)</f>
        <v>3</v>
      </c>
      <c r="C551" s="109">
        <v>3</v>
      </c>
      <c r="D551" s="60" t="s">
        <v>609</v>
      </c>
      <c r="E551" s="60">
        <v>1542</v>
      </c>
      <c r="F551" s="60">
        <v>0</v>
      </c>
      <c r="G551" s="60">
        <f t="shared" si="112"/>
        <v>2485.6119402985073</v>
      </c>
      <c r="H551" s="60"/>
      <c r="I551" s="60"/>
      <c r="J551" s="57"/>
      <c r="K551" s="23">
        <f t="shared" si="113"/>
        <v>1</v>
      </c>
      <c r="L551" s="23">
        <f t="shared" si="114"/>
        <v>0</v>
      </c>
      <c r="M551" s="23">
        <f ca="1">OFFSET('Z1'!$B$7,B551,K551)*E551</f>
        <v>0</v>
      </c>
      <c r="N551" s="23">
        <f ca="1">IF(L551&gt;0,OFFSET('Z1'!$I$7,B551,L551)*IF(L551=1,E551-9300,IF(L551=2,E551-18000,IF(L551=3,E551-45000,0))),0)</f>
        <v>0</v>
      </c>
      <c r="O551" s="23">
        <f>IF(AND(F551=1,E551&gt;20000,E551&lt;=45000),E551*'Z1'!$G$7,0)+IF(AND(F551=1,E551&gt;45000,E551&lt;=50000),'Z1'!$G$7/5000*(50000-E551)*E551,0)</f>
        <v>0</v>
      </c>
      <c r="P551" s="24">
        <f t="shared" ca="1" si="115"/>
        <v>0</v>
      </c>
      <c r="Q551" s="27">
        <v>0</v>
      </c>
      <c r="R551" s="26">
        <f t="shared" si="116"/>
        <v>0</v>
      </c>
      <c r="S551" s="27">
        <f t="shared" si="117"/>
        <v>1</v>
      </c>
      <c r="T551" s="28">
        <f t="shared" si="118"/>
        <v>0</v>
      </c>
      <c r="U551" s="61">
        <f ca="1">OFFSET($U$4,B551,0)/OFFSET($G$4,B551,0)*G551</f>
        <v>1209228.253718145</v>
      </c>
      <c r="V551" s="62">
        <f t="shared" ca="1" si="119"/>
        <v>1209228.253718145</v>
      </c>
      <c r="W551" s="63">
        <v>848.28906367663421</v>
      </c>
      <c r="X551" s="63">
        <f t="shared" ca="1" si="120"/>
        <v>784.19471706753893</v>
      </c>
      <c r="Y551" s="64">
        <f t="shared" ca="1" si="121"/>
        <v>-7.5557200196945895E-2</v>
      </c>
      <c r="Z551" s="64"/>
      <c r="AA551" s="64">
        <f ca="1">MAX(Y551,OFFSET($AA$4,B551,0))</f>
        <v>-7.5021174781420008E-2</v>
      </c>
      <c r="AB551" s="62">
        <f t="shared" ca="1" si="122"/>
        <v>1209929.4080538196</v>
      </c>
      <c r="AC551" s="65">
        <f t="shared" ca="1" si="123"/>
        <v>701.15433567459695</v>
      </c>
      <c r="AD551" s="62">
        <f ca="1">MAX(0,AB551-W551*(1+OFFSET($Y$4,B551,0))*E551)</f>
        <v>0</v>
      </c>
      <c r="AE551" s="65">
        <f ca="1">IF(OFFSET($AC$4,B551,0)=0,0,-OFFSET($AC$4,B551,0)/OFFSET($AD$4,B551,0)*AD551)</f>
        <v>0</v>
      </c>
      <c r="AF551" s="51">
        <f t="shared" ca="1" si="124"/>
        <v>1209929.4080538196</v>
      </c>
    </row>
    <row r="552" spans="1:32" ht="11.25" x14ac:dyDescent="0.2">
      <c r="A552" s="60">
        <v>31235</v>
      </c>
      <c r="B552" s="102">
        <f>INT(A552/10000)</f>
        <v>3</v>
      </c>
      <c r="C552" s="109">
        <v>6</v>
      </c>
      <c r="D552" s="60" t="s">
        <v>610</v>
      </c>
      <c r="E552" s="60">
        <v>11259</v>
      </c>
      <c r="F552" s="60">
        <v>0</v>
      </c>
      <c r="G552" s="60">
        <f t="shared" si="112"/>
        <v>18765</v>
      </c>
      <c r="H552" s="60"/>
      <c r="I552" s="60"/>
      <c r="J552" s="57"/>
      <c r="K552" s="23">
        <f t="shared" si="113"/>
        <v>2</v>
      </c>
      <c r="L552" s="23">
        <f t="shared" si="114"/>
        <v>0</v>
      </c>
      <c r="M552" s="23">
        <f ca="1">OFFSET('Z1'!$B$7,B552,K552)*E552</f>
        <v>1469412.0899999999</v>
      </c>
      <c r="N552" s="23">
        <f ca="1">IF(L552&gt;0,OFFSET('Z1'!$I$7,B552,L552)*IF(L552=1,E552-9300,IF(L552=2,E552-18000,IF(L552=3,E552-45000,0))),0)</f>
        <v>0</v>
      </c>
      <c r="O552" s="23">
        <f>IF(AND(F552=1,E552&gt;20000,E552&lt;=45000),E552*'Z1'!$G$7,0)+IF(AND(F552=1,E552&gt;45000,E552&lt;=50000),'Z1'!$G$7/5000*(50000-E552)*E552,0)</f>
        <v>0</v>
      </c>
      <c r="P552" s="24">
        <f t="shared" ca="1" si="115"/>
        <v>1469412.0899999999</v>
      </c>
      <c r="Q552" s="27">
        <v>62397</v>
      </c>
      <c r="R552" s="26">
        <f t="shared" si="116"/>
        <v>61397</v>
      </c>
      <c r="S552" s="27">
        <f t="shared" si="117"/>
        <v>0</v>
      </c>
      <c r="T552" s="28">
        <f t="shared" si="118"/>
        <v>0</v>
      </c>
      <c r="U552" s="61">
        <f ca="1">OFFSET($U$4,B552,0)/OFFSET($G$4,B552,0)*G552</f>
        <v>9129006.750062488</v>
      </c>
      <c r="V552" s="62">
        <f t="shared" ca="1" si="119"/>
        <v>10598418.840062488</v>
      </c>
      <c r="W552" s="63">
        <v>994.53893743820333</v>
      </c>
      <c r="X552" s="63">
        <f t="shared" ca="1" si="120"/>
        <v>941.32861178279495</v>
      </c>
      <c r="Y552" s="64">
        <f t="shared" ca="1" si="121"/>
        <v>-5.3502506188918941E-2</v>
      </c>
      <c r="Z552" s="64"/>
      <c r="AA552" s="64">
        <f ca="1">MAX(Y552,OFFSET($AA$4,B552,0))</f>
        <v>-5.3502506188918941E-2</v>
      </c>
      <c r="AB552" s="62">
        <f t="shared" ca="1" si="122"/>
        <v>10598418.840062488</v>
      </c>
      <c r="AC552" s="65">
        <f t="shared" ca="1" si="123"/>
        <v>0</v>
      </c>
      <c r="AD552" s="62">
        <f ca="1">MAX(0,AB552-W552*(1+OFFSET($Y$4,B552,0))*E552)</f>
        <v>184968.02111813612</v>
      </c>
      <c r="AE552" s="65">
        <f ca="1">IF(OFFSET($AC$4,B552,0)=0,0,-OFFSET($AC$4,B552,0)/OFFSET($AD$4,B552,0)*AD552)</f>
        <v>-89708.133421467734</v>
      </c>
      <c r="AF552" s="51">
        <f t="shared" ca="1" si="124"/>
        <v>10508710.70664102</v>
      </c>
    </row>
    <row r="553" spans="1:32" ht="11.25" x14ac:dyDescent="0.2">
      <c r="A553" s="60">
        <v>31301</v>
      </c>
      <c r="B553" s="102">
        <f>INT(A553/10000)</f>
        <v>3</v>
      </c>
      <c r="C553" s="109">
        <v>2</v>
      </c>
      <c r="D553" s="60" t="s">
        <v>611</v>
      </c>
      <c r="E553" s="60">
        <v>647</v>
      </c>
      <c r="F553" s="60">
        <v>0</v>
      </c>
      <c r="G553" s="60">
        <f t="shared" si="112"/>
        <v>1042.9253731343283</v>
      </c>
      <c r="H553" s="60"/>
      <c r="I553" s="60"/>
      <c r="J553" s="57"/>
      <c r="K553" s="23">
        <f t="shared" si="113"/>
        <v>1</v>
      </c>
      <c r="L553" s="23">
        <f t="shared" si="114"/>
        <v>0</v>
      </c>
      <c r="M553" s="23">
        <f ca="1">OFFSET('Z1'!$B$7,B553,K553)*E553</f>
        <v>0</v>
      </c>
      <c r="N553" s="23">
        <f ca="1">IF(L553&gt;0,OFFSET('Z1'!$I$7,B553,L553)*IF(L553=1,E553-9300,IF(L553=2,E553-18000,IF(L553=3,E553-45000,0))),0)</f>
        <v>0</v>
      </c>
      <c r="O553" s="23">
        <f>IF(AND(F553=1,E553&gt;20000,E553&lt;=45000),E553*'Z1'!$G$7,0)+IF(AND(F553=1,E553&gt;45000,E553&lt;=50000),'Z1'!$G$7/5000*(50000-E553)*E553,0)</f>
        <v>0</v>
      </c>
      <c r="P553" s="24">
        <f t="shared" ca="1" si="115"/>
        <v>0</v>
      </c>
      <c r="Q553" s="27">
        <v>8240</v>
      </c>
      <c r="R553" s="26">
        <f t="shared" si="116"/>
        <v>7240</v>
      </c>
      <c r="S553" s="27">
        <f t="shared" si="117"/>
        <v>1</v>
      </c>
      <c r="T553" s="28">
        <f t="shared" si="118"/>
        <v>6516</v>
      </c>
      <c r="U553" s="61">
        <f ca="1">OFFSET($U$4,B553,0)/OFFSET($G$4,B553,0)*G553</f>
        <v>507373.98194269772</v>
      </c>
      <c r="V553" s="62">
        <f t="shared" ca="1" si="119"/>
        <v>513889.98194269772</v>
      </c>
      <c r="W553" s="63">
        <v>858.3965403121482</v>
      </c>
      <c r="X553" s="63">
        <f t="shared" ca="1" si="120"/>
        <v>794.26581444002738</v>
      </c>
      <c r="Y553" s="64">
        <f t="shared" ca="1" si="121"/>
        <v>-7.4709907205357862E-2</v>
      </c>
      <c r="Z553" s="64"/>
      <c r="AA553" s="64">
        <f ca="1">MAX(Y553,OFFSET($AA$4,B553,0))</f>
        <v>-7.4709907205357862E-2</v>
      </c>
      <c r="AB553" s="62">
        <f t="shared" ca="1" si="122"/>
        <v>513889.98194269772</v>
      </c>
      <c r="AC553" s="65">
        <f t="shared" ca="1" si="123"/>
        <v>0</v>
      </c>
      <c r="AD553" s="62">
        <f ca="1">MAX(0,AB553-W553*(1+OFFSET($Y$4,B553,0))*E553)</f>
        <v>0</v>
      </c>
      <c r="AE553" s="65">
        <f ca="1">IF(OFFSET($AC$4,B553,0)=0,0,-OFFSET($AC$4,B553,0)/OFFSET($AD$4,B553,0)*AD553)</f>
        <v>0</v>
      </c>
      <c r="AF553" s="51">
        <f t="shared" ca="1" si="124"/>
        <v>513889.98194269772</v>
      </c>
    </row>
    <row r="554" spans="1:32" ht="11.25" x14ac:dyDescent="0.2">
      <c r="A554" s="60">
        <v>31302</v>
      </c>
      <c r="B554" s="102">
        <f>INT(A554/10000)</f>
        <v>3</v>
      </c>
      <c r="C554" s="109">
        <v>3</v>
      </c>
      <c r="D554" s="60" t="s">
        <v>612</v>
      </c>
      <c r="E554" s="60">
        <v>1022</v>
      </c>
      <c r="F554" s="60">
        <v>0</v>
      </c>
      <c r="G554" s="60">
        <f t="shared" si="112"/>
        <v>1647.4029850746269</v>
      </c>
      <c r="H554" s="60"/>
      <c r="I554" s="60"/>
      <c r="J554" s="57"/>
      <c r="K554" s="23">
        <f t="shared" si="113"/>
        <v>1</v>
      </c>
      <c r="L554" s="23">
        <f t="shared" si="114"/>
        <v>0</v>
      </c>
      <c r="M554" s="23">
        <f ca="1">OFFSET('Z1'!$B$7,B554,K554)*E554</f>
        <v>0</v>
      </c>
      <c r="N554" s="23">
        <f ca="1">IF(L554&gt;0,OFFSET('Z1'!$I$7,B554,L554)*IF(L554=1,E554-9300,IF(L554=2,E554-18000,IF(L554=3,E554-45000,0))),0)</f>
        <v>0</v>
      </c>
      <c r="O554" s="23">
        <f>IF(AND(F554=1,E554&gt;20000,E554&lt;=45000),E554*'Z1'!$G$7,0)+IF(AND(F554=1,E554&gt;45000,E554&lt;=50000),'Z1'!$G$7/5000*(50000-E554)*E554,0)</f>
        <v>0</v>
      </c>
      <c r="P554" s="24">
        <f t="shared" ca="1" si="115"/>
        <v>0</v>
      </c>
      <c r="Q554" s="27">
        <v>3838</v>
      </c>
      <c r="R554" s="26">
        <f t="shared" si="116"/>
        <v>2838</v>
      </c>
      <c r="S554" s="27">
        <f t="shared" si="117"/>
        <v>1</v>
      </c>
      <c r="T554" s="28">
        <f t="shared" si="118"/>
        <v>2554.2000000000003</v>
      </c>
      <c r="U554" s="61">
        <f ca="1">OFFSET($U$4,B554,0)/OFFSET($G$4,B554,0)*G554</f>
        <v>801447.00084302493</v>
      </c>
      <c r="V554" s="62">
        <f t="shared" ca="1" si="119"/>
        <v>804001.20084302488</v>
      </c>
      <c r="W554" s="63">
        <v>851.115512945202</v>
      </c>
      <c r="X554" s="63">
        <f t="shared" ca="1" si="120"/>
        <v>786.69393428867409</v>
      </c>
      <c r="Y554" s="64">
        <f t="shared" ca="1" si="121"/>
        <v>-7.5690758394948432E-2</v>
      </c>
      <c r="Z554" s="64"/>
      <c r="AA554" s="64">
        <f ca="1">MAX(Y554,OFFSET($AA$4,B554,0))</f>
        <v>-7.5021174781420008E-2</v>
      </c>
      <c r="AB554" s="62">
        <f t="shared" ca="1" si="122"/>
        <v>804583.63148972811</v>
      </c>
      <c r="AC554" s="65">
        <f t="shared" ca="1" si="123"/>
        <v>582.43064670322929</v>
      </c>
      <c r="AD554" s="62">
        <f ca="1">MAX(0,AB554-W554*(1+OFFSET($Y$4,B554,0))*E554)</f>
        <v>0</v>
      </c>
      <c r="AE554" s="65">
        <f ca="1">IF(OFFSET($AC$4,B554,0)=0,0,-OFFSET($AC$4,B554,0)/OFFSET($AD$4,B554,0)*AD554)</f>
        <v>0</v>
      </c>
      <c r="AF554" s="51">
        <f t="shared" ca="1" si="124"/>
        <v>804583.63148972811</v>
      </c>
    </row>
    <row r="555" spans="1:32" ht="11.25" x14ac:dyDescent="0.2">
      <c r="A555" s="60">
        <v>31303</v>
      </c>
      <c r="B555" s="102">
        <f>INT(A555/10000)</f>
        <v>3</v>
      </c>
      <c r="C555" s="109">
        <v>3</v>
      </c>
      <c r="D555" s="60" t="s">
        <v>613</v>
      </c>
      <c r="E555" s="60">
        <v>1261</v>
      </c>
      <c r="F555" s="60">
        <v>0</v>
      </c>
      <c r="G555" s="60">
        <f t="shared" si="112"/>
        <v>2032.6567164179105</v>
      </c>
      <c r="H555" s="60"/>
      <c r="I555" s="60"/>
      <c r="J555" s="57"/>
      <c r="K555" s="23">
        <f t="shared" si="113"/>
        <v>1</v>
      </c>
      <c r="L555" s="23">
        <f t="shared" si="114"/>
        <v>0</v>
      </c>
      <c r="M555" s="23">
        <f ca="1">OFFSET('Z1'!$B$7,B555,K555)*E555</f>
        <v>0</v>
      </c>
      <c r="N555" s="23">
        <f ca="1">IF(L555&gt;0,OFFSET('Z1'!$I$7,B555,L555)*IF(L555=1,E555-9300,IF(L555=2,E555-18000,IF(L555=3,E555-45000,0))),0)</f>
        <v>0</v>
      </c>
      <c r="O555" s="23">
        <f>IF(AND(F555=1,E555&gt;20000,E555&lt;=45000),E555*'Z1'!$G$7,0)+IF(AND(F555=1,E555&gt;45000,E555&lt;=50000),'Z1'!$G$7/5000*(50000-E555)*E555,0)</f>
        <v>0</v>
      </c>
      <c r="P555" s="24">
        <f t="shared" ca="1" si="115"/>
        <v>0</v>
      </c>
      <c r="Q555" s="27">
        <v>0</v>
      </c>
      <c r="R555" s="26">
        <f t="shared" si="116"/>
        <v>0</v>
      </c>
      <c r="S555" s="27">
        <f t="shared" si="117"/>
        <v>1</v>
      </c>
      <c r="T555" s="28">
        <f t="shared" si="118"/>
        <v>0</v>
      </c>
      <c r="U555" s="61">
        <f ca="1">OFFSET($U$4,B555,0)/OFFSET($G$4,B555,0)*G555</f>
        <v>988869.53822216671</v>
      </c>
      <c r="V555" s="62">
        <f t="shared" ca="1" si="119"/>
        <v>988869.53822216671</v>
      </c>
      <c r="W555" s="63">
        <v>848.28906367663421</v>
      </c>
      <c r="X555" s="63">
        <f t="shared" ca="1" si="120"/>
        <v>784.19471706753905</v>
      </c>
      <c r="Y555" s="64">
        <f t="shared" ca="1" si="121"/>
        <v>-7.5557200196945784E-2</v>
      </c>
      <c r="Z555" s="64"/>
      <c r="AA555" s="64">
        <f ca="1">MAX(Y555,OFFSET($AA$4,B555,0))</f>
        <v>-7.5021174781420008E-2</v>
      </c>
      <c r="AB555" s="62">
        <f t="shared" ca="1" si="122"/>
        <v>989442.92059394717</v>
      </c>
      <c r="AC555" s="65">
        <f t="shared" ca="1" si="123"/>
        <v>573.38237178046256</v>
      </c>
      <c r="AD555" s="62">
        <f ca="1">MAX(0,AB555-W555*(1+OFFSET($Y$4,B555,0))*E555)</f>
        <v>0</v>
      </c>
      <c r="AE555" s="65">
        <f ca="1">IF(OFFSET($AC$4,B555,0)=0,0,-OFFSET($AC$4,B555,0)/OFFSET($AD$4,B555,0)*AD555)</f>
        <v>0</v>
      </c>
      <c r="AF555" s="51">
        <f t="shared" ca="1" si="124"/>
        <v>989442.92059394717</v>
      </c>
    </row>
    <row r="556" spans="1:32" ht="11.25" x14ac:dyDescent="0.2">
      <c r="A556" s="60">
        <v>31304</v>
      </c>
      <c r="B556" s="102">
        <f>INT(A556/10000)</f>
        <v>3</v>
      </c>
      <c r="C556" s="109">
        <v>2</v>
      </c>
      <c r="D556" s="60" t="s">
        <v>614</v>
      </c>
      <c r="E556" s="60">
        <v>854</v>
      </c>
      <c r="F556" s="60">
        <v>0</v>
      </c>
      <c r="G556" s="60">
        <f t="shared" si="112"/>
        <v>1376.5970149253731</v>
      </c>
      <c r="H556" s="60"/>
      <c r="I556" s="60"/>
      <c r="J556" s="57"/>
      <c r="K556" s="23">
        <f t="shared" si="113"/>
        <v>1</v>
      </c>
      <c r="L556" s="23">
        <f t="shared" si="114"/>
        <v>0</v>
      </c>
      <c r="M556" s="23">
        <f ca="1">OFFSET('Z1'!$B$7,B556,K556)*E556</f>
        <v>0</v>
      </c>
      <c r="N556" s="23">
        <f ca="1">IF(L556&gt;0,OFFSET('Z1'!$I$7,B556,L556)*IF(L556=1,E556-9300,IF(L556=2,E556-18000,IF(L556=3,E556-45000,0))),0)</f>
        <v>0</v>
      </c>
      <c r="O556" s="23">
        <f>IF(AND(F556=1,E556&gt;20000,E556&lt;=45000),E556*'Z1'!$G$7,0)+IF(AND(F556=1,E556&gt;45000,E556&lt;=50000),'Z1'!$G$7/5000*(50000-E556)*E556,0)</f>
        <v>0</v>
      </c>
      <c r="P556" s="24">
        <f t="shared" ca="1" si="115"/>
        <v>0</v>
      </c>
      <c r="Q556" s="27">
        <v>55936</v>
      </c>
      <c r="R556" s="26">
        <f t="shared" si="116"/>
        <v>54936</v>
      </c>
      <c r="S556" s="27">
        <f t="shared" si="117"/>
        <v>1</v>
      </c>
      <c r="T556" s="28">
        <f t="shared" si="118"/>
        <v>49442.400000000001</v>
      </c>
      <c r="U556" s="61">
        <f ca="1">OFFSET($U$4,B556,0)/OFFSET($G$4,B556,0)*G556</f>
        <v>669702.28837567824</v>
      </c>
      <c r="V556" s="62">
        <f t="shared" ca="1" si="119"/>
        <v>719144.68837567826</v>
      </c>
      <c r="W556" s="63">
        <v>988.39326239840921</v>
      </c>
      <c r="X556" s="63">
        <f t="shared" ca="1" si="120"/>
        <v>842.0897990347521</v>
      </c>
      <c r="Y556" s="64">
        <f t="shared" ca="1" si="121"/>
        <v>-0.14802151019184506</v>
      </c>
      <c r="Z556" s="64"/>
      <c r="AA556" s="64">
        <f ca="1">MAX(Y556,OFFSET($AA$4,B556,0))</f>
        <v>-7.5021174781420008E-2</v>
      </c>
      <c r="AB556" s="62">
        <f t="shared" ca="1" si="122"/>
        <v>780763.38425598317</v>
      </c>
      <c r="AC556" s="65">
        <f t="shared" ca="1" si="123"/>
        <v>61618.695880304906</v>
      </c>
      <c r="AD556" s="62">
        <f ca="1">MAX(0,AB556-W556*(1+OFFSET($Y$4,B556,0))*E556)</f>
        <v>0</v>
      </c>
      <c r="AE556" s="65">
        <f ca="1">IF(OFFSET($AC$4,B556,0)=0,0,-OFFSET($AC$4,B556,0)/OFFSET($AD$4,B556,0)*AD556)</f>
        <v>0</v>
      </c>
      <c r="AF556" s="51">
        <f t="shared" ca="1" si="124"/>
        <v>780763.38425598317</v>
      </c>
    </row>
    <row r="557" spans="1:32" ht="11.25" x14ac:dyDescent="0.2">
      <c r="A557" s="60">
        <v>31308</v>
      </c>
      <c r="B557" s="102">
        <f>INT(A557/10000)</f>
        <v>3</v>
      </c>
      <c r="C557" s="109">
        <v>4</v>
      </c>
      <c r="D557" s="60" t="s">
        <v>615</v>
      </c>
      <c r="E557" s="60">
        <v>3088</v>
      </c>
      <c r="F557" s="60">
        <v>0</v>
      </c>
      <c r="G557" s="60">
        <f t="shared" si="112"/>
        <v>4977.6716417910447</v>
      </c>
      <c r="H557" s="60"/>
      <c r="I557" s="60"/>
      <c r="J557" s="57"/>
      <c r="K557" s="23">
        <f t="shared" si="113"/>
        <v>1</v>
      </c>
      <c r="L557" s="23">
        <f t="shared" si="114"/>
        <v>0</v>
      </c>
      <c r="M557" s="23">
        <f ca="1">OFFSET('Z1'!$B$7,B557,K557)*E557</f>
        <v>0</v>
      </c>
      <c r="N557" s="23">
        <f ca="1">IF(L557&gt;0,OFFSET('Z1'!$I$7,B557,L557)*IF(L557=1,E557-9300,IF(L557=2,E557-18000,IF(L557=3,E557-45000,0))),0)</f>
        <v>0</v>
      </c>
      <c r="O557" s="23">
        <f>IF(AND(F557=1,E557&gt;20000,E557&lt;=45000),E557*'Z1'!$G$7,0)+IF(AND(F557=1,E557&gt;45000,E557&lt;=50000),'Z1'!$G$7/5000*(50000-E557)*E557,0)</f>
        <v>0</v>
      </c>
      <c r="P557" s="24">
        <f t="shared" ca="1" si="115"/>
        <v>0</v>
      </c>
      <c r="Q557" s="27">
        <v>16859</v>
      </c>
      <c r="R557" s="26">
        <f t="shared" si="116"/>
        <v>15859</v>
      </c>
      <c r="S557" s="27">
        <f t="shared" si="117"/>
        <v>1</v>
      </c>
      <c r="T557" s="28">
        <f t="shared" si="118"/>
        <v>14273.1</v>
      </c>
      <c r="U557" s="61">
        <f ca="1">OFFSET($U$4,B557,0)/OFFSET($G$4,B557,0)*G557</f>
        <v>2421593.2863045605</v>
      </c>
      <c r="V557" s="62">
        <f t="shared" ca="1" si="119"/>
        <v>2435866.3863045606</v>
      </c>
      <c r="W557" s="63">
        <v>850.41831049763175</v>
      </c>
      <c r="X557" s="63">
        <f t="shared" ca="1" si="120"/>
        <v>788.81683494318668</v>
      </c>
      <c r="Y557" s="64">
        <f t="shared" ca="1" si="121"/>
        <v>-7.2436675920581117E-2</v>
      </c>
      <c r="Z557" s="64"/>
      <c r="AA557" s="64">
        <f ca="1">MAX(Y557,OFFSET($AA$4,B557,0))</f>
        <v>-7.2436675920581117E-2</v>
      </c>
      <c r="AB557" s="62">
        <f t="shared" ca="1" si="122"/>
        <v>2435866.3863045606</v>
      </c>
      <c r="AC557" s="65">
        <f t="shared" ca="1" si="123"/>
        <v>0</v>
      </c>
      <c r="AD557" s="62">
        <f ca="1">MAX(0,AB557-W557*(1+OFFSET($Y$4,B557,0))*E557)</f>
        <v>0</v>
      </c>
      <c r="AE557" s="65">
        <f ca="1">IF(OFFSET($AC$4,B557,0)=0,0,-OFFSET($AC$4,B557,0)/OFFSET($AD$4,B557,0)*AD557)</f>
        <v>0</v>
      </c>
      <c r="AF557" s="51">
        <f t="shared" ca="1" si="124"/>
        <v>2435866.3863045606</v>
      </c>
    </row>
    <row r="558" spans="1:32" ht="11.25" x14ac:dyDescent="0.2">
      <c r="A558" s="60">
        <v>31309</v>
      </c>
      <c r="B558" s="102">
        <f>INT(A558/10000)</f>
        <v>3</v>
      </c>
      <c r="C558" s="109">
        <v>4</v>
      </c>
      <c r="D558" s="60" t="s">
        <v>616</v>
      </c>
      <c r="E558" s="60">
        <v>2952</v>
      </c>
      <c r="F558" s="60">
        <v>0</v>
      </c>
      <c r="G558" s="60">
        <f t="shared" si="112"/>
        <v>4758.4477611940301</v>
      </c>
      <c r="H558" s="60"/>
      <c r="I558" s="60"/>
      <c r="J558" s="57"/>
      <c r="K558" s="23">
        <f t="shared" si="113"/>
        <v>1</v>
      </c>
      <c r="L558" s="23">
        <f t="shared" si="114"/>
        <v>0</v>
      </c>
      <c r="M558" s="23">
        <f ca="1">OFFSET('Z1'!$B$7,B558,K558)*E558</f>
        <v>0</v>
      </c>
      <c r="N558" s="23">
        <f ca="1">IF(L558&gt;0,OFFSET('Z1'!$I$7,B558,L558)*IF(L558=1,E558-9300,IF(L558=2,E558-18000,IF(L558=3,E558-45000,0))),0)</f>
        <v>0</v>
      </c>
      <c r="O558" s="23">
        <f>IF(AND(F558=1,E558&gt;20000,E558&lt;=45000),E558*'Z1'!$G$7,0)+IF(AND(F558=1,E558&gt;45000,E558&lt;=50000),'Z1'!$G$7/5000*(50000-E558)*E558,0)</f>
        <v>0</v>
      </c>
      <c r="P558" s="24">
        <f t="shared" ca="1" si="115"/>
        <v>0</v>
      </c>
      <c r="Q558" s="27">
        <v>23194</v>
      </c>
      <c r="R558" s="26">
        <f t="shared" si="116"/>
        <v>22194</v>
      </c>
      <c r="S558" s="27">
        <f t="shared" si="117"/>
        <v>1</v>
      </c>
      <c r="T558" s="28">
        <f t="shared" si="118"/>
        <v>19974.600000000002</v>
      </c>
      <c r="U558" s="61">
        <f ca="1">OFFSET($U$4,B558,0)/OFFSET($G$4,B558,0)*G558</f>
        <v>2314942.8047833755</v>
      </c>
      <c r="V558" s="62">
        <f t="shared" ca="1" si="119"/>
        <v>2334917.4047833756</v>
      </c>
      <c r="W558" s="63">
        <v>854.58361280180236</v>
      </c>
      <c r="X558" s="63">
        <f t="shared" ca="1" si="120"/>
        <v>790.96118048217329</v>
      </c>
      <c r="Y558" s="64">
        <f t="shared" ca="1" si="121"/>
        <v>-7.4448458133943407E-2</v>
      </c>
      <c r="Z558" s="64"/>
      <c r="AA558" s="64">
        <f ca="1">MAX(Y558,OFFSET($AA$4,B558,0))</f>
        <v>-7.4448458133943407E-2</v>
      </c>
      <c r="AB558" s="62">
        <f t="shared" ca="1" si="122"/>
        <v>2334917.4047833756</v>
      </c>
      <c r="AC558" s="65">
        <f t="shared" ca="1" si="123"/>
        <v>0</v>
      </c>
      <c r="AD558" s="62">
        <f ca="1">MAX(0,AB558-W558*(1+OFFSET($Y$4,B558,0))*E558)</f>
        <v>0</v>
      </c>
      <c r="AE558" s="65">
        <f ca="1">IF(OFFSET($AC$4,B558,0)=0,0,-OFFSET($AC$4,B558,0)/OFFSET($AD$4,B558,0)*AD558)</f>
        <v>0</v>
      </c>
      <c r="AF558" s="51">
        <f t="shared" ca="1" si="124"/>
        <v>2334917.4047833756</v>
      </c>
    </row>
    <row r="559" spans="1:32" ht="11.25" x14ac:dyDescent="0.2">
      <c r="A559" s="60">
        <v>31310</v>
      </c>
      <c r="B559" s="102">
        <f>INT(A559/10000)</f>
        <v>3</v>
      </c>
      <c r="C559" s="109">
        <v>3</v>
      </c>
      <c r="D559" s="60" t="s">
        <v>617</v>
      </c>
      <c r="E559" s="60">
        <v>2174</v>
      </c>
      <c r="F559" s="60">
        <v>0</v>
      </c>
      <c r="G559" s="60">
        <f t="shared" si="112"/>
        <v>3504.3582089552237</v>
      </c>
      <c r="H559" s="60"/>
      <c r="I559" s="60"/>
      <c r="J559" s="57"/>
      <c r="K559" s="23">
        <f t="shared" si="113"/>
        <v>1</v>
      </c>
      <c r="L559" s="23">
        <f t="shared" si="114"/>
        <v>0</v>
      </c>
      <c r="M559" s="23">
        <f ca="1">OFFSET('Z1'!$B$7,B559,K559)*E559</f>
        <v>0</v>
      </c>
      <c r="N559" s="23">
        <f ca="1">IF(L559&gt;0,OFFSET('Z1'!$I$7,B559,L559)*IF(L559=1,E559-9300,IF(L559=2,E559-18000,IF(L559=3,E559-45000,0))),0)</f>
        <v>0</v>
      </c>
      <c r="O559" s="23">
        <f>IF(AND(F559=1,E559&gt;20000,E559&lt;=45000),E559*'Z1'!$G$7,0)+IF(AND(F559=1,E559&gt;45000,E559&lt;=50000),'Z1'!$G$7/5000*(50000-E559)*E559,0)</f>
        <v>0</v>
      </c>
      <c r="P559" s="24">
        <f t="shared" ca="1" si="115"/>
        <v>0</v>
      </c>
      <c r="Q559" s="27">
        <v>3120</v>
      </c>
      <c r="R559" s="26">
        <f t="shared" si="116"/>
        <v>2120</v>
      </c>
      <c r="S559" s="27">
        <f t="shared" si="117"/>
        <v>1</v>
      </c>
      <c r="T559" s="28">
        <f t="shared" si="118"/>
        <v>1908</v>
      </c>
      <c r="U559" s="61">
        <f ca="1">OFFSET($U$4,B559,0)/OFFSET($G$4,B559,0)*G559</f>
        <v>1704839.3149048297</v>
      </c>
      <c r="V559" s="62">
        <f t="shared" ca="1" si="119"/>
        <v>1706747.3149048297</v>
      </c>
      <c r="W559" s="63">
        <v>849.28989700996738</v>
      </c>
      <c r="X559" s="63">
        <f t="shared" ca="1" si="120"/>
        <v>785.07236196174324</v>
      </c>
      <c r="Y559" s="64">
        <f t="shared" ca="1" si="121"/>
        <v>-7.5613209664108894E-2</v>
      </c>
      <c r="Z559" s="64"/>
      <c r="AA559" s="64">
        <f ca="1">MAX(Y559,OFFSET($AA$4,B559,0))</f>
        <v>-7.5021174781420008E-2</v>
      </c>
      <c r="AB559" s="62">
        <f t="shared" ca="1" si="122"/>
        <v>1707840.4222024709</v>
      </c>
      <c r="AC559" s="65">
        <f t="shared" ca="1" si="123"/>
        <v>1093.1072976412252</v>
      </c>
      <c r="AD559" s="62">
        <f ca="1">MAX(0,AB559-W559*(1+OFFSET($Y$4,B559,0))*E559)</f>
        <v>0</v>
      </c>
      <c r="AE559" s="65">
        <f ca="1">IF(OFFSET($AC$4,B559,0)=0,0,-OFFSET($AC$4,B559,0)/OFFSET($AD$4,B559,0)*AD559)</f>
        <v>0</v>
      </c>
      <c r="AF559" s="51">
        <f t="shared" ca="1" si="124"/>
        <v>1707840.4222024709</v>
      </c>
    </row>
    <row r="560" spans="1:32" ht="11.25" x14ac:dyDescent="0.2">
      <c r="A560" s="60">
        <v>31311</v>
      </c>
      <c r="B560" s="102">
        <f>INT(A560/10000)</f>
        <v>3</v>
      </c>
      <c r="C560" s="109">
        <v>4</v>
      </c>
      <c r="D560" s="60" t="s">
        <v>618</v>
      </c>
      <c r="E560" s="60">
        <v>3782</v>
      </c>
      <c r="F560" s="60">
        <v>0</v>
      </c>
      <c r="G560" s="60">
        <f t="shared" si="112"/>
        <v>6096.3582089552237</v>
      </c>
      <c r="H560" s="60"/>
      <c r="I560" s="60"/>
      <c r="J560" s="57"/>
      <c r="K560" s="23">
        <f t="shared" si="113"/>
        <v>1</v>
      </c>
      <c r="L560" s="23">
        <f t="shared" si="114"/>
        <v>0</v>
      </c>
      <c r="M560" s="23">
        <f ca="1">OFFSET('Z1'!$B$7,B560,K560)*E560</f>
        <v>0</v>
      </c>
      <c r="N560" s="23">
        <f ca="1">IF(L560&gt;0,OFFSET('Z1'!$I$7,B560,L560)*IF(L560=1,E560-9300,IF(L560=2,E560-18000,IF(L560=3,E560-45000,0))),0)</f>
        <v>0</v>
      </c>
      <c r="O560" s="23">
        <f>IF(AND(F560=1,E560&gt;20000,E560&lt;=45000),E560*'Z1'!$G$7,0)+IF(AND(F560=1,E560&gt;45000,E560&lt;=50000),'Z1'!$G$7/5000*(50000-E560)*E560,0)</f>
        <v>0</v>
      </c>
      <c r="P560" s="24">
        <f t="shared" ca="1" si="115"/>
        <v>0</v>
      </c>
      <c r="Q560" s="27">
        <v>1183</v>
      </c>
      <c r="R560" s="26">
        <f t="shared" si="116"/>
        <v>183</v>
      </c>
      <c r="S560" s="27">
        <f t="shared" si="117"/>
        <v>1</v>
      </c>
      <c r="T560" s="28">
        <f t="shared" si="118"/>
        <v>164.70000000000002</v>
      </c>
      <c r="U560" s="61">
        <f ca="1">OFFSET($U$4,B560,0)/OFFSET($G$4,B560,0)*G560</f>
        <v>2965824.4199494324</v>
      </c>
      <c r="V560" s="62">
        <f t="shared" ca="1" si="119"/>
        <v>2965989.1199494326</v>
      </c>
      <c r="W560" s="63">
        <v>848.34185099499587</v>
      </c>
      <c r="X560" s="63">
        <f t="shared" ca="1" si="120"/>
        <v>784.23826545463578</v>
      </c>
      <c r="Y560" s="64">
        <f t="shared" ca="1" si="121"/>
        <v>-7.5563389293095473E-2</v>
      </c>
      <c r="Z560" s="64"/>
      <c r="AA560" s="64">
        <f ca="1">MAX(Y560,OFFSET($AA$4,B560,0))</f>
        <v>-7.5021174781420008E-2</v>
      </c>
      <c r="AB560" s="62">
        <f t="shared" ca="1" si="122"/>
        <v>2967728.7766480986</v>
      </c>
      <c r="AC560" s="65">
        <f t="shared" ca="1" si="123"/>
        <v>1739.6566986660473</v>
      </c>
      <c r="AD560" s="62">
        <f ca="1">MAX(0,AB560-W560*(1+OFFSET($Y$4,B560,0))*E560)</f>
        <v>0</v>
      </c>
      <c r="AE560" s="65">
        <f ca="1">IF(OFFSET($AC$4,B560,0)=0,0,-OFFSET($AC$4,B560,0)/OFFSET($AD$4,B560,0)*AD560)</f>
        <v>0</v>
      </c>
      <c r="AF560" s="51">
        <f t="shared" ca="1" si="124"/>
        <v>2967728.7766480986</v>
      </c>
    </row>
    <row r="561" spans="1:32" ht="11.25" x14ac:dyDescent="0.2">
      <c r="A561" s="60">
        <v>31315</v>
      </c>
      <c r="B561" s="102">
        <f>INT(A561/10000)</f>
        <v>3</v>
      </c>
      <c r="C561" s="109">
        <v>3</v>
      </c>
      <c r="D561" s="60" t="s">
        <v>619</v>
      </c>
      <c r="E561" s="60">
        <v>1988</v>
      </c>
      <c r="F561" s="60">
        <v>0</v>
      </c>
      <c r="G561" s="60">
        <f t="shared" si="112"/>
        <v>3204.5373134328356</v>
      </c>
      <c r="H561" s="60"/>
      <c r="I561" s="60"/>
      <c r="J561" s="57"/>
      <c r="K561" s="23">
        <f t="shared" si="113"/>
        <v>1</v>
      </c>
      <c r="L561" s="23">
        <f t="shared" si="114"/>
        <v>0</v>
      </c>
      <c r="M561" s="23">
        <f ca="1">OFFSET('Z1'!$B$7,B561,K561)*E561</f>
        <v>0</v>
      </c>
      <c r="N561" s="23">
        <f ca="1">IF(L561&gt;0,OFFSET('Z1'!$I$7,B561,L561)*IF(L561=1,E561-9300,IF(L561=2,E561-18000,IF(L561=3,E561-45000,0))),0)</f>
        <v>0</v>
      </c>
      <c r="O561" s="23">
        <f>IF(AND(F561=1,E561&gt;20000,E561&lt;=45000),E561*'Z1'!$G$7,0)+IF(AND(F561=1,E561&gt;45000,E561&lt;=50000),'Z1'!$G$7/5000*(50000-E561)*E561,0)</f>
        <v>0</v>
      </c>
      <c r="P561" s="24">
        <f t="shared" ca="1" si="115"/>
        <v>0</v>
      </c>
      <c r="Q561" s="27">
        <v>0</v>
      </c>
      <c r="R561" s="26">
        <f t="shared" si="116"/>
        <v>0</v>
      </c>
      <c r="S561" s="27">
        <f t="shared" si="117"/>
        <v>1</v>
      </c>
      <c r="T561" s="28">
        <f t="shared" si="118"/>
        <v>0</v>
      </c>
      <c r="U561" s="61">
        <f ca="1">OFFSET($U$4,B561,0)/OFFSET($G$4,B561,0)*G561</f>
        <v>1558979.0975302674</v>
      </c>
      <c r="V561" s="62">
        <f t="shared" ca="1" si="119"/>
        <v>1558979.0975302674</v>
      </c>
      <c r="W561" s="63">
        <v>852.09211499603532</v>
      </c>
      <c r="X561" s="63">
        <f t="shared" ca="1" si="120"/>
        <v>784.19471706753893</v>
      </c>
      <c r="Y561" s="64">
        <f t="shared" ca="1" si="121"/>
        <v>-7.9683166565638675E-2</v>
      </c>
      <c r="Z561" s="64"/>
      <c r="AA561" s="64">
        <f ca="1">MAX(Y561,OFFSET($AA$4,B561,0))</f>
        <v>-7.5021174781420008E-2</v>
      </c>
      <c r="AB561" s="62">
        <f t="shared" ca="1" si="122"/>
        <v>1566876.3210520113</v>
      </c>
      <c r="AC561" s="65">
        <f t="shared" ca="1" si="123"/>
        <v>7897.2235217439011</v>
      </c>
      <c r="AD561" s="62">
        <f ca="1">MAX(0,AB561-W561*(1+OFFSET($Y$4,B561,0))*E561)</f>
        <v>0</v>
      </c>
      <c r="AE561" s="65">
        <f ca="1">IF(OFFSET($AC$4,B561,0)=0,0,-OFFSET($AC$4,B561,0)/OFFSET($AD$4,B561,0)*AD561)</f>
        <v>0</v>
      </c>
      <c r="AF561" s="51">
        <f t="shared" ca="1" si="124"/>
        <v>1566876.3210520113</v>
      </c>
    </row>
    <row r="562" spans="1:32" ht="11.25" x14ac:dyDescent="0.2">
      <c r="A562" s="60">
        <v>31319</v>
      </c>
      <c r="B562" s="102">
        <f>INT(A562/10000)</f>
        <v>3</v>
      </c>
      <c r="C562" s="109">
        <v>3</v>
      </c>
      <c r="D562" s="60" t="s">
        <v>620</v>
      </c>
      <c r="E562" s="60">
        <v>1222</v>
      </c>
      <c r="F562" s="60">
        <v>0</v>
      </c>
      <c r="G562" s="60">
        <f t="shared" si="112"/>
        <v>1969.7910447761194</v>
      </c>
      <c r="H562" s="60"/>
      <c r="I562" s="60"/>
      <c r="J562" s="57"/>
      <c r="K562" s="23">
        <f t="shared" si="113"/>
        <v>1</v>
      </c>
      <c r="L562" s="23">
        <f t="shared" si="114"/>
        <v>0</v>
      </c>
      <c r="M562" s="23">
        <f ca="1">OFFSET('Z1'!$B$7,B562,K562)*E562</f>
        <v>0</v>
      </c>
      <c r="N562" s="23">
        <f ca="1">IF(L562&gt;0,OFFSET('Z1'!$I$7,B562,L562)*IF(L562=1,E562-9300,IF(L562=2,E562-18000,IF(L562=3,E562-45000,0))),0)</f>
        <v>0</v>
      </c>
      <c r="O562" s="23">
        <f>IF(AND(F562=1,E562&gt;20000,E562&lt;=45000),E562*'Z1'!$G$7,0)+IF(AND(F562=1,E562&gt;45000,E562&lt;=50000),'Z1'!$G$7/5000*(50000-E562)*E562,0)</f>
        <v>0</v>
      </c>
      <c r="P562" s="24">
        <f t="shared" ca="1" si="115"/>
        <v>0</v>
      </c>
      <c r="Q562" s="27">
        <v>0</v>
      </c>
      <c r="R562" s="26">
        <f t="shared" si="116"/>
        <v>0</v>
      </c>
      <c r="S562" s="27">
        <f t="shared" si="117"/>
        <v>1</v>
      </c>
      <c r="T562" s="28">
        <f t="shared" si="118"/>
        <v>0</v>
      </c>
      <c r="U562" s="61">
        <f ca="1">OFFSET($U$4,B562,0)/OFFSET($G$4,B562,0)*G562</f>
        <v>958285.9442565327</v>
      </c>
      <c r="V562" s="62">
        <f t="shared" ca="1" si="119"/>
        <v>958285.9442565327</v>
      </c>
      <c r="W562" s="63">
        <v>848.2890636766341</v>
      </c>
      <c r="X562" s="63">
        <f t="shared" ca="1" si="120"/>
        <v>784.19471706753905</v>
      </c>
      <c r="Y562" s="64">
        <f t="shared" ca="1" si="121"/>
        <v>-7.5557200196945673E-2</v>
      </c>
      <c r="Z562" s="64"/>
      <c r="AA562" s="64">
        <f ca="1">MAX(Y562,OFFSET($AA$4,B562,0))</f>
        <v>-7.5021174781420008E-2</v>
      </c>
      <c r="AB562" s="62">
        <f t="shared" ca="1" si="122"/>
        <v>958841.59315289708</v>
      </c>
      <c r="AC562" s="65">
        <f t="shared" ca="1" si="123"/>
        <v>555.64889636437874</v>
      </c>
      <c r="AD562" s="62">
        <f ca="1">MAX(0,AB562-W562*(1+OFFSET($Y$4,B562,0))*E562)</f>
        <v>0</v>
      </c>
      <c r="AE562" s="65">
        <f ca="1">IF(OFFSET($AC$4,B562,0)=0,0,-OFFSET($AC$4,B562,0)/OFFSET($AD$4,B562,0)*AD562)</f>
        <v>0</v>
      </c>
      <c r="AF562" s="51">
        <f t="shared" ca="1" si="124"/>
        <v>958841.59315289708</v>
      </c>
    </row>
    <row r="563" spans="1:32" ht="11.25" x14ac:dyDescent="0.2">
      <c r="A563" s="60">
        <v>31321</v>
      </c>
      <c r="B563" s="102">
        <f>INT(A563/10000)</f>
        <v>3</v>
      </c>
      <c r="C563" s="109">
        <v>2</v>
      </c>
      <c r="D563" s="60" t="s">
        <v>621</v>
      </c>
      <c r="E563" s="60">
        <v>758</v>
      </c>
      <c r="F563" s="60">
        <v>0</v>
      </c>
      <c r="G563" s="60">
        <f t="shared" si="112"/>
        <v>1221.8507462686566</v>
      </c>
      <c r="H563" s="60"/>
      <c r="I563" s="60"/>
      <c r="J563" s="57"/>
      <c r="K563" s="23">
        <f t="shared" si="113"/>
        <v>1</v>
      </c>
      <c r="L563" s="23">
        <f t="shared" si="114"/>
        <v>0</v>
      </c>
      <c r="M563" s="23">
        <f ca="1">OFFSET('Z1'!$B$7,B563,K563)*E563</f>
        <v>0</v>
      </c>
      <c r="N563" s="23">
        <f ca="1">IF(L563&gt;0,OFFSET('Z1'!$I$7,B563,L563)*IF(L563=1,E563-9300,IF(L563=2,E563-18000,IF(L563=3,E563-45000,0))),0)</f>
        <v>0</v>
      </c>
      <c r="O563" s="23">
        <f>IF(AND(F563=1,E563&gt;20000,E563&lt;=45000),E563*'Z1'!$G$7,0)+IF(AND(F563=1,E563&gt;45000,E563&lt;=50000),'Z1'!$G$7/5000*(50000-E563)*E563,0)</f>
        <v>0</v>
      </c>
      <c r="P563" s="24">
        <f t="shared" ca="1" si="115"/>
        <v>0</v>
      </c>
      <c r="Q563" s="27">
        <v>7204</v>
      </c>
      <c r="R563" s="26">
        <f t="shared" si="116"/>
        <v>6204</v>
      </c>
      <c r="S563" s="27">
        <f t="shared" si="117"/>
        <v>1</v>
      </c>
      <c r="T563" s="28">
        <f t="shared" si="118"/>
        <v>5583.6</v>
      </c>
      <c r="U563" s="61">
        <f ca="1">OFFSET($U$4,B563,0)/OFFSET($G$4,B563,0)*G563</f>
        <v>594419.59553719452</v>
      </c>
      <c r="V563" s="62">
        <f t="shared" ca="1" si="119"/>
        <v>600003.19553719449</v>
      </c>
      <c r="W563" s="63">
        <v>854.4202393701612</v>
      </c>
      <c r="X563" s="63">
        <f t="shared" ca="1" si="120"/>
        <v>791.56094398046764</v>
      </c>
      <c r="Y563" s="64">
        <f t="shared" ca="1" si="121"/>
        <v>-7.3569529949373047E-2</v>
      </c>
      <c r="Z563" s="64"/>
      <c r="AA563" s="64">
        <f ca="1">MAX(Y563,OFFSET($AA$4,B563,0))</f>
        <v>-7.3569529949373047E-2</v>
      </c>
      <c r="AB563" s="62">
        <f t="shared" ca="1" si="122"/>
        <v>600003.19553719449</v>
      </c>
      <c r="AC563" s="65">
        <f t="shared" ca="1" si="123"/>
        <v>0</v>
      </c>
      <c r="AD563" s="62">
        <f ca="1">MAX(0,AB563-W563*(1+OFFSET($Y$4,B563,0))*E563)</f>
        <v>0</v>
      </c>
      <c r="AE563" s="65">
        <f ca="1">IF(OFFSET($AC$4,B563,0)=0,0,-OFFSET($AC$4,B563,0)/OFFSET($AD$4,B563,0)*AD563)</f>
        <v>0</v>
      </c>
      <c r="AF563" s="51">
        <f t="shared" ca="1" si="124"/>
        <v>600003.19553719449</v>
      </c>
    </row>
    <row r="564" spans="1:32" ht="11.25" x14ac:dyDescent="0.2">
      <c r="A564" s="60">
        <v>31322</v>
      </c>
      <c r="B564" s="102">
        <f>INT(A564/10000)</f>
        <v>3</v>
      </c>
      <c r="C564" s="109">
        <v>5</v>
      </c>
      <c r="D564" s="60" t="s">
        <v>622</v>
      </c>
      <c r="E564" s="60">
        <v>7631</v>
      </c>
      <c r="F564" s="60">
        <v>0</v>
      </c>
      <c r="G564" s="60">
        <f t="shared" si="112"/>
        <v>12300.716417910447</v>
      </c>
      <c r="H564" s="60"/>
      <c r="I564" s="60"/>
      <c r="J564" s="57"/>
      <c r="K564" s="23">
        <f t="shared" si="113"/>
        <v>1</v>
      </c>
      <c r="L564" s="23">
        <f t="shared" si="114"/>
        <v>0</v>
      </c>
      <c r="M564" s="23">
        <f ca="1">OFFSET('Z1'!$B$7,B564,K564)*E564</f>
        <v>0</v>
      </c>
      <c r="N564" s="23">
        <f ca="1">IF(L564&gt;0,OFFSET('Z1'!$I$7,B564,L564)*IF(L564=1,E564-9300,IF(L564=2,E564-18000,IF(L564=3,E564-45000,0))),0)</f>
        <v>0</v>
      </c>
      <c r="O564" s="23">
        <f>IF(AND(F564=1,E564&gt;20000,E564&lt;=45000),E564*'Z1'!$G$7,0)+IF(AND(F564=1,E564&gt;45000,E564&lt;=50000),'Z1'!$G$7/5000*(50000-E564)*E564,0)</f>
        <v>0</v>
      </c>
      <c r="P564" s="24">
        <f t="shared" ca="1" si="115"/>
        <v>0</v>
      </c>
      <c r="Q564" s="27">
        <v>62022</v>
      </c>
      <c r="R564" s="26">
        <f t="shared" si="116"/>
        <v>61022</v>
      </c>
      <c r="S564" s="27">
        <f t="shared" si="117"/>
        <v>1</v>
      </c>
      <c r="T564" s="28">
        <f t="shared" si="118"/>
        <v>54919.8</v>
      </c>
      <c r="U564" s="61">
        <f ca="1">OFFSET($U$4,B564,0)/OFFSET($G$4,B564,0)*G564</f>
        <v>5984189.8859423902</v>
      </c>
      <c r="V564" s="62">
        <f t="shared" ca="1" si="119"/>
        <v>6039109.68594239</v>
      </c>
      <c r="W564" s="63">
        <v>897.12958163015981</v>
      </c>
      <c r="X564" s="63">
        <f t="shared" ca="1" si="120"/>
        <v>791.39165062801601</v>
      </c>
      <c r="Y564" s="64">
        <f t="shared" ca="1" si="121"/>
        <v>-0.11786249519273362</v>
      </c>
      <c r="Z564" s="64"/>
      <c r="AA564" s="64">
        <f ca="1">MAX(Y564,OFFSET($AA$4,B564,0))</f>
        <v>-7.5021174781420008E-2</v>
      </c>
      <c r="AB564" s="62">
        <f t="shared" ca="1" si="122"/>
        <v>6332401.1871478092</v>
      </c>
      <c r="AC564" s="65">
        <f t="shared" ca="1" si="123"/>
        <v>293291.50120541919</v>
      </c>
      <c r="AD564" s="62">
        <f ca="1">MAX(0,AB564-W564*(1+OFFSET($Y$4,B564,0))*E564)</f>
        <v>0</v>
      </c>
      <c r="AE564" s="65">
        <f ca="1">IF(OFFSET($AC$4,B564,0)=0,0,-OFFSET($AC$4,B564,0)/OFFSET($AD$4,B564,0)*AD564)</f>
        <v>0</v>
      </c>
      <c r="AF564" s="51">
        <f t="shared" ca="1" si="124"/>
        <v>6332401.1871478092</v>
      </c>
    </row>
    <row r="565" spans="1:32" ht="11.25" x14ac:dyDescent="0.2">
      <c r="A565" s="60">
        <v>31323</v>
      </c>
      <c r="B565" s="102">
        <f>INT(A565/10000)</f>
        <v>3</v>
      </c>
      <c r="C565" s="109">
        <v>3</v>
      </c>
      <c r="D565" s="60" t="s">
        <v>623</v>
      </c>
      <c r="E565" s="60">
        <v>1412</v>
      </c>
      <c r="F565" s="60">
        <v>0</v>
      </c>
      <c r="G565" s="60">
        <f t="shared" si="112"/>
        <v>2276.0597014925374</v>
      </c>
      <c r="H565" s="60"/>
      <c r="I565" s="60"/>
      <c r="J565" s="57"/>
      <c r="K565" s="23">
        <f t="shared" si="113"/>
        <v>1</v>
      </c>
      <c r="L565" s="23">
        <f t="shared" si="114"/>
        <v>0</v>
      </c>
      <c r="M565" s="23">
        <f ca="1">OFFSET('Z1'!$B$7,B565,K565)*E565</f>
        <v>0</v>
      </c>
      <c r="N565" s="23">
        <f ca="1">IF(L565&gt;0,OFFSET('Z1'!$I$7,B565,L565)*IF(L565=1,E565-9300,IF(L565=2,E565-18000,IF(L565=3,E565-45000,0))),0)</f>
        <v>0</v>
      </c>
      <c r="O565" s="23">
        <f>IF(AND(F565=1,E565&gt;20000,E565&lt;=45000),E565*'Z1'!$G$7,0)+IF(AND(F565=1,E565&gt;45000,E565&lt;=50000),'Z1'!$G$7/5000*(50000-E565)*E565,0)</f>
        <v>0</v>
      </c>
      <c r="P565" s="24">
        <f t="shared" ca="1" si="115"/>
        <v>0</v>
      </c>
      <c r="Q565" s="27">
        <v>1991</v>
      </c>
      <c r="R565" s="26">
        <f t="shared" si="116"/>
        <v>991</v>
      </c>
      <c r="S565" s="27">
        <f t="shared" si="117"/>
        <v>1</v>
      </c>
      <c r="T565" s="28">
        <f t="shared" si="118"/>
        <v>891.9</v>
      </c>
      <c r="U565" s="61">
        <f ca="1">OFFSET($U$4,B565,0)/OFFSET($G$4,B565,0)*G565</f>
        <v>1107282.9404993651</v>
      </c>
      <c r="V565" s="62">
        <f t="shared" ca="1" si="119"/>
        <v>1108174.840499365</v>
      </c>
      <c r="W565" s="63">
        <v>848.81517832631562</v>
      </c>
      <c r="X565" s="63">
        <f t="shared" ca="1" si="120"/>
        <v>784.82637429133501</v>
      </c>
      <c r="Y565" s="64">
        <f t="shared" ca="1" si="121"/>
        <v>-7.5386027098564679E-2</v>
      </c>
      <c r="Z565" s="64"/>
      <c r="AA565" s="64">
        <f ca="1">MAX(Y565,OFFSET($AA$4,B565,0))</f>
        <v>-7.5021174781420008E-2</v>
      </c>
      <c r="AB565" s="62">
        <f t="shared" ca="1" si="122"/>
        <v>1108612.1258640764</v>
      </c>
      <c r="AC565" s="65">
        <f t="shared" ca="1" si="123"/>
        <v>437.28536471142434</v>
      </c>
      <c r="AD565" s="62">
        <f ca="1">MAX(0,AB565-W565*(1+OFFSET($Y$4,B565,0))*E565)</f>
        <v>0</v>
      </c>
      <c r="AE565" s="65">
        <f ca="1">IF(OFFSET($AC$4,B565,0)=0,0,-OFFSET($AC$4,B565,0)/OFFSET($AD$4,B565,0)*AD565)</f>
        <v>0</v>
      </c>
      <c r="AF565" s="51">
        <f t="shared" ca="1" si="124"/>
        <v>1108612.1258640764</v>
      </c>
    </row>
    <row r="566" spans="1:32" ht="11.25" x14ac:dyDescent="0.2">
      <c r="A566" s="60">
        <v>31324</v>
      </c>
      <c r="B566" s="102">
        <f>INT(A566/10000)</f>
        <v>3</v>
      </c>
      <c r="C566" s="109">
        <v>3</v>
      </c>
      <c r="D566" s="60" t="s">
        <v>624</v>
      </c>
      <c r="E566" s="60">
        <v>2040</v>
      </c>
      <c r="F566" s="60">
        <v>0</v>
      </c>
      <c r="G566" s="60">
        <f t="shared" si="112"/>
        <v>3288.3582089552237</v>
      </c>
      <c r="H566" s="60"/>
      <c r="I566" s="60"/>
      <c r="J566" s="57"/>
      <c r="K566" s="23">
        <f t="shared" si="113"/>
        <v>1</v>
      </c>
      <c r="L566" s="23">
        <f t="shared" si="114"/>
        <v>0</v>
      </c>
      <c r="M566" s="23">
        <f ca="1">OFFSET('Z1'!$B$7,B566,K566)*E566</f>
        <v>0</v>
      </c>
      <c r="N566" s="23">
        <f ca="1">IF(L566&gt;0,OFFSET('Z1'!$I$7,B566,L566)*IF(L566=1,E566-9300,IF(L566=2,E566-18000,IF(L566=3,E566-45000,0))),0)</f>
        <v>0</v>
      </c>
      <c r="O566" s="23">
        <f>IF(AND(F566=1,E566&gt;20000,E566&lt;=45000),E566*'Z1'!$G$7,0)+IF(AND(F566=1,E566&gt;45000,E566&lt;=50000),'Z1'!$G$7/5000*(50000-E566)*E566,0)</f>
        <v>0</v>
      </c>
      <c r="P566" s="24">
        <f t="shared" ca="1" si="115"/>
        <v>0</v>
      </c>
      <c r="Q566" s="27">
        <v>1892</v>
      </c>
      <c r="R566" s="26">
        <f t="shared" si="116"/>
        <v>892</v>
      </c>
      <c r="S566" s="27">
        <f t="shared" si="117"/>
        <v>1</v>
      </c>
      <c r="T566" s="28">
        <f t="shared" si="118"/>
        <v>802.80000000000007</v>
      </c>
      <c r="U566" s="61">
        <f ca="1">OFFSET($U$4,B566,0)/OFFSET($G$4,B566,0)*G566</f>
        <v>1599757.2228177795</v>
      </c>
      <c r="V566" s="62">
        <f t="shared" ca="1" si="119"/>
        <v>1600560.0228177796</v>
      </c>
      <c r="W566" s="63">
        <v>848.48789579342247</v>
      </c>
      <c r="X566" s="63">
        <f t="shared" ca="1" si="120"/>
        <v>784.58824647930373</v>
      </c>
      <c r="Y566" s="64">
        <f t="shared" ca="1" si="121"/>
        <v>-7.5310030503577319E-2</v>
      </c>
      <c r="Z566" s="64"/>
      <c r="AA566" s="64">
        <f ca="1">MAX(Y566,OFFSET($AA$4,B566,0))</f>
        <v>-7.5021174781420008E-2</v>
      </c>
      <c r="AB566" s="62">
        <f t="shared" ca="1" si="122"/>
        <v>1601060.0076088971</v>
      </c>
      <c r="AC566" s="65">
        <f t="shared" ca="1" si="123"/>
        <v>499.98479111748748</v>
      </c>
      <c r="AD566" s="62">
        <f ca="1">MAX(0,AB566-W566*(1+OFFSET($Y$4,B566,0))*E566)</f>
        <v>0</v>
      </c>
      <c r="AE566" s="65">
        <f ca="1">IF(OFFSET($AC$4,B566,0)=0,0,-OFFSET($AC$4,B566,0)/OFFSET($AD$4,B566,0)*AD566)</f>
        <v>0</v>
      </c>
      <c r="AF566" s="51">
        <f t="shared" ca="1" si="124"/>
        <v>1601060.0076088971</v>
      </c>
    </row>
    <row r="567" spans="1:32" ht="11.25" x14ac:dyDescent="0.2">
      <c r="A567" s="60">
        <v>31326</v>
      </c>
      <c r="B567" s="102">
        <f>INT(A567/10000)</f>
        <v>3</v>
      </c>
      <c r="C567" s="109">
        <v>2</v>
      </c>
      <c r="D567" s="60" t="s">
        <v>625</v>
      </c>
      <c r="E567" s="60">
        <v>915</v>
      </c>
      <c r="F567" s="60">
        <v>0</v>
      </c>
      <c r="G567" s="60">
        <f t="shared" si="112"/>
        <v>1474.9253731343283</v>
      </c>
      <c r="H567" s="60"/>
      <c r="I567" s="60"/>
      <c r="J567" s="57"/>
      <c r="K567" s="23">
        <f t="shared" si="113"/>
        <v>1</v>
      </c>
      <c r="L567" s="23">
        <f t="shared" si="114"/>
        <v>0</v>
      </c>
      <c r="M567" s="23">
        <f ca="1">OFFSET('Z1'!$B$7,B567,K567)*E567</f>
        <v>0</v>
      </c>
      <c r="N567" s="23">
        <f ca="1">IF(L567&gt;0,OFFSET('Z1'!$I$7,B567,L567)*IF(L567=1,E567-9300,IF(L567=2,E567-18000,IF(L567=3,E567-45000,0))),0)</f>
        <v>0</v>
      </c>
      <c r="O567" s="23">
        <f>IF(AND(F567=1,E567&gt;20000,E567&lt;=45000),E567*'Z1'!$G$7,0)+IF(AND(F567=1,E567&gt;45000,E567&lt;=50000),'Z1'!$G$7/5000*(50000-E567)*E567,0)</f>
        <v>0</v>
      </c>
      <c r="P567" s="24">
        <f t="shared" ca="1" si="115"/>
        <v>0</v>
      </c>
      <c r="Q567" s="27">
        <v>3962</v>
      </c>
      <c r="R567" s="26">
        <f t="shared" si="116"/>
        <v>2962</v>
      </c>
      <c r="S567" s="27">
        <f t="shared" si="117"/>
        <v>1</v>
      </c>
      <c r="T567" s="28">
        <f t="shared" si="118"/>
        <v>2665.8</v>
      </c>
      <c r="U567" s="61">
        <f ca="1">OFFSET($U$4,B567,0)/OFFSET($G$4,B567,0)*G567</f>
        <v>717538.16611679818</v>
      </c>
      <c r="V567" s="62">
        <f t="shared" ca="1" si="119"/>
        <v>720203.96611679823</v>
      </c>
      <c r="W567" s="63">
        <v>849.60278916683012</v>
      </c>
      <c r="X567" s="63">
        <f t="shared" ca="1" si="120"/>
        <v>787.10815969048986</v>
      </c>
      <c r="Y567" s="64">
        <f t="shared" ca="1" si="121"/>
        <v>-7.3557467410889865E-2</v>
      </c>
      <c r="Z567" s="64"/>
      <c r="AA567" s="64">
        <f ca="1">MAX(Y567,OFFSET($AA$4,B567,0))</f>
        <v>-7.3557467410889865E-2</v>
      </c>
      <c r="AB567" s="62">
        <f t="shared" ca="1" si="122"/>
        <v>720203.96611679823</v>
      </c>
      <c r="AC567" s="65">
        <f t="shared" ca="1" si="123"/>
        <v>0</v>
      </c>
      <c r="AD567" s="62">
        <f ca="1">MAX(0,AB567-W567*(1+OFFSET($Y$4,B567,0))*E567)</f>
        <v>0</v>
      </c>
      <c r="AE567" s="65">
        <f ca="1">IF(OFFSET($AC$4,B567,0)=0,0,-OFFSET($AC$4,B567,0)/OFFSET($AD$4,B567,0)*AD567)</f>
        <v>0</v>
      </c>
      <c r="AF567" s="51">
        <f t="shared" ca="1" si="124"/>
        <v>720203.96611679823</v>
      </c>
    </row>
    <row r="568" spans="1:32" ht="11.25" x14ac:dyDescent="0.2">
      <c r="A568" s="60">
        <v>31327</v>
      </c>
      <c r="B568" s="102">
        <f>INT(A568/10000)</f>
        <v>3</v>
      </c>
      <c r="C568" s="109">
        <v>4</v>
      </c>
      <c r="D568" s="60" t="s">
        <v>626</v>
      </c>
      <c r="E568" s="60">
        <v>3566</v>
      </c>
      <c r="F568" s="60">
        <v>0</v>
      </c>
      <c r="G568" s="60">
        <f t="shared" si="112"/>
        <v>5748.1791044776119</v>
      </c>
      <c r="H568" s="60"/>
      <c r="I568" s="60"/>
      <c r="J568" s="57"/>
      <c r="K568" s="23">
        <f t="shared" si="113"/>
        <v>1</v>
      </c>
      <c r="L568" s="23">
        <f t="shared" si="114"/>
        <v>0</v>
      </c>
      <c r="M568" s="23">
        <f ca="1">OFFSET('Z1'!$B$7,B568,K568)*E568</f>
        <v>0</v>
      </c>
      <c r="N568" s="23">
        <f ca="1">IF(L568&gt;0,OFFSET('Z1'!$I$7,B568,L568)*IF(L568=1,E568-9300,IF(L568=2,E568-18000,IF(L568=3,E568-45000,0))),0)</f>
        <v>0</v>
      </c>
      <c r="O568" s="23">
        <f>IF(AND(F568=1,E568&gt;20000,E568&lt;=45000),E568*'Z1'!$G$7,0)+IF(AND(F568=1,E568&gt;45000,E568&lt;=50000),'Z1'!$G$7/5000*(50000-E568)*E568,0)</f>
        <v>0</v>
      </c>
      <c r="P568" s="24">
        <f t="shared" ca="1" si="115"/>
        <v>0</v>
      </c>
      <c r="Q568" s="27">
        <v>17353</v>
      </c>
      <c r="R568" s="26">
        <f t="shared" si="116"/>
        <v>16353</v>
      </c>
      <c r="S568" s="27">
        <f t="shared" si="117"/>
        <v>1</v>
      </c>
      <c r="T568" s="28">
        <f t="shared" si="118"/>
        <v>14717.7</v>
      </c>
      <c r="U568" s="61">
        <f ca="1">OFFSET($U$4,B568,0)/OFFSET($G$4,B568,0)*G568</f>
        <v>2796438.3610628443</v>
      </c>
      <c r="V568" s="62">
        <f t="shared" ca="1" si="119"/>
        <v>2811156.0610628445</v>
      </c>
      <c r="W568" s="63">
        <v>852.28205354149895</v>
      </c>
      <c r="X568" s="63">
        <f t="shared" ca="1" si="120"/>
        <v>788.32194645620984</v>
      </c>
      <c r="Y568" s="64">
        <f t="shared" ca="1" si="121"/>
        <v>-7.5045704434951843E-2</v>
      </c>
      <c r="Z568" s="64"/>
      <c r="AA568" s="64">
        <f ca="1">MAX(Y568,OFFSET($AA$4,B568,0))</f>
        <v>-7.5021174781420008E-2</v>
      </c>
      <c r="AB568" s="62">
        <f t="shared" ca="1" si="122"/>
        <v>2811230.612513151</v>
      </c>
      <c r="AC568" s="65">
        <f t="shared" ca="1" si="123"/>
        <v>74.551450306549668</v>
      </c>
      <c r="AD568" s="62">
        <f ca="1">MAX(0,AB568-W568*(1+OFFSET($Y$4,B568,0))*E568)</f>
        <v>0</v>
      </c>
      <c r="AE568" s="65">
        <f ca="1">IF(OFFSET($AC$4,B568,0)=0,0,-OFFSET($AC$4,B568,0)/OFFSET($AD$4,B568,0)*AD568)</f>
        <v>0</v>
      </c>
      <c r="AF568" s="51">
        <f t="shared" ca="1" si="124"/>
        <v>2811230.612513151</v>
      </c>
    </row>
    <row r="569" spans="1:32" ht="11.25" x14ac:dyDescent="0.2">
      <c r="A569" s="60">
        <v>31330</v>
      </c>
      <c r="B569" s="102">
        <f>INT(A569/10000)</f>
        <v>3</v>
      </c>
      <c r="C569" s="109">
        <v>3</v>
      </c>
      <c r="D569" s="60" t="s">
        <v>313</v>
      </c>
      <c r="E569" s="60">
        <v>1301</v>
      </c>
      <c r="F569" s="60">
        <v>0</v>
      </c>
      <c r="G569" s="60">
        <f t="shared" si="112"/>
        <v>2097.1343283582091</v>
      </c>
      <c r="H569" s="60"/>
      <c r="I569" s="60"/>
      <c r="J569" s="57"/>
      <c r="K569" s="23">
        <f t="shared" si="113"/>
        <v>1</v>
      </c>
      <c r="L569" s="23">
        <f t="shared" si="114"/>
        <v>0</v>
      </c>
      <c r="M569" s="23">
        <f ca="1">OFFSET('Z1'!$B$7,B569,K569)*E569</f>
        <v>0</v>
      </c>
      <c r="N569" s="23">
        <f ca="1">IF(L569&gt;0,OFFSET('Z1'!$I$7,B569,L569)*IF(L569=1,E569-9300,IF(L569=2,E569-18000,IF(L569=3,E569-45000,0))),0)</f>
        <v>0</v>
      </c>
      <c r="O569" s="23">
        <f>IF(AND(F569=1,E569&gt;20000,E569&lt;=45000),E569*'Z1'!$G$7,0)+IF(AND(F569=1,E569&gt;45000,E569&lt;=50000),'Z1'!$G$7/5000*(50000-E569)*E569,0)</f>
        <v>0</v>
      </c>
      <c r="P569" s="24">
        <f t="shared" ca="1" si="115"/>
        <v>0</v>
      </c>
      <c r="Q569" s="27">
        <v>4095</v>
      </c>
      <c r="R569" s="26">
        <f t="shared" si="116"/>
        <v>3095</v>
      </c>
      <c r="S569" s="27">
        <f t="shared" si="117"/>
        <v>1</v>
      </c>
      <c r="T569" s="28">
        <f t="shared" si="118"/>
        <v>2785.5</v>
      </c>
      <c r="U569" s="61">
        <f ca="1">OFFSET($U$4,B569,0)/OFFSET($G$4,B569,0)*G569</f>
        <v>1020237.3269048684</v>
      </c>
      <c r="V569" s="62">
        <f t="shared" ca="1" si="119"/>
        <v>1023022.8269048684</v>
      </c>
      <c r="W569" s="63">
        <v>850.10122583879649</v>
      </c>
      <c r="X569" s="63">
        <f t="shared" ca="1" si="120"/>
        <v>786.33576241727008</v>
      </c>
      <c r="Y569" s="64">
        <f t="shared" ca="1" si="121"/>
        <v>-7.5009259466258138E-2</v>
      </c>
      <c r="Z569" s="64"/>
      <c r="AA569" s="64">
        <f ca="1">MAX(Y569,OFFSET($AA$4,B569,0))</f>
        <v>-7.5009259466258138E-2</v>
      </c>
      <c r="AB569" s="62">
        <f t="shared" ca="1" si="122"/>
        <v>1023022.8269048684</v>
      </c>
      <c r="AC569" s="65">
        <f t="shared" ca="1" si="123"/>
        <v>0</v>
      </c>
      <c r="AD569" s="62">
        <f ca="1">MAX(0,AB569-W569*(1+OFFSET($Y$4,B569,0))*E569)</f>
        <v>0</v>
      </c>
      <c r="AE569" s="65">
        <f ca="1">IF(OFFSET($AC$4,B569,0)=0,0,-OFFSET($AC$4,B569,0)/OFFSET($AD$4,B569,0)*AD569)</f>
        <v>0</v>
      </c>
      <c r="AF569" s="51">
        <f t="shared" ca="1" si="124"/>
        <v>1023022.8269048684</v>
      </c>
    </row>
    <row r="570" spans="1:32" ht="11.25" x14ac:dyDescent="0.2">
      <c r="A570" s="60">
        <v>31333</v>
      </c>
      <c r="B570" s="102">
        <f>INT(A570/10000)</f>
        <v>3</v>
      </c>
      <c r="C570" s="109">
        <v>4</v>
      </c>
      <c r="D570" s="60" t="s">
        <v>627</v>
      </c>
      <c r="E570" s="60">
        <v>2592</v>
      </c>
      <c r="F570" s="60">
        <v>0</v>
      </c>
      <c r="G570" s="60">
        <f t="shared" si="112"/>
        <v>4178.1492537313434</v>
      </c>
      <c r="H570" s="60"/>
      <c r="I570" s="60"/>
      <c r="J570" s="57"/>
      <c r="K570" s="23">
        <f t="shared" si="113"/>
        <v>1</v>
      </c>
      <c r="L570" s="23">
        <f t="shared" si="114"/>
        <v>0</v>
      </c>
      <c r="M570" s="23">
        <f ca="1">OFFSET('Z1'!$B$7,B570,K570)*E570</f>
        <v>0</v>
      </c>
      <c r="N570" s="23">
        <f ca="1">IF(L570&gt;0,OFFSET('Z1'!$I$7,B570,L570)*IF(L570=1,E570-9300,IF(L570=2,E570-18000,IF(L570=3,E570-45000,0))),0)</f>
        <v>0</v>
      </c>
      <c r="O570" s="23">
        <f>IF(AND(F570=1,E570&gt;20000,E570&lt;=45000),E570*'Z1'!$G$7,0)+IF(AND(F570=1,E570&gt;45000,E570&lt;=50000),'Z1'!$G$7/5000*(50000-E570)*E570,0)</f>
        <v>0</v>
      </c>
      <c r="P570" s="24">
        <f t="shared" ca="1" si="115"/>
        <v>0</v>
      </c>
      <c r="Q570" s="27">
        <v>4967</v>
      </c>
      <c r="R570" s="26">
        <f t="shared" si="116"/>
        <v>3967</v>
      </c>
      <c r="S570" s="27">
        <f t="shared" si="117"/>
        <v>1</v>
      </c>
      <c r="T570" s="28">
        <f t="shared" si="118"/>
        <v>3570.3</v>
      </c>
      <c r="U570" s="61">
        <f ca="1">OFFSET($U$4,B570,0)/OFFSET($G$4,B570,0)*G570</f>
        <v>2032632.7066390612</v>
      </c>
      <c r="V570" s="62">
        <f t="shared" ca="1" si="119"/>
        <v>2036203.0066390613</v>
      </c>
      <c r="W570" s="63">
        <v>849.66172803649556</v>
      </c>
      <c r="X570" s="63">
        <f t="shared" ca="1" si="120"/>
        <v>785.57214762309468</v>
      </c>
      <c r="Y570" s="64">
        <f t="shared" ca="1" si="121"/>
        <v>-7.5429524831614025E-2</v>
      </c>
      <c r="Z570" s="64"/>
      <c r="AA570" s="64">
        <f ca="1">MAX(Y570,OFFSET($AA$4,B570,0))</f>
        <v>-7.5021174781420008E-2</v>
      </c>
      <c r="AB570" s="62">
        <f t="shared" ca="1" si="122"/>
        <v>2037102.3254279452</v>
      </c>
      <c r="AC570" s="65">
        <f t="shared" ca="1" si="123"/>
        <v>899.31878888397478</v>
      </c>
      <c r="AD570" s="62">
        <f ca="1">MAX(0,AB570-W570*(1+OFFSET($Y$4,B570,0))*E570)</f>
        <v>0</v>
      </c>
      <c r="AE570" s="65">
        <f ca="1">IF(OFFSET($AC$4,B570,0)=0,0,-OFFSET($AC$4,B570,0)/OFFSET($AD$4,B570,0)*AD570)</f>
        <v>0</v>
      </c>
      <c r="AF570" s="51">
        <f t="shared" ca="1" si="124"/>
        <v>2037102.3254279452</v>
      </c>
    </row>
    <row r="571" spans="1:32" ht="11.25" x14ac:dyDescent="0.2">
      <c r="A571" s="60">
        <v>31336</v>
      </c>
      <c r="B571" s="102">
        <f>INT(A571/10000)</f>
        <v>3</v>
      </c>
      <c r="C571" s="109">
        <v>3</v>
      </c>
      <c r="D571" s="60" t="s">
        <v>628</v>
      </c>
      <c r="E571" s="60">
        <v>1537</v>
      </c>
      <c r="F571" s="60">
        <v>0</v>
      </c>
      <c r="G571" s="60">
        <f t="shared" si="112"/>
        <v>2477.5522388059703</v>
      </c>
      <c r="H571" s="60"/>
      <c r="I571" s="60"/>
      <c r="J571" s="57"/>
      <c r="K571" s="23">
        <f t="shared" si="113"/>
        <v>1</v>
      </c>
      <c r="L571" s="23">
        <f t="shared" si="114"/>
        <v>0</v>
      </c>
      <c r="M571" s="23">
        <f ca="1">OFFSET('Z1'!$B$7,B571,K571)*E571</f>
        <v>0</v>
      </c>
      <c r="N571" s="23">
        <f ca="1">IF(L571&gt;0,OFFSET('Z1'!$I$7,B571,L571)*IF(L571=1,E571-9300,IF(L571=2,E571-18000,IF(L571=3,E571-45000,0))),0)</f>
        <v>0</v>
      </c>
      <c r="O571" s="23">
        <f>IF(AND(F571=1,E571&gt;20000,E571&lt;=45000),E571*'Z1'!$G$7,0)+IF(AND(F571=1,E571&gt;45000,E571&lt;=50000),'Z1'!$G$7/5000*(50000-E571)*E571,0)</f>
        <v>0</v>
      </c>
      <c r="P571" s="24">
        <f t="shared" ca="1" si="115"/>
        <v>0</v>
      </c>
      <c r="Q571" s="27">
        <v>37237</v>
      </c>
      <c r="R571" s="26">
        <f t="shared" si="116"/>
        <v>36237</v>
      </c>
      <c r="S571" s="27">
        <f t="shared" si="117"/>
        <v>1</v>
      </c>
      <c r="T571" s="28">
        <f t="shared" si="118"/>
        <v>32613.3</v>
      </c>
      <c r="U571" s="61">
        <f ca="1">OFFSET($U$4,B571,0)/OFFSET($G$4,B571,0)*G571</f>
        <v>1205307.2801328076</v>
      </c>
      <c r="V571" s="62">
        <f t="shared" ca="1" si="119"/>
        <v>1237920.5801328076</v>
      </c>
      <c r="W571" s="63">
        <v>864.23472388588743</v>
      </c>
      <c r="X571" s="63">
        <f t="shared" ca="1" si="120"/>
        <v>805.41351993025864</v>
      </c>
      <c r="Y571" s="64">
        <f t="shared" ca="1" si="121"/>
        <v>-6.8061606794909912E-2</v>
      </c>
      <c r="Z571" s="64"/>
      <c r="AA571" s="64">
        <f ca="1">MAX(Y571,OFFSET($AA$4,B571,0))</f>
        <v>-6.8061606794909912E-2</v>
      </c>
      <c r="AB571" s="62">
        <f t="shared" ca="1" si="122"/>
        <v>1237920.5801328076</v>
      </c>
      <c r="AC571" s="65">
        <f t="shared" ca="1" si="123"/>
        <v>0</v>
      </c>
      <c r="AD571" s="62">
        <f ca="1">MAX(0,AB571-W571*(1+OFFSET($Y$4,B571,0))*E571)</f>
        <v>2602.9505344529171</v>
      </c>
      <c r="AE571" s="65">
        <f ca="1">IF(OFFSET($AC$4,B571,0)=0,0,-OFFSET($AC$4,B571,0)/OFFSET($AD$4,B571,0)*AD571)</f>
        <v>-1262.4119154361638</v>
      </c>
      <c r="AF571" s="51">
        <f t="shared" ca="1" si="124"/>
        <v>1236658.1682173715</v>
      </c>
    </row>
    <row r="572" spans="1:32" ht="11.25" x14ac:dyDescent="0.2">
      <c r="A572" s="60">
        <v>31337</v>
      </c>
      <c r="B572" s="102">
        <f>INT(A572/10000)</f>
        <v>3</v>
      </c>
      <c r="C572" s="109">
        <v>3</v>
      </c>
      <c r="D572" s="60" t="s">
        <v>629</v>
      </c>
      <c r="E572" s="60">
        <v>2087</v>
      </c>
      <c r="F572" s="60">
        <v>0</v>
      </c>
      <c r="G572" s="60">
        <f t="shared" si="112"/>
        <v>3364.1194029850744</v>
      </c>
      <c r="H572" s="60"/>
      <c r="I572" s="60"/>
      <c r="J572" s="57"/>
      <c r="K572" s="23">
        <f t="shared" si="113"/>
        <v>1</v>
      </c>
      <c r="L572" s="23">
        <f t="shared" si="114"/>
        <v>0</v>
      </c>
      <c r="M572" s="23">
        <f ca="1">OFFSET('Z1'!$B$7,B572,K572)*E572</f>
        <v>0</v>
      </c>
      <c r="N572" s="23">
        <f ca="1">IF(L572&gt;0,OFFSET('Z1'!$I$7,B572,L572)*IF(L572=1,E572-9300,IF(L572=2,E572-18000,IF(L572=3,E572-45000,0))),0)</f>
        <v>0</v>
      </c>
      <c r="O572" s="23">
        <f>IF(AND(F572=1,E572&gt;20000,E572&lt;=45000),E572*'Z1'!$G$7,0)+IF(AND(F572=1,E572&gt;45000,E572&lt;=50000),'Z1'!$G$7/5000*(50000-E572)*E572,0)</f>
        <v>0</v>
      </c>
      <c r="P572" s="24">
        <f t="shared" ca="1" si="115"/>
        <v>0</v>
      </c>
      <c r="Q572" s="27">
        <v>11352</v>
      </c>
      <c r="R572" s="26">
        <f t="shared" si="116"/>
        <v>10352</v>
      </c>
      <c r="S572" s="27">
        <f t="shared" si="117"/>
        <v>1</v>
      </c>
      <c r="T572" s="28">
        <f t="shared" si="118"/>
        <v>9316.8000000000011</v>
      </c>
      <c r="U572" s="61">
        <f ca="1">OFFSET($U$4,B572,0)/OFFSET($G$4,B572,0)*G572</f>
        <v>1636614.3745199537</v>
      </c>
      <c r="V572" s="62">
        <f t="shared" ca="1" si="119"/>
        <v>1645931.1745199538</v>
      </c>
      <c r="W572" s="63">
        <v>853.17440726144901</v>
      </c>
      <c r="X572" s="63">
        <f t="shared" ca="1" si="120"/>
        <v>788.65892406322655</v>
      </c>
      <c r="Y572" s="64">
        <f t="shared" ca="1" si="121"/>
        <v>-7.561816511269559E-2</v>
      </c>
      <c r="Z572" s="64"/>
      <c r="AA572" s="64">
        <f ca="1">MAX(Y572,OFFSET($AA$4,B572,0))</f>
        <v>-7.5021174781420008E-2</v>
      </c>
      <c r="AB572" s="62">
        <f t="shared" ca="1" si="122"/>
        <v>1646994.1605718739</v>
      </c>
      <c r="AC572" s="65">
        <f t="shared" ca="1" si="123"/>
        <v>1062.9860519201029</v>
      </c>
      <c r="AD572" s="62">
        <f ca="1">MAX(0,AB572-W572*(1+OFFSET($Y$4,B572,0))*E572)</f>
        <v>0</v>
      </c>
      <c r="AE572" s="65">
        <f ca="1">IF(OFFSET($AC$4,B572,0)=0,0,-OFFSET($AC$4,B572,0)/OFFSET($AD$4,B572,0)*AD572)</f>
        <v>0</v>
      </c>
      <c r="AF572" s="51">
        <f t="shared" ca="1" si="124"/>
        <v>1646994.1605718739</v>
      </c>
    </row>
    <row r="573" spans="1:32" ht="11.25" x14ac:dyDescent="0.2">
      <c r="A573" s="60">
        <v>31338</v>
      </c>
      <c r="B573" s="102">
        <f>INT(A573/10000)</f>
        <v>3</v>
      </c>
      <c r="C573" s="109">
        <v>3</v>
      </c>
      <c r="D573" s="60" t="s">
        <v>630</v>
      </c>
      <c r="E573" s="60">
        <v>1067</v>
      </c>
      <c r="F573" s="60">
        <v>0</v>
      </c>
      <c r="G573" s="60">
        <f t="shared" si="112"/>
        <v>1719.9402985074628</v>
      </c>
      <c r="H573" s="60"/>
      <c r="I573" s="60"/>
      <c r="J573" s="57"/>
      <c r="K573" s="23">
        <f t="shared" si="113"/>
        <v>1</v>
      </c>
      <c r="L573" s="23">
        <f t="shared" si="114"/>
        <v>0</v>
      </c>
      <c r="M573" s="23">
        <f ca="1">OFFSET('Z1'!$B$7,B573,K573)*E573</f>
        <v>0</v>
      </c>
      <c r="N573" s="23">
        <f ca="1">IF(L573&gt;0,OFFSET('Z1'!$I$7,B573,L573)*IF(L573=1,E573-9300,IF(L573=2,E573-18000,IF(L573=3,E573-45000,0))),0)</f>
        <v>0</v>
      </c>
      <c r="O573" s="23">
        <f>IF(AND(F573=1,E573&gt;20000,E573&lt;=45000),E573*'Z1'!$G$7,0)+IF(AND(F573=1,E573&gt;45000,E573&lt;=50000),'Z1'!$G$7/5000*(50000-E573)*E573,0)</f>
        <v>0</v>
      </c>
      <c r="P573" s="24">
        <f t="shared" ca="1" si="115"/>
        <v>0</v>
      </c>
      <c r="Q573" s="27">
        <v>40090</v>
      </c>
      <c r="R573" s="26">
        <f t="shared" si="116"/>
        <v>39090</v>
      </c>
      <c r="S573" s="27">
        <f t="shared" si="117"/>
        <v>1</v>
      </c>
      <c r="T573" s="28">
        <f t="shared" si="118"/>
        <v>35181</v>
      </c>
      <c r="U573" s="61">
        <f ca="1">OFFSET($U$4,B573,0)/OFFSET($G$4,B573,0)*G573</f>
        <v>836735.76311106421</v>
      </c>
      <c r="V573" s="62">
        <f t="shared" ca="1" si="119"/>
        <v>871916.76311106421</v>
      </c>
      <c r="W573" s="63">
        <v>880.02789049227647</v>
      </c>
      <c r="X573" s="63">
        <f t="shared" ca="1" si="120"/>
        <v>817.16660085385581</v>
      </c>
      <c r="Y573" s="64">
        <f t="shared" ca="1" si="121"/>
        <v>-7.1431019763767756E-2</v>
      </c>
      <c r="Z573" s="64"/>
      <c r="AA573" s="64">
        <f ca="1">MAX(Y573,OFFSET($AA$4,B573,0))</f>
        <v>-7.1431019763767756E-2</v>
      </c>
      <c r="AB573" s="62">
        <f t="shared" ca="1" si="122"/>
        <v>871916.76311106409</v>
      </c>
      <c r="AC573" s="65">
        <f t="shared" ca="1" si="123"/>
        <v>0</v>
      </c>
      <c r="AD573" s="62">
        <f ca="1">MAX(0,AB573-W573*(1+OFFSET($Y$4,B573,0))*E573)</f>
        <v>0</v>
      </c>
      <c r="AE573" s="65">
        <f ca="1">IF(OFFSET($AC$4,B573,0)=0,0,-OFFSET($AC$4,B573,0)/OFFSET($AD$4,B573,0)*AD573)</f>
        <v>0</v>
      </c>
      <c r="AF573" s="51">
        <f t="shared" ca="1" si="124"/>
        <v>871916.76311106409</v>
      </c>
    </row>
    <row r="574" spans="1:32" ht="11.25" x14ac:dyDescent="0.2">
      <c r="A574" s="60">
        <v>31340</v>
      </c>
      <c r="B574" s="102">
        <f>INT(A574/10000)</f>
        <v>3</v>
      </c>
      <c r="C574" s="109">
        <v>3</v>
      </c>
      <c r="D574" s="60" t="s">
        <v>631</v>
      </c>
      <c r="E574" s="60">
        <v>1109</v>
      </c>
      <c r="F574" s="60">
        <v>0</v>
      </c>
      <c r="G574" s="60">
        <f t="shared" si="112"/>
        <v>1787.641791044776</v>
      </c>
      <c r="H574" s="60"/>
      <c r="I574" s="60"/>
      <c r="J574" s="57"/>
      <c r="K574" s="23">
        <f t="shared" si="113"/>
        <v>1</v>
      </c>
      <c r="L574" s="23">
        <f t="shared" si="114"/>
        <v>0</v>
      </c>
      <c r="M574" s="23">
        <f ca="1">OFFSET('Z1'!$B$7,B574,K574)*E574</f>
        <v>0</v>
      </c>
      <c r="N574" s="23">
        <f ca="1">IF(L574&gt;0,OFFSET('Z1'!$I$7,B574,L574)*IF(L574=1,E574-9300,IF(L574=2,E574-18000,IF(L574=3,E574-45000,0))),0)</f>
        <v>0</v>
      </c>
      <c r="O574" s="23">
        <f>IF(AND(F574=1,E574&gt;20000,E574&lt;=45000),E574*'Z1'!$G$7,0)+IF(AND(F574=1,E574&gt;45000,E574&lt;=50000),'Z1'!$G$7/5000*(50000-E574)*E574,0)</f>
        <v>0</v>
      </c>
      <c r="P574" s="24">
        <f t="shared" ca="1" si="115"/>
        <v>0</v>
      </c>
      <c r="Q574" s="27">
        <v>0</v>
      </c>
      <c r="R574" s="26">
        <f t="shared" si="116"/>
        <v>0</v>
      </c>
      <c r="S574" s="27">
        <f t="shared" si="117"/>
        <v>1</v>
      </c>
      <c r="T574" s="28">
        <f t="shared" si="118"/>
        <v>0</v>
      </c>
      <c r="U574" s="61">
        <f ca="1">OFFSET($U$4,B574,0)/OFFSET($G$4,B574,0)*G574</f>
        <v>869671.94122790068</v>
      </c>
      <c r="V574" s="62">
        <f t="shared" ca="1" si="119"/>
        <v>869671.94122790068</v>
      </c>
      <c r="W574" s="63">
        <v>848.28906367663399</v>
      </c>
      <c r="X574" s="63">
        <f t="shared" ca="1" si="120"/>
        <v>784.19471706753893</v>
      </c>
      <c r="Y574" s="64">
        <f t="shared" ca="1" si="121"/>
        <v>-7.5557200196945673E-2</v>
      </c>
      <c r="Z574" s="64"/>
      <c r="AA574" s="64">
        <f ca="1">MAX(Y574,OFFSET($AA$4,B574,0))</f>
        <v>-7.5021174781420008E-2</v>
      </c>
      <c r="AB574" s="62">
        <f t="shared" ca="1" si="122"/>
        <v>870176.2085160088</v>
      </c>
      <c r="AC574" s="65">
        <f t="shared" ca="1" si="123"/>
        <v>504.26728810812347</v>
      </c>
      <c r="AD574" s="62">
        <f ca="1">MAX(0,AB574-W574*(1+OFFSET($Y$4,B574,0))*E574)</f>
        <v>0</v>
      </c>
      <c r="AE574" s="65">
        <f ca="1">IF(OFFSET($AC$4,B574,0)=0,0,-OFFSET($AC$4,B574,0)/OFFSET($AD$4,B574,0)*AD574)</f>
        <v>0</v>
      </c>
      <c r="AF574" s="51">
        <f t="shared" ca="1" si="124"/>
        <v>870176.2085160088</v>
      </c>
    </row>
    <row r="575" spans="1:32" ht="11.25" x14ac:dyDescent="0.2">
      <c r="A575" s="60">
        <v>31343</v>
      </c>
      <c r="B575" s="102">
        <f>INT(A575/10000)</f>
        <v>3</v>
      </c>
      <c r="C575" s="109">
        <v>3</v>
      </c>
      <c r="D575" s="60" t="s">
        <v>632</v>
      </c>
      <c r="E575" s="60">
        <v>1985</v>
      </c>
      <c r="F575" s="60">
        <v>0</v>
      </c>
      <c r="G575" s="60">
        <f t="shared" si="112"/>
        <v>3199.7014925373132</v>
      </c>
      <c r="H575" s="60"/>
      <c r="I575" s="60"/>
      <c r="J575" s="57"/>
      <c r="K575" s="23">
        <f t="shared" si="113"/>
        <v>1</v>
      </c>
      <c r="L575" s="23">
        <f t="shared" si="114"/>
        <v>0</v>
      </c>
      <c r="M575" s="23">
        <f ca="1">OFFSET('Z1'!$B$7,B575,K575)*E575</f>
        <v>0</v>
      </c>
      <c r="N575" s="23">
        <f ca="1">IF(L575&gt;0,OFFSET('Z1'!$I$7,B575,L575)*IF(L575=1,E575-9300,IF(L575=2,E575-18000,IF(L575=3,E575-45000,0))),0)</f>
        <v>0</v>
      </c>
      <c r="O575" s="23">
        <f>IF(AND(F575=1,E575&gt;20000,E575&lt;=45000),E575*'Z1'!$G$7,0)+IF(AND(F575=1,E575&gt;45000,E575&lt;=50000),'Z1'!$G$7/5000*(50000-E575)*E575,0)</f>
        <v>0</v>
      </c>
      <c r="P575" s="24">
        <f t="shared" ca="1" si="115"/>
        <v>0</v>
      </c>
      <c r="Q575" s="27">
        <v>14959</v>
      </c>
      <c r="R575" s="26">
        <f t="shared" si="116"/>
        <v>13959</v>
      </c>
      <c r="S575" s="27">
        <f t="shared" si="117"/>
        <v>1</v>
      </c>
      <c r="T575" s="28">
        <f t="shared" si="118"/>
        <v>12563.1</v>
      </c>
      <c r="U575" s="61">
        <f ca="1">OFFSET($U$4,B575,0)/OFFSET($G$4,B575,0)*G575</f>
        <v>1556626.5133790649</v>
      </c>
      <c r="V575" s="62">
        <f t="shared" ca="1" si="119"/>
        <v>1569189.6133790649</v>
      </c>
      <c r="W575" s="63">
        <v>855.02724549481593</v>
      </c>
      <c r="X575" s="63">
        <f t="shared" ca="1" si="120"/>
        <v>790.52373469978079</v>
      </c>
      <c r="Y575" s="64">
        <f t="shared" ca="1" si="121"/>
        <v>-7.5440298697974306E-2</v>
      </c>
      <c r="Z575" s="64"/>
      <c r="AA575" s="64">
        <f ca="1">MAX(Y575,OFFSET($AA$4,B575,0))</f>
        <v>-7.5021174781420008E-2</v>
      </c>
      <c r="AB575" s="62">
        <f t="shared" ca="1" si="122"/>
        <v>1569900.9626793314</v>
      </c>
      <c r="AC575" s="65">
        <f t="shared" ca="1" si="123"/>
        <v>711.34930026647635</v>
      </c>
      <c r="AD575" s="62">
        <f ca="1">MAX(0,AB575-W575*(1+OFFSET($Y$4,B575,0))*E575)</f>
        <v>0</v>
      </c>
      <c r="AE575" s="65">
        <f ca="1">IF(OFFSET($AC$4,B575,0)=0,0,-OFFSET($AC$4,B575,0)/OFFSET($AD$4,B575,0)*AD575)</f>
        <v>0</v>
      </c>
      <c r="AF575" s="51">
        <f t="shared" ca="1" si="124"/>
        <v>1569900.9626793314</v>
      </c>
    </row>
    <row r="576" spans="1:32" ht="11.25" x14ac:dyDescent="0.2">
      <c r="A576" s="60">
        <v>31344</v>
      </c>
      <c r="B576" s="102">
        <f>INT(A576/10000)</f>
        <v>3</v>
      </c>
      <c r="C576" s="109">
        <v>3</v>
      </c>
      <c r="D576" s="60" t="s">
        <v>633</v>
      </c>
      <c r="E576" s="60">
        <v>1581</v>
      </c>
      <c r="F576" s="60">
        <v>0</v>
      </c>
      <c r="G576" s="60">
        <f t="shared" si="112"/>
        <v>2548.4776119402986</v>
      </c>
      <c r="H576" s="60"/>
      <c r="I576" s="60"/>
      <c r="J576" s="57"/>
      <c r="K576" s="23">
        <f t="shared" si="113"/>
        <v>1</v>
      </c>
      <c r="L576" s="23">
        <f t="shared" si="114"/>
        <v>0</v>
      </c>
      <c r="M576" s="23">
        <f ca="1">OFFSET('Z1'!$B$7,B576,K576)*E576</f>
        <v>0</v>
      </c>
      <c r="N576" s="23">
        <f ca="1">IF(L576&gt;0,OFFSET('Z1'!$I$7,B576,L576)*IF(L576=1,E576-9300,IF(L576=2,E576-18000,IF(L576=3,E576-45000,0))),0)</f>
        <v>0</v>
      </c>
      <c r="O576" s="23">
        <f>IF(AND(F576=1,E576&gt;20000,E576&lt;=45000),E576*'Z1'!$G$7,0)+IF(AND(F576=1,E576&gt;45000,E576&lt;=50000),'Z1'!$G$7/5000*(50000-E576)*E576,0)</f>
        <v>0</v>
      </c>
      <c r="P576" s="24">
        <f t="shared" ca="1" si="115"/>
        <v>0</v>
      </c>
      <c r="Q576" s="27">
        <v>68322</v>
      </c>
      <c r="R576" s="26">
        <f t="shared" si="116"/>
        <v>67322</v>
      </c>
      <c r="S576" s="27">
        <f t="shared" si="117"/>
        <v>1</v>
      </c>
      <c r="T576" s="28">
        <f t="shared" si="118"/>
        <v>60589.8</v>
      </c>
      <c r="U576" s="61">
        <f ca="1">OFFSET($U$4,B576,0)/OFFSET($G$4,B576,0)*G576</f>
        <v>1239811.8476837792</v>
      </c>
      <c r="V576" s="62">
        <f t="shared" ca="1" si="119"/>
        <v>1300401.6476837792</v>
      </c>
      <c r="W576" s="63">
        <v>890.80425953876136</v>
      </c>
      <c r="X576" s="63">
        <f t="shared" ca="1" si="120"/>
        <v>822.51843623262448</v>
      </c>
      <c r="Y576" s="64">
        <f t="shared" ca="1" si="121"/>
        <v>-7.6656372682247564E-2</v>
      </c>
      <c r="Z576" s="64"/>
      <c r="AA576" s="64">
        <f ca="1">MAX(Y576,OFFSET($AA$4,B576,0))</f>
        <v>-7.5021174781420008E-2</v>
      </c>
      <c r="AB576" s="62">
        <f t="shared" ca="1" si="122"/>
        <v>1302704.5975083234</v>
      </c>
      <c r="AC576" s="65">
        <f t="shared" ca="1" si="123"/>
        <v>2302.9498245441355</v>
      </c>
      <c r="AD576" s="62">
        <f ca="1">MAX(0,AB576-W576*(1+OFFSET($Y$4,B576,0))*E576)</f>
        <v>0</v>
      </c>
      <c r="AE576" s="65">
        <f ca="1">IF(OFFSET($AC$4,B576,0)=0,0,-OFFSET($AC$4,B576,0)/OFFSET($AD$4,B576,0)*AD576)</f>
        <v>0</v>
      </c>
      <c r="AF576" s="51">
        <f t="shared" ca="1" si="124"/>
        <v>1302704.5975083234</v>
      </c>
    </row>
    <row r="577" spans="1:32" ht="11.25" x14ac:dyDescent="0.2">
      <c r="A577" s="60">
        <v>31346</v>
      </c>
      <c r="B577" s="102">
        <f>INT(A577/10000)</f>
        <v>3</v>
      </c>
      <c r="C577" s="109">
        <v>3</v>
      </c>
      <c r="D577" s="60" t="s">
        <v>634</v>
      </c>
      <c r="E577" s="60">
        <v>1717</v>
      </c>
      <c r="F577" s="60">
        <v>0</v>
      </c>
      <c r="G577" s="60">
        <f t="shared" si="112"/>
        <v>2767.7014925373132</v>
      </c>
      <c r="H577" s="60"/>
      <c r="I577" s="60"/>
      <c r="J577" s="57"/>
      <c r="K577" s="23">
        <f t="shared" si="113"/>
        <v>1</v>
      </c>
      <c r="L577" s="23">
        <f t="shared" si="114"/>
        <v>0</v>
      </c>
      <c r="M577" s="23">
        <f ca="1">OFFSET('Z1'!$B$7,B577,K577)*E577</f>
        <v>0</v>
      </c>
      <c r="N577" s="23">
        <f ca="1">IF(L577&gt;0,OFFSET('Z1'!$I$7,B577,L577)*IF(L577=1,E577-9300,IF(L577=2,E577-18000,IF(L577=3,E577-45000,0))),0)</f>
        <v>0</v>
      </c>
      <c r="O577" s="23">
        <f>IF(AND(F577=1,E577&gt;20000,E577&lt;=45000),E577*'Z1'!$G$7,0)+IF(AND(F577=1,E577&gt;45000,E577&lt;=50000),'Z1'!$G$7/5000*(50000-E577)*E577,0)</f>
        <v>0</v>
      </c>
      <c r="P577" s="24">
        <f t="shared" ca="1" si="115"/>
        <v>0</v>
      </c>
      <c r="Q577" s="27">
        <v>12136</v>
      </c>
      <c r="R577" s="26">
        <f t="shared" si="116"/>
        <v>11136</v>
      </c>
      <c r="S577" s="27">
        <f t="shared" si="117"/>
        <v>1</v>
      </c>
      <c r="T577" s="28">
        <f t="shared" si="118"/>
        <v>10022.4</v>
      </c>
      <c r="U577" s="61">
        <f ca="1">OFFSET($U$4,B577,0)/OFFSET($G$4,B577,0)*G577</f>
        <v>1346462.3292049645</v>
      </c>
      <c r="V577" s="62">
        <f t="shared" ca="1" si="119"/>
        <v>1356484.7292049644</v>
      </c>
      <c r="W577" s="63">
        <v>855.18671855021796</v>
      </c>
      <c r="X577" s="63">
        <f t="shared" ca="1" si="120"/>
        <v>790.03187490096934</v>
      </c>
      <c r="Y577" s="64">
        <f t="shared" ca="1" si="121"/>
        <v>-7.6187857266661441E-2</v>
      </c>
      <c r="Z577" s="64"/>
      <c r="AA577" s="64">
        <f ca="1">MAX(Y577,OFFSET($AA$4,B577,0))</f>
        <v>-7.5021174781420008E-2</v>
      </c>
      <c r="AB577" s="62">
        <f t="shared" ca="1" si="122"/>
        <v>1358197.833960633</v>
      </c>
      <c r="AC577" s="65">
        <f t="shared" ca="1" si="123"/>
        <v>1713.1047556686681</v>
      </c>
      <c r="AD577" s="62">
        <f ca="1">MAX(0,AB577-W577*(1+OFFSET($Y$4,B577,0))*E577)</f>
        <v>0</v>
      </c>
      <c r="AE577" s="65">
        <f ca="1">IF(OFFSET($AC$4,B577,0)=0,0,-OFFSET($AC$4,B577,0)/OFFSET($AD$4,B577,0)*AD577)</f>
        <v>0</v>
      </c>
      <c r="AF577" s="51">
        <f t="shared" ca="1" si="124"/>
        <v>1358197.833960633</v>
      </c>
    </row>
    <row r="578" spans="1:32" ht="11.25" x14ac:dyDescent="0.2">
      <c r="A578" s="60">
        <v>31347</v>
      </c>
      <c r="B578" s="102">
        <f>INT(A578/10000)</f>
        <v>3</v>
      </c>
      <c r="C578" s="109">
        <v>2</v>
      </c>
      <c r="D578" s="60" t="s">
        <v>635</v>
      </c>
      <c r="E578" s="60">
        <v>837</v>
      </c>
      <c r="F578" s="60">
        <v>0</v>
      </c>
      <c r="G578" s="60">
        <f t="shared" si="112"/>
        <v>1349.1940298507463</v>
      </c>
      <c r="H578" s="60"/>
      <c r="I578" s="60"/>
      <c r="J578" s="57"/>
      <c r="K578" s="23">
        <f t="shared" si="113"/>
        <v>1</v>
      </c>
      <c r="L578" s="23">
        <f t="shared" si="114"/>
        <v>0</v>
      </c>
      <c r="M578" s="23">
        <f ca="1">OFFSET('Z1'!$B$7,B578,K578)*E578</f>
        <v>0</v>
      </c>
      <c r="N578" s="23">
        <f ca="1">IF(L578&gt;0,OFFSET('Z1'!$I$7,B578,L578)*IF(L578=1,E578-9300,IF(L578=2,E578-18000,IF(L578=3,E578-45000,0))),0)</f>
        <v>0</v>
      </c>
      <c r="O578" s="23">
        <f>IF(AND(F578=1,E578&gt;20000,E578&lt;=45000),E578*'Z1'!$G$7,0)+IF(AND(F578=1,E578&gt;45000,E578&lt;=50000),'Z1'!$G$7/5000*(50000-E578)*E578,0)</f>
        <v>0</v>
      </c>
      <c r="P578" s="24">
        <f t="shared" ca="1" si="115"/>
        <v>0</v>
      </c>
      <c r="Q578" s="27">
        <v>0</v>
      </c>
      <c r="R578" s="26">
        <f t="shared" si="116"/>
        <v>0</v>
      </c>
      <c r="S578" s="27">
        <f t="shared" si="117"/>
        <v>1</v>
      </c>
      <c r="T578" s="28">
        <f t="shared" si="118"/>
        <v>0</v>
      </c>
      <c r="U578" s="61">
        <f ca="1">OFFSET($U$4,B578,0)/OFFSET($G$4,B578,0)*G578</f>
        <v>656370.97818553017</v>
      </c>
      <c r="V578" s="62">
        <f t="shared" ca="1" si="119"/>
        <v>656370.97818553017</v>
      </c>
      <c r="W578" s="63">
        <v>848.28906367663399</v>
      </c>
      <c r="X578" s="63">
        <f t="shared" ca="1" si="120"/>
        <v>784.19471706753905</v>
      </c>
      <c r="Y578" s="64">
        <f t="shared" ca="1" si="121"/>
        <v>-7.5557200196945562E-2</v>
      </c>
      <c r="Z578" s="64"/>
      <c r="AA578" s="64">
        <f ca="1">MAX(Y578,OFFSET($AA$4,B578,0))</f>
        <v>-7.5021174781420008E-2</v>
      </c>
      <c r="AB578" s="62">
        <f t="shared" ca="1" si="122"/>
        <v>656751.56585022481</v>
      </c>
      <c r="AC578" s="65">
        <f t="shared" ca="1" si="123"/>
        <v>380.58766469464172</v>
      </c>
      <c r="AD578" s="62">
        <f ca="1">MAX(0,AB578-W578*(1+OFFSET($Y$4,B578,0))*E578)</f>
        <v>0</v>
      </c>
      <c r="AE578" s="65">
        <f ca="1">IF(OFFSET($AC$4,B578,0)=0,0,-OFFSET($AC$4,B578,0)/OFFSET($AD$4,B578,0)*AD578)</f>
        <v>0</v>
      </c>
      <c r="AF578" s="51">
        <f t="shared" ca="1" si="124"/>
        <v>656751.56585022481</v>
      </c>
    </row>
    <row r="579" spans="1:32" ht="11.25" x14ac:dyDescent="0.2">
      <c r="A579" s="60">
        <v>31350</v>
      </c>
      <c r="B579" s="102">
        <f>INT(A579/10000)</f>
        <v>3</v>
      </c>
      <c r="C579" s="109">
        <v>3</v>
      </c>
      <c r="D579" s="60" t="s">
        <v>636</v>
      </c>
      <c r="E579" s="60">
        <v>1247</v>
      </c>
      <c r="F579" s="60">
        <v>0</v>
      </c>
      <c r="G579" s="60">
        <f t="shared" si="112"/>
        <v>2010.0895522388059</v>
      </c>
      <c r="H579" s="60"/>
      <c r="I579" s="60"/>
      <c r="J579" s="57"/>
      <c r="K579" s="23">
        <f t="shared" si="113"/>
        <v>1</v>
      </c>
      <c r="L579" s="23">
        <f t="shared" si="114"/>
        <v>0</v>
      </c>
      <c r="M579" s="23">
        <f ca="1">OFFSET('Z1'!$B$7,B579,K579)*E579</f>
        <v>0</v>
      </c>
      <c r="N579" s="23">
        <f ca="1">IF(L579&gt;0,OFFSET('Z1'!$I$7,B579,L579)*IF(L579=1,E579-9300,IF(L579=2,E579-18000,IF(L579=3,E579-45000,0))),0)</f>
        <v>0</v>
      </c>
      <c r="O579" s="23">
        <f>IF(AND(F579=1,E579&gt;20000,E579&lt;=45000),E579*'Z1'!$G$7,0)+IF(AND(F579=1,E579&gt;45000,E579&lt;=50000),'Z1'!$G$7/5000*(50000-E579)*E579,0)</f>
        <v>0</v>
      </c>
      <c r="P579" s="24">
        <f t="shared" ca="1" si="115"/>
        <v>0</v>
      </c>
      <c r="Q579" s="27">
        <v>0</v>
      </c>
      <c r="R579" s="26">
        <f t="shared" si="116"/>
        <v>0</v>
      </c>
      <c r="S579" s="27">
        <f t="shared" si="117"/>
        <v>1</v>
      </c>
      <c r="T579" s="28">
        <f t="shared" si="118"/>
        <v>0</v>
      </c>
      <c r="U579" s="61">
        <f ca="1">OFFSET($U$4,B579,0)/OFFSET($G$4,B579,0)*G579</f>
        <v>977890.8121832211</v>
      </c>
      <c r="V579" s="62">
        <f t="shared" ca="1" si="119"/>
        <v>977890.8121832211</v>
      </c>
      <c r="W579" s="63">
        <v>848.2890636766341</v>
      </c>
      <c r="X579" s="63">
        <f t="shared" ca="1" si="120"/>
        <v>784.19471706753893</v>
      </c>
      <c r="Y579" s="64">
        <f t="shared" ca="1" si="121"/>
        <v>-7.5557200196945784E-2</v>
      </c>
      <c r="Z579" s="64"/>
      <c r="AA579" s="64">
        <f ca="1">MAX(Y579,OFFSET($AA$4,B579,0))</f>
        <v>-7.5021174781420008E-2</v>
      </c>
      <c r="AB579" s="62">
        <f t="shared" ca="1" si="122"/>
        <v>978457.82869203168</v>
      </c>
      <c r="AC579" s="65">
        <f t="shared" ca="1" si="123"/>
        <v>567.01650881057139</v>
      </c>
      <c r="AD579" s="62">
        <f ca="1">MAX(0,AB579-W579*(1+OFFSET($Y$4,B579,0))*E579)</f>
        <v>0</v>
      </c>
      <c r="AE579" s="65">
        <f ca="1">IF(OFFSET($AC$4,B579,0)=0,0,-OFFSET($AC$4,B579,0)/OFFSET($AD$4,B579,0)*AD579)</f>
        <v>0</v>
      </c>
      <c r="AF579" s="51">
        <f t="shared" ca="1" si="124"/>
        <v>978457.82869203168</v>
      </c>
    </row>
    <row r="580" spans="1:32" ht="11.25" x14ac:dyDescent="0.2">
      <c r="A580" s="60">
        <v>31351</v>
      </c>
      <c r="B580" s="102">
        <f>INT(A580/10000)</f>
        <v>3</v>
      </c>
      <c r="C580" s="109">
        <v>3</v>
      </c>
      <c r="D580" s="60" t="s">
        <v>637</v>
      </c>
      <c r="E580" s="60">
        <v>1427</v>
      </c>
      <c r="F580" s="60">
        <v>0</v>
      </c>
      <c r="G580" s="60">
        <f t="shared" si="112"/>
        <v>2300.2388059701493</v>
      </c>
      <c r="H580" s="60"/>
      <c r="I580" s="60"/>
      <c r="J580" s="57"/>
      <c r="K580" s="23">
        <f t="shared" si="113"/>
        <v>1</v>
      </c>
      <c r="L580" s="23">
        <f t="shared" si="114"/>
        <v>0</v>
      </c>
      <c r="M580" s="23">
        <f ca="1">OFFSET('Z1'!$B$7,B580,K580)*E580</f>
        <v>0</v>
      </c>
      <c r="N580" s="23">
        <f ca="1">IF(L580&gt;0,OFFSET('Z1'!$I$7,B580,L580)*IF(L580=1,E580-9300,IF(L580=2,E580-18000,IF(L580=3,E580-45000,0))),0)</f>
        <v>0</v>
      </c>
      <c r="O580" s="23">
        <f>IF(AND(F580=1,E580&gt;20000,E580&lt;=45000),E580*'Z1'!$G$7,0)+IF(AND(F580=1,E580&gt;45000,E580&lt;=50000),'Z1'!$G$7/5000*(50000-E580)*E580,0)</f>
        <v>0</v>
      </c>
      <c r="P580" s="24">
        <f t="shared" ca="1" si="115"/>
        <v>0</v>
      </c>
      <c r="Q580" s="27">
        <v>58089</v>
      </c>
      <c r="R580" s="26">
        <f t="shared" si="116"/>
        <v>57089</v>
      </c>
      <c r="S580" s="27">
        <f t="shared" si="117"/>
        <v>1</v>
      </c>
      <c r="T580" s="28">
        <f t="shared" si="118"/>
        <v>51380.1</v>
      </c>
      <c r="U580" s="61">
        <f ca="1">OFFSET($U$4,B580,0)/OFFSET($G$4,B580,0)*G580</f>
        <v>1119045.8612553782</v>
      </c>
      <c r="V580" s="62">
        <f t="shared" ca="1" si="119"/>
        <v>1170425.9612553783</v>
      </c>
      <c r="W580" s="63">
        <v>917.85576282267925</v>
      </c>
      <c r="X580" s="63">
        <f t="shared" ca="1" si="120"/>
        <v>820.20039331140742</v>
      </c>
      <c r="Y580" s="64">
        <f t="shared" ca="1" si="121"/>
        <v>-0.10639511507881427</v>
      </c>
      <c r="Z580" s="64"/>
      <c r="AA580" s="64">
        <f ca="1">MAX(Y580,OFFSET($AA$4,B580,0))</f>
        <v>-7.5021174781420008E-2</v>
      </c>
      <c r="AB580" s="62">
        <f t="shared" ca="1" si="122"/>
        <v>1211518.9262229828</v>
      </c>
      <c r="AC580" s="65">
        <f t="shared" ca="1" si="123"/>
        <v>41092.964967604494</v>
      </c>
      <c r="AD580" s="62">
        <f ca="1">MAX(0,AB580-W580*(1+OFFSET($Y$4,B580,0))*E580)</f>
        <v>0</v>
      </c>
      <c r="AE580" s="65">
        <f ca="1">IF(OFFSET($AC$4,B580,0)=0,0,-OFFSET($AC$4,B580,0)/OFFSET($AD$4,B580,0)*AD580)</f>
        <v>0</v>
      </c>
      <c r="AF580" s="51">
        <f t="shared" ca="1" si="124"/>
        <v>1211518.9262229828</v>
      </c>
    </row>
    <row r="581" spans="1:32" ht="11.25" x14ac:dyDescent="0.2">
      <c r="A581" s="60">
        <v>31355</v>
      </c>
      <c r="B581" s="102">
        <f>INT(A581/10000)</f>
        <v>3</v>
      </c>
      <c r="C581" s="109">
        <v>3</v>
      </c>
      <c r="D581" s="60" t="s">
        <v>638</v>
      </c>
      <c r="E581" s="60">
        <v>1876</v>
      </c>
      <c r="F581" s="60">
        <v>0</v>
      </c>
      <c r="G581" s="60">
        <f t="shared" si="112"/>
        <v>3024</v>
      </c>
      <c r="H581" s="60"/>
      <c r="I581" s="60"/>
      <c r="J581" s="57"/>
      <c r="K581" s="23">
        <f t="shared" si="113"/>
        <v>1</v>
      </c>
      <c r="L581" s="23">
        <f t="shared" si="114"/>
        <v>0</v>
      </c>
      <c r="M581" s="23">
        <f ca="1">OFFSET('Z1'!$B$7,B581,K581)*E581</f>
        <v>0</v>
      </c>
      <c r="N581" s="23">
        <f ca="1">IF(L581&gt;0,OFFSET('Z1'!$I$7,B581,L581)*IF(L581=1,E581-9300,IF(L581=2,E581-18000,IF(L581=3,E581-45000,0))),0)</f>
        <v>0</v>
      </c>
      <c r="O581" s="23">
        <f>IF(AND(F581=1,E581&gt;20000,E581&lt;=45000),E581*'Z1'!$G$7,0)+IF(AND(F581=1,E581&gt;45000,E581&lt;=50000),'Z1'!$G$7/5000*(50000-E581)*E581,0)</f>
        <v>0</v>
      </c>
      <c r="P581" s="24">
        <f t="shared" ca="1" si="115"/>
        <v>0</v>
      </c>
      <c r="Q581" s="27">
        <v>7901</v>
      </c>
      <c r="R581" s="26">
        <f t="shared" si="116"/>
        <v>6901</v>
      </c>
      <c r="S581" s="27">
        <f t="shared" si="117"/>
        <v>1</v>
      </c>
      <c r="T581" s="28">
        <f t="shared" si="118"/>
        <v>6210.9000000000005</v>
      </c>
      <c r="U581" s="61">
        <f ca="1">OFFSET($U$4,B581,0)/OFFSET($G$4,B581,0)*G581</f>
        <v>1471149.2892187033</v>
      </c>
      <c r="V581" s="62">
        <f t="shared" ca="1" si="119"/>
        <v>1477360.1892187032</v>
      </c>
      <c r="W581" s="63">
        <v>851.32366083303225</v>
      </c>
      <c r="X581" s="63">
        <f t="shared" ca="1" si="120"/>
        <v>787.50543135325336</v>
      </c>
      <c r="Y581" s="64">
        <f t="shared" ca="1" si="121"/>
        <v>-7.4963533161209073E-2</v>
      </c>
      <c r="Z581" s="64"/>
      <c r="AA581" s="64">
        <f ca="1">MAX(Y581,OFFSET($AA$4,B581,0))</f>
        <v>-7.4963533161209073E-2</v>
      </c>
      <c r="AB581" s="62">
        <f t="shared" ca="1" si="122"/>
        <v>1477360.1892187032</v>
      </c>
      <c r="AC581" s="65">
        <f t="shared" ca="1" si="123"/>
        <v>0</v>
      </c>
      <c r="AD581" s="62">
        <f ca="1">MAX(0,AB581-W581*(1+OFFSET($Y$4,B581,0))*E581)</f>
        <v>0</v>
      </c>
      <c r="AE581" s="65">
        <f ca="1">IF(OFFSET($AC$4,B581,0)=0,0,-OFFSET($AC$4,B581,0)/OFFSET($AD$4,B581,0)*AD581)</f>
        <v>0</v>
      </c>
      <c r="AF581" s="51">
        <f t="shared" ca="1" si="124"/>
        <v>1477360.1892187032</v>
      </c>
    </row>
    <row r="582" spans="1:32" ht="11.25" x14ac:dyDescent="0.2">
      <c r="A582" s="60">
        <v>31356</v>
      </c>
      <c r="B582" s="102">
        <f>INT(A582/10000)</f>
        <v>3</v>
      </c>
      <c r="C582" s="109">
        <v>3</v>
      </c>
      <c r="D582" s="60" t="s">
        <v>639</v>
      </c>
      <c r="E582" s="60">
        <v>1016</v>
      </c>
      <c r="F582" s="60">
        <v>0</v>
      </c>
      <c r="G582" s="60">
        <f t="shared" si="112"/>
        <v>1637.7313432835822</v>
      </c>
      <c r="H582" s="60"/>
      <c r="I582" s="60"/>
      <c r="J582" s="57"/>
      <c r="K582" s="23">
        <f t="shared" si="113"/>
        <v>1</v>
      </c>
      <c r="L582" s="23">
        <f t="shared" si="114"/>
        <v>0</v>
      </c>
      <c r="M582" s="23">
        <f ca="1">OFFSET('Z1'!$B$7,B582,K582)*E582</f>
        <v>0</v>
      </c>
      <c r="N582" s="23">
        <f ca="1">IF(L582&gt;0,OFFSET('Z1'!$I$7,B582,L582)*IF(L582=1,E582-9300,IF(L582=2,E582-18000,IF(L582=3,E582-45000,0))),0)</f>
        <v>0</v>
      </c>
      <c r="O582" s="23">
        <f>IF(AND(F582=1,E582&gt;20000,E582&lt;=45000),E582*'Z1'!$G$7,0)+IF(AND(F582=1,E582&gt;45000,E582&lt;=50000),'Z1'!$G$7/5000*(50000-E582)*E582,0)</f>
        <v>0</v>
      </c>
      <c r="P582" s="24">
        <f t="shared" ca="1" si="115"/>
        <v>0</v>
      </c>
      <c r="Q582" s="27">
        <v>0</v>
      </c>
      <c r="R582" s="26">
        <f t="shared" si="116"/>
        <v>0</v>
      </c>
      <c r="S582" s="27">
        <f t="shared" si="117"/>
        <v>1</v>
      </c>
      <c r="T582" s="28">
        <f t="shared" si="118"/>
        <v>0</v>
      </c>
      <c r="U582" s="61">
        <f ca="1">OFFSET($U$4,B582,0)/OFFSET($G$4,B582,0)*G582</f>
        <v>796741.83254061965</v>
      </c>
      <c r="V582" s="62">
        <f t="shared" ca="1" si="119"/>
        <v>796741.83254061965</v>
      </c>
      <c r="W582" s="63">
        <v>848.28906367663399</v>
      </c>
      <c r="X582" s="63">
        <f t="shared" ca="1" si="120"/>
        <v>784.19471706753905</v>
      </c>
      <c r="Y582" s="64">
        <f t="shared" ca="1" si="121"/>
        <v>-7.5557200196945562E-2</v>
      </c>
      <c r="Z582" s="64"/>
      <c r="AA582" s="64">
        <f ca="1">MAX(Y582,OFFSET($AA$4,B582,0))</f>
        <v>-7.5021174781420008E-2</v>
      </c>
      <c r="AB582" s="62">
        <f t="shared" ca="1" si="122"/>
        <v>797203.81231042824</v>
      </c>
      <c r="AC582" s="65">
        <f t="shared" ca="1" si="123"/>
        <v>461.97976980858948</v>
      </c>
      <c r="AD582" s="62">
        <f ca="1">MAX(0,AB582-W582*(1+OFFSET($Y$4,B582,0))*E582)</f>
        <v>0</v>
      </c>
      <c r="AE582" s="65">
        <f ca="1">IF(OFFSET($AC$4,B582,0)=0,0,-OFFSET($AC$4,B582,0)/OFFSET($AD$4,B582,0)*AD582)</f>
        <v>0</v>
      </c>
      <c r="AF582" s="51">
        <f t="shared" ca="1" si="124"/>
        <v>797203.81231042824</v>
      </c>
    </row>
    <row r="583" spans="1:32" ht="11.25" x14ac:dyDescent="0.2">
      <c r="A583" s="60">
        <v>31401</v>
      </c>
      <c r="B583" s="102">
        <f>INT(A583/10000)</f>
        <v>3</v>
      </c>
      <c r="C583" s="109">
        <v>2</v>
      </c>
      <c r="D583" s="60" t="s">
        <v>640</v>
      </c>
      <c r="E583" s="60">
        <v>514</v>
      </c>
      <c r="F583" s="60">
        <v>0</v>
      </c>
      <c r="G583" s="60">
        <f t="shared" si="112"/>
        <v>828.53731343283584</v>
      </c>
      <c r="H583" s="60"/>
      <c r="I583" s="60"/>
      <c r="J583" s="57"/>
      <c r="K583" s="23">
        <f t="shared" si="113"/>
        <v>1</v>
      </c>
      <c r="L583" s="23">
        <f t="shared" si="114"/>
        <v>0</v>
      </c>
      <c r="M583" s="23">
        <f ca="1">OFFSET('Z1'!$B$7,B583,K583)*E583</f>
        <v>0</v>
      </c>
      <c r="N583" s="23">
        <f ca="1">IF(L583&gt;0,OFFSET('Z1'!$I$7,B583,L583)*IF(L583=1,E583-9300,IF(L583=2,E583-18000,IF(L583=3,E583-45000,0))),0)</f>
        <v>0</v>
      </c>
      <c r="O583" s="23">
        <f>IF(AND(F583=1,E583&gt;20000,E583&lt;=45000),E583*'Z1'!$G$7,0)+IF(AND(F583=1,E583&gt;45000,E583&lt;=50000),'Z1'!$G$7/5000*(50000-E583)*E583,0)</f>
        <v>0</v>
      </c>
      <c r="P583" s="24">
        <f t="shared" ca="1" si="115"/>
        <v>0</v>
      </c>
      <c r="Q583" s="27">
        <v>61518</v>
      </c>
      <c r="R583" s="26">
        <f t="shared" si="116"/>
        <v>60518</v>
      </c>
      <c r="S583" s="27">
        <f t="shared" si="117"/>
        <v>1</v>
      </c>
      <c r="T583" s="28">
        <f t="shared" si="118"/>
        <v>54466.200000000004</v>
      </c>
      <c r="U583" s="61">
        <f ca="1">OFFSET($U$4,B583,0)/OFFSET($G$4,B583,0)*G583</f>
        <v>403076.08457271504</v>
      </c>
      <c r="V583" s="62">
        <f t="shared" ca="1" si="119"/>
        <v>457542.28457271506</v>
      </c>
      <c r="W583" s="63">
        <v>947.289290909692</v>
      </c>
      <c r="X583" s="63">
        <f t="shared" ca="1" si="120"/>
        <v>890.16008671734448</v>
      </c>
      <c r="Y583" s="64">
        <f t="shared" ca="1" si="121"/>
        <v>-6.0308086178706533E-2</v>
      </c>
      <c r="Z583" s="64"/>
      <c r="AA583" s="64">
        <f ca="1">MAX(Y583,OFFSET($AA$4,B583,0))</f>
        <v>-6.0308086178706533E-2</v>
      </c>
      <c r="AB583" s="62">
        <f t="shared" ca="1" si="122"/>
        <v>457542.28457271506</v>
      </c>
      <c r="AC583" s="65">
        <f t="shared" ca="1" si="123"/>
        <v>0</v>
      </c>
      <c r="AD583" s="62">
        <f ca="1">MAX(0,AB583-W583*(1+OFFSET($Y$4,B583,0))*E583)</f>
        <v>4729.3678749137907</v>
      </c>
      <c r="AE583" s="65">
        <f ca="1">IF(OFFSET($AC$4,B583,0)=0,0,-OFFSET($AC$4,B583,0)/OFFSET($AD$4,B583,0)*AD583)</f>
        <v>-2293.7087273642824</v>
      </c>
      <c r="AF583" s="51">
        <f t="shared" ca="1" si="124"/>
        <v>455248.5758453508</v>
      </c>
    </row>
    <row r="584" spans="1:32" ht="11.25" x14ac:dyDescent="0.2">
      <c r="A584" s="60">
        <v>31402</v>
      </c>
      <c r="B584" s="102">
        <f>INT(A584/10000)</f>
        <v>3</v>
      </c>
      <c r="C584" s="109">
        <v>3</v>
      </c>
      <c r="D584" s="60" t="s">
        <v>641</v>
      </c>
      <c r="E584" s="60">
        <v>1330</v>
      </c>
      <c r="F584" s="60">
        <v>0</v>
      </c>
      <c r="G584" s="60">
        <f t="shared" si="112"/>
        <v>2143.8805970149256</v>
      </c>
      <c r="H584" s="60"/>
      <c r="I584" s="60"/>
      <c r="J584" s="57"/>
      <c r="K584" s="23">
        <f t="shared" si="113"/>
        <v>1</v>
      </c>
      <c r="L584" s="23">
        <f t="shared" si="114"/>
        <v>0</v>
      </c>
      <c r="M584" s="23">
        <f ca="1">OFFSET('Z1'!$B$7,B584,K584)*E584</f>
        <v>0</v>
      </c>
      <c r="N584" s="23">
        <f ca="1">IF(L584&gt;0,OFFSET('Z1'!$I$7,B584,L584)*IF(L584=1,E584-9300,IF(L584=2,E584-18000,IF(L584=3,E584-45000,0))),0)</f>
        <v>0</v>
      </c>
      <c r="O584" s="23">
        <f>IF(AND(F584=1,E584&gt;20000,E584&lt;=45000),E584*'Z1'!$G$7,0)+IF(AND(F584=1,E584&gt;45000,E584&lt;=50000),'Z1'!$G$7/5000*(50000-E584)*E584,0)</f>
        <v>0</v>
      </c>
      <c r="P584" s="24">
        <f t="shared" ca="1" si="115"/>
        <v>0</v>
      </c>
      <c r="Q584" s="27">
        <v>4330</v>
      </c>
      <c r="R584" s="26">
        <f t="shared" si="116"/>
        <v>3330</v>
      </c>
      <c r="S584" s="27">
        <f t="shared" si="117"/>
        <v>1</v>
      </c>
      <c r="T584" s="28">
        <f t="shared" si="118"/>
        <v>2997</v>
      </c>
      <c r="U584" s="61">
        <f ca="1">OFFSET($U$4,B584,0)/OFFSET($G$4,B584,0)*G584</f>
        <v>1042978.973699827</v>
      </c>
      <c r="V584" s="62">
        <f t="shared" ca="1" si="119"/>
        <v>1045975.973699827</v>
      </c>
      <c r="W584" s="63">
        <v>851.57646052584653</v>
      </c>
      <c r="X584" s="63">
        <f t="shared" ca="1" si="120"/>
        <v>786.44810052618573</v>
      </c>
      <c r="Y584" s="64">
        <f t="shared" ca="1" si="121"/>
        <v>-7.6479756097819096E-2</v>
      </c>
      <c r="Z584" s="64"/>
      <c r="AA584" s="64">
        <f ca="1">MAX(Y584,OFFSET($AA$4,B584,0))</f>
        <v>-7.5021174781420008E-2</v>
      </c>
      <c r="AB584" s="62">
        <f t="shared" ca="1" si="122"/>
        <v>1047627.9580745221</v>
      </c>
      <c r="AC584" s="65">
        <f t="shared" ca="1" si="123"/>
        <v>1651.9843746951083</v>
      </c>
      <c r="AD584" s="62">
        <f ca="1">MAX(0,AB584-W584*(1+OFFSET($Y$4,B584,0))*E584)</f>
        <v>0</v>
      </c>
      <c r="AE584" s="65">
        <f ca="1">IF(OFFSET($AC$4,B584,0)=0,0,-OFFSET($AC$4,B584,0)/OFFSET($AD$4,B584,0)*AD584)</f>
        <v>0</v>
      </c>
      <c r="AF584" s="51">
        <f t="shared" ca="1" si="124"/>
        <v>1047627.9580745221</v>
      </c>
    </row>
    <row r="585" spans="1:32" ht="11.25" x14ac:dyDescent="0.2">
      <c r="A585" s="60">
        <v>31403</v>
      </c>
      <c r="B585" s="102">
        <f>INT(A585/10000)</f>
        <v>3</v>
      </c>
      <c r="C585" s="109">
        <v>4</v>
      </c>
      <c r="D585" s="60" t="s">
        <v>642</v>
      </c>
      <c r="E585" s="60">
        <v>3787</v>
      </c>
      <c r="F585" s="60">
        <v>0</v>
      </c>
      <c r="G585" s="60">
        <f t="shared" si="112"/>
        <v>6104.4179104477607</v>
      </c>
      <c r="H585" s="60"/>
      <c r="I585" s="60"/>
      <c r="J585" s="57"/>
      <c r="K585" s="23">
        <f t="shared" si="113"/>
        <v>1</v>
      </c>
      <c r="L585" s="23">
        <f t="shared" si="114"/>
        <v>0</v>
      </c>
      <c r="M585" s="23">
        <f ca="1">OFFSET('Z1'!$B$7,B585,K585)*E585</f>
        <v>0</v>
      </c>
      <c r="N585" s="23">
        <f ca="1">IF(L585&gt;0,OFFSET('Z1'!$I$7,B585,L585)*IF(L585=1,E585-9300,IF(L585=2,E585-18000,IF(L585=3,E585-45000,0))),0)</f>
        <v>0</v>
      </c>
      <c r="O585" s="23">
        <f>IF(AND(F585=1,E585&gt;20000,E585&lt;=45000),E585*'Z1'!$G$7,0)+IF(AND(F585=1,E585&gt;45000,E585&lt;=50000),'Z1'!$G$7/5000*(50000-E585)*E585,0)</f>
        <v>0</v>
      </c>
      <c r="P585" s="24">
        <f t="shared" ca="1" si="115"/>
        <v>0</v>
      </c>
      <c r="Q585" s="27">
        <v>1686</v>
      </c>
      <c r="R585" s="26">
        <f t="shared" si="116"/>
        <v>686</v>
      </c>
      <c r="S585" s="27">
        <f t="shared" si="117"/>
        <v>1</v>
      </c>
      <c r="T585" s="28">
        <f t="shared" si="118"/>
        <v>617.4</v>
      </c>
      <c r="U585" s="61">
        <f ca="1">OFFSET($U$4,B585,0)/OFFSET($G$4,B585,0)*G585</f>
        <v>2969745.3935347698</v>
      </c>
      <c r="V585" s="62">
        <f t="shared" ca="1" si="119"/>
        <v>2970362.7935347697</v>
      </c>
      <c r="W585" s="63">
        <v>844.09245296392749</v>
      </c>
      <c r="X585" s="63">
        <f t="shared" ca="1" si="120"/>
        <v>784.35774849082907</v>
      </c>
      <c r="Y585" s="64">
        <f t="shared" ca="1" si="121"/>
        <v>-7.0767964176610354E-2</v>
      </c>
      <c r="Z585" s="64"/>
      <c r="AA585" s="64">
        <f ca="1">MAX(Y585,OFFSET($AA$4,B585,0))</f>
        <v>-7.0767964176610354E-2</v>
      </c>
      <c r="AB585" s="62">
        <f t="shared" ca="1" si="122"/>
        <v>2970362.7935347697</v>
      </c>
      <c r="AC585" s="65">
        <f t="shared" ca="1" si="123"/>
        <v>0</v>
      </c>
      <c r="AD585" s="62">
        <f ca="1">MAX(0,AB585-W585*(1+OFFSET($Y$4,B585,0))*E585)</f>
        <v>0</v>
      </c>
      <c r="AE585" s="65">
        <f ca="1">IF(OFFSET($AC$4,B585,0)=0,0,-OFFSET($AC$4,B585,0)/OFFSET($AD$4,B585,0)*AD585)</f>
        <v>0</v>
      </c>
      <c r="AF585" s="51">
        <f t="shared" ca="1" si="124"/>
        <v>2970362.7935347697</v>
      </c>
    </row>
    <row r="586" spans="1:32" ht="11.25" x14ac:dyDescent="0.2">
      <c r="A586" s="60">
        <v>31404</v>
      </c>
      <c r="B586" s="102">
        <f>INT(A586/10000)</f>
        <v>3</v>
      </c>
      <c r="C586" s="109">
        <v>3</v>
      </c>
      <c r="D586" s="60" t="s">
        <v>643</v>
      </c>
      <c r="E586" s="60">
        <v>1512</v>
      </c>
      <c r="F586" s="60">
        <v>0</v>
      </c>
      <c r="G586" s="60">
        <f t="shared" si="112"/>
        <v>2437.2537313432836</v>
      </c>
      <c r="H586" s="60"/>
      <c r="I586" s="60"/>
      <c r="J586" s="57"/>
      <c r="K586" s="23">
        <f t="shared" si="113"/>
        <v>1</v>
      </c>
      <c r="L586" s="23">
        <f t="shared" si="114"/>
        <v>0</v>
      </c>
      <c r="M586" s="23">
        <f ca="1">OFFSET('Z1'!$B$7,B586,K586)*E586</f>
        <v>0</v>
      </c>
      <c r="N586" s="23">
        <f ca="1">IF(L586&gt;0,OFFSET('Z1'!$I$7,B586,L586)*IF(L586=1,E586-9300,IF(L586=2,E586-18000,IF(L586=3,E586-45000,0))),0)</f>
        <v>0</v>
      </c>
      <c r="O586" s="23">
        <f>IF(AND(F586=1,E586&gt;20000,E586&lt;=45000),E586*'Z1'!$G$7,0)+IF(AND(F586=1,E586&gt;45000,E586&lt;=50000),'Z1'!$G$7/5000*(50000-E586)*E586,0)</f>
        <v>0</v>
      </c>
      <c r="P586" s="24">
        <f t="shared" ca="1" si="115"/>
        <v>0</v>
      </c>
      <c r="Q586" s="27">
        <v>2703</v>
      </c>
      <c r="R586" s="26">
        <f t="shared" si="116"/>
        <v>1703</v>
      </c>
      <c r="S586" s="27">
        <f t="shared" si="117"/>
        <v>1</v>
      </c>
      <c r="T586" s="28">
        <f t="shared" si="118"/>
        <v>1532.7</v>
      </c>
      <c r="U586" s="61">
        <f ca="1">OFFSET($U$4,B586,0)/OFFSET($G$4,B586,0)*G586</f>
        <v>1185702.4122061189</v>
      </c>
      <c r="V586" s="62">
        <f t="shared" ca="1" si="119"/>
        <v>1187235.1122061189</v>
      </c>
      <c r="W586" s="63">
        <v>849.00977373580577</v>
      </c>
      <c r="X586" s="63">
        <f t="shared" ca="1" si="120"/>
        <v>785.20840754372944</v>
      </c>
      <c r="Y586" s="64">
        <f t="shared" ca="1" si="121"/>
        <v>-7.5147976107905246E-2</v>
      </c>
      <c r="Z586" s="64"/>
      <c r="AA586" s="64">
        <f ca="1">MAX(Y586,OFFSET($AA$4,B586,0))</f>
        <v>-7.5021174781420008E-2</v>
      </c>
      <c r="AB586" s="62">
        <f t="shared" ca="1" si="122"/>
        <v>1187397.8874211679</v>
      </c>
      <c r="AC586" s="65">
        <f t="shared" ca="1" si="123"/>
        <v>162.77521504904144</v>
      </c>
      <c r="AD586" s="62">
        <f ca="1">MAX(0,AB586-W586*(1+OFFSET($Y$4,B586,0))*E586)</f>
        <v>0</v>
      </c>
      <c r="AE586" s="65">
        <f ca="1">IF(OFFSET($AC$4,B586,0)=0,0,-OFFSET($AC$4,B586,0)/OFFSET($AD$4,B586,0)*AD586)</f>
        <v>0</v>
      </c>
      <c r="AF586" s="51">
        <f t="shared" ca="1" si="124"/>
        <v>1187397.8874211679</v>
      </c>
    </row>
    <row r="587" spans="1:32" ht="11.25" x14ac:dyDescent="0.2">
      <c r="A587" s="60">
        <v>31405</v>
      </c>
      <c r="B587" s="102">
        <f>INT(A587/10000)</f>
        <v>3</v>
      </c>
      <c r="C587" s="109">
        <v>3</v>
      </c>
      <c r="D587" s="60" t="s">
        <v>644</v>
      </c>
      <c r="E587" s="60">
        <v>1046</v>
      </c>
      <c r="F587" s="60">
        <v>0</v>
      </c>
      <c r="G587" s="60">
        <f t="shared" si="112"/>
        <v>1686.0895522388059</v>
      </c>
      <c r="H587" s="60"/>
      <c r="I587" s="60"/>
      <c r="J587" s="57"/>
      <c r="K587" s="23">
        <f t="shared" si="113"/>
        <v>1</v>
      </c>
      <c r="L587" s="23">
        <f t="shared" si="114"/>
        <v>0</v>
      </c>
      <c r="M587" s="23">
        <f ca="1">OFFSET('Z1'!$B$7,B587,K587)*E587</f>
        <v>0</v>
      </c>
      <c r="N587" s="23">
        <f ca="1">IF(L587&gt;0,OFFSET('Z1'!$I$7,B587,L587)*IF(L587=1,E587-9300,IF(L587=2,E587-18000,IF(L587=3,E587-45000,0))),0)</f>
        <v>0</v>
      </c>
      <c r="O587" s="23">
        <f>IF(AND(F587=1,E587&gt;20000,E587&lt;=45000),E587*'Z1'!$G$7,0)+IF(AND(F587=1,E587&gt;45000,E587&lt;=50000),'Z1'!$G$7/5000*(50000-E587)*E587,0)</f>
        <v>0</v>
      </c>
      <c r="P587" s="24">
        <f t="shared" ca="1" si="115"/>
        <v>0</v>
      </c>
      <c r="Q587" s="27">
        <v>2508</v>
      </c>
      <c r="R587" s="26">
        <f t="shared" si="116"/>
        <v>1508</v>
      </c>
      <c r="S587" s="27">
        <f t="shared" si="117"/>
        <v>1</v>
      </c>
      <c r="T587" s="28">
        <f t="shared" si="118"/>
        <v>1357.2</v>
      </c>
      <c r="U587" s="61">
        <f ca="1">OFFSET($U$4,B587,0)/OFFSET($G$4,B587,0)*G587</f>
        <v>820267.6740526458</v>
      </c>
      <c r="V587" s="62">
        <f t="shared" ca="1" si="119"/>
        <v>821624.87405264576</v>
      </c>
      <c r="W587" s="63">
        <v>849.20843745354216</v>
      </c>
      <c r="X587" s="63">
        <f t="shared" ca="1" si="120"/>
        <v>785.49223140788308</v>
      </c>
      <c r="Y587" s="64">
        <f t="shared" ca="1" si="121"/>
        <v>-7.5030114204611698E-2</v>
      </c>
      <c r="Z587" s="64"/>
      <c r="AA587" s="64">
        <f ca="1">MAX(Y587,OFFSET($AA$4,B587,0))</f>
        <v>-7.5021174781420008E-2</v>
      </c>
      <c r="AB587" s="62">
        <f t="shared" ca="1" si="122"/>
        <v>821632.81469219155</v>
      </c>
      <c r="AC587" s="65">
        <f t="shared" ca="1" si="123"/>
        <v>7.9406395457917824</v>
      </c>
      <c r="AD587" s="62">
        <f ca="1">MAX(0,AB587-W587*(1+OFFSET($Y$4,B587,0))*E587)</f>
        <v>0</v>
      </c>
      <c r="AE587" s="65">
        <f ca="1">IF(OFFSET($AC$4,B587,0)=0,0,-OFFSET($AC$4,B587,0)/OFFSET($AD$4,B587,0)*AD587)</f>
        <v>0</v>
      </c>
      <c r="AF587" s="51">
        <f t="shared" ca="1" si="124"/>
        <v>821632.81469219155</v>
      </c>
    </row>
    <row r="588" spans="1:32" ht="11.25" x14ac:dyDescent="0.2">
      <c r="A588" s="60">
        <v>31406</v>
      </c>
      <c r="B588" s="102">
        <f>INT(A588/10000)</f>
        <v>3</v>
      </c>
      <c r="C588" s="109">
        <v>2</v>
      </c>
      <c r="D588" s="60" t="s">
        <v>645</v>
      </c>
      <c r="E588" s="60">
        <v>865</v>
      </c>
      <c r="F588" s="60">
        <v>0</v>
      </c>
      <c r="G588" s="60">
        <f t="shared" si="112"/>
        <v>1394.3283582089553</v>
      </c>
      <c r="H588" s="60"/>
      <c r="I588" s="60"/>
      <c r="J588" s="57"/>
      <c r="K588" s="23">
        <f t="shared" si="113"/>
        <v>1</v>
      </c>
      <c r="L588" s="23">
        <f t="shared" si="114"/>
        <v>0</v>
      </c>
      <c r="M588" s="23">
        <f ca="1">OFFSET('Z1'!$B$7,B588,K588)*E588</f>
        <v>0</v>
      </c>
      <c r="N588" s="23">
        <f ca="1">IF(L588&gt;0,OFFSET('Z1'!$I$7,B588,L588)*IF(L588=1,E588-9300,IF(L588=2,E588-18000,IF(L588=3,E588-45000,0))),0)</f>
        <v>0</v>
      </c>
      <c r="O588" s="23">
        <f>IF(AND(F588=1,E588&gt;20000,E588&lt;=45000),E588*'Z1'!$G$7,0)+IF(AND(F588=1,E588&gt;45000,E588&lt;=50000),'Z1'!$G$7/5000*(50000-E588)*E588,0)</f>
        <v>0</v>
      </c>
      <c r="P588" s="24">
        <f t="shared" ca="1" si="115"/>
        <v>0</v>
      </c>
      <c r="Q588" s="27">
        <v>40878</v>
      </c>
      <c r="R588" s="26">
        <f t="shared" si="116"/>
        <v>39878</v>
      </c>
      <c r="S588" s="27">
        <f t="shared" si="117"/>
        <v>1</v>
      </c>
      <c r="T588" s="28">
        <f t="shared" si="118"/>
        <v>35890.200000000004</v>
      </c>
      <c r="U588" s="61">
        <f ca="1">OFFSET($U$4,B588,0)/OFFSET($G$4,B588,0)*G588</f>
        <v>678328.43026342127</v>
      </c>
      <c r="V588" s="62">
        <f t="shared" ca="1" si="119"/>
        <v>714218.63026342122</v>
      </c>
      <c r="W588" s="63">
        <v>882.53183077765857</v>
      </c>
      <c r="X588" s="63">
        <f t="shared" ca="1" si="120"/>
        <v>825.68627776118058</v>
      </c>
      <c r="Y588" s="64">
        <f t="shared" ca="1" si="121"/>
        <v>-6.4411901116798842E-2</v>
      </c>
      <c r="Z588" s="64"/>
      <c r="AA588" s="64">
        <f ca="1">MAX(Y588,OFFSET($AA$4,B588,0))</f>
        <v>-6.4411901116798842E-2</v>
      </c>
      <c r="AB588" s="62">
        <f t="shared" ca="1" si="122"/>
        <v>714218.63026342122</v>
      </c>
      <c r="AC588" s="65">
        <f t="shared" ca="1" si="123"/>
        <v>0</v>
      </c>
      <c r="AD588" s="62">
        <f ca="1">MAX(0,AB588-W588*(1+OFFSET($Y$4,B588,0))*E588)</f>
        <v>4282.0636114339577</v>
      </c>
      <c r="AE588" s="65">
        <f ca="1">IF(OFFSET($AC$4,B588,0)=0,0,-OFFSET($AC$4,B588,0)/OFFSET($AD$4,B588,0)*AD588)</f>
        <v>-2076.7694407477493</v>
      </c>
      <c r="AF588" s="51">
        <f t="shared" ca="1" si="124"/>
        <v>712141.86082267342</v>
      </c>
    </row>
    <row r="589" spans="1:32" ht="11.25" x14ac:dyDescent="0.2">
      <c r="A589" s="60">
        <v>31407</v>
      </c>
      <c r="B589" s="102">
        <f>INT(A589/10000)</f>
        <v>3</v>
      </c>
      <c r="C589" s="109">
        <v>4</v>
      </c>
      <c r="D589" s="60" t="s">
        <v>646</v>
      </c>
      <c r="E589" s="60">
        <v>2778</v>
      </c>
      <c r="F589" s="60">
        <v>0</v>
      </c>
      <c r="G589" s="60">
        <f t="shared" si="112"/>
        <v>4477.9701492537315</v>
      </c>
      <c r="H589" s="60"/>
      <c r="I589" s="60"/>
      <c r="J589" s="57"/>
      <c r="K589" s="23">
        <f t="shared" si="113"/>
        <v>1</v>
      </c>
      <c r="L589" s="23">
        <f t="shared" si="114"/>
        <v>0</v>
      </c>
      <c r="M589" s="23">
        <f ca="1">OFFSET('Z1'!$B$7,B589,K589)*E589</f>
        <v>0</v>
      </c>
      <c r="N589" s="23">
        <f ca="1">IF(L589&gt;0,OFFSET('Z1'!$I$7,B589,L589)*IF(L589=1,E589-9300,IF(L589=2,E589-18000,IF(L589=3,E589-45000,0))),0)</f>
        <v>0</v>
      </c>
      <c r="O589" s="23">
        <f>IF(AND(F589=1,E589&gt;20000,E589&lt;=45000),E589*'Z1'!$G$7,0)+IF(AND(F589=1,E589&gt;45000,E589&lt;=50000),'Z1'!$G$7/5000*(50000-E589)*E589,0)</f>
        <v>0</v>
      </c>
      <c r="P589" s="24">
        <f t="shared" ca="1" si="115"/>
        <v>0</v>
      </c>
      <c r="Q589" s="27">
        <v>2957</v>
      </c>
      <c r="R589" s="26">
        <f t="shared" si="116"/>
        <v>1957</v>
      </c>
      <c r="S589" s="27">
        <f t="shared" si="117"/>
        <v>1</v>
      </c>
      <c r="T589" s="28">
        <f t="shared" si="118"/>
        <v>1761.3</v>
      </c>
      <c r="U589" s="61">
        <f ca="1">OFFSET($U$4,B589,0)/OFFSET($G$4,B589,0)*G589</f>
        <v>2178492.9240136235</v>
      </c>
      <c r="V589" s="62">
        <f t="shared" ca="1" si="119"/>
        <v>2180254.2240136233</v>
      </c>
      <c r="W589" s="63">
        <v>843.37920906120405</v>
      </c>
      <c r="X589" s="63">
        <f t="shared" ca="1" si="120"/>
        <v>784.82873434615669</v>
      </c>
      <c r="Y589" s="64">
        <f t="shared" ca="1" si="121"/>
        <v>-6.942366385842258E-2</v>
      </c>
      <c r="Z589" s="64"/>
      <c r="AA589" s="64">
        <f ca="1">MAX(Y589,OFFSET($AA$4,B589,0))</f>
        <v>-6.942366385842258E-2</v>
      </c>
      <c r="AB589" s="62">
        <f t="shared" ca="1" si="122"/>
        <v>2180254.2240136233</v>
      </c>
      <c r="AC589" s="65">
        <f t="shared" ca="1" si="123"/>
        <v>0</v>
      </c>
      <c r="AD589" s="62">
        <f ca="1">MAX(0,AB589-W589*(1+OFFSET($Y$4,B589,0))*E589)</f>
        <v>1399.9127886281349</v>
      </c>
      <c r="AE589" s="65">
        <f ca="1">IF(OFFSET($AC$4,B589,0)=0,0,-OFFSET($AC$4,B589,0)/OFFSET($AD$4,B589,0)*AD589)</f>
        <v>-678.94743351589125</v>
      </c>
      <c r="AF589" s="51">
        <f t="shared" ca="1" si="124"/>
        <v>2179575.2765801074</v>
      </c>
    </row>
    <row r="590" spans="1:32" ht="11.25" x14ac:dyDescent="0.2">
      <c r="A590" s="60">
        <v>31408</v>
      </c>
      <c r="B590" s="102">
        <f>INT(A590/10000)</f>
        <v>3</v>
      </c>
      <c r="C590" s="109">
        <v>1</v>
      </c>
      <c r="D590" s="60" t="s">
        <v>647</v>
      </c>
      <c r="E590" s="60">
        <v>485</v>
      </c>
      <c r="F590" s="60">
        <v>0</v>
      </c>
      <c r="G590" s="60">
        <f t="shared" si="112"/>
        <v>781.79104477611941</v>
      </c>
      <c r="H590" s="60"/>
      <c r="I590" s="60"/>
      <c r="J590" s="57"/>
      <c r="K590" s="23">
        <f t="shared" si="113"/>
        <v>1</v>
      </c>
      <c r="L590" s="23">
        <f t="shared" si="114"/>
        <v>0</v>
      </c>
      <c r="M590" s="23">
        <f ca="1">OFFSET('Z1'!$B$7,B590,K590)*E590</f>
        <v>0</v>
      </c>
      <c r="N590" s="23">
        <f ca="1">IF(L590&gt;0,OFFSET('Z1'!$I$7,B590,L590)*IF(L590=1,E590-9300,IF(L590=2,E590-18000,IF(L590=3,E590-45000,0))),0)</f>
        <v>0</v>
      </c>
      <c r="O590" s="23">
        <f>IF(AND(F590=1,E590&gt;20000,E590&lt;=45000),E590*'Z1'!$G$7,0)+IF(AND(F590=1,E590&gt;45000,E590&lt;=50000),'Z1'!$G$7/5000*(50000-E590)*E590,0)</f>
        <v>0</v>
      </c>
      <c r="P590" s="24">
        <f t="shared" ca="1" si="115"/>
        <v>0</v>
      </c>
      <c r="Q590" s="27">
        <v>27659</v>
      </c>
      <c r="R590" s="26">
        <f t="shared" si="116"/>
        <v>26659</v>
      </c>
      <c r="S590" s="27">
        <f t="shared" si="117"/>
        <v>1</v>
      </c>
      <c r="T590" s="28">
        <f t="shared" si="118"/>
        <v>23993.100000000002</v>
      </c>
      <c r="U590" s="61">
        <f ca="1">OFFSET($U$4,B590,0)/OFFSET($G$4,B590,0)*G590</f>
        <v>380334.43777775642</v>
      </c>
      <c r="V590" s="62">
        <f t="shared" ca="1" si="119"/>
        <v>404327.5377777564</v>
      </c>
      <c r="W590" s="63">
        <v>889.37093373791959</v>
      </c>
      <c r="X590" s="63">
        <f t="shared" ca="1" si="120"/>
        <v>833.66502634588949</v>
      </c>
      <c r="Y590" s="64">
        <f t="shared" ca="1" si="121"/>
        <v>-6.2635178730099494E-2</v>
      </c>
      <c r="Z590" s="64"/>
      <c r="AA590" s="64">
        <f ca="1">MAX(Y590,OFFSET($AA$4,B590,0))</f>
        <v>-6.2635178730099494E-2</v>
      </c>
      <c r="AB590" s="62">
        <f t="shared" ca="1" si="122"/>
        <v>404327.5377777564</v>
      </c>
      <c r="AC590" s="65">
        <f t="shared" ca="1" si="123"/>
        <v>0</v>
      </c>
      <c r="AD590" s="62">
        <f ca="1">MAX(0,AB590-W590*(1+OFFSET($Y$4,B590,0))*E590)</f>
        <v>3185.911749302526</v>
      </c>
      <c r="AE590" s="65">
        <f ca="1">IF(OFFSET($AC$4,B590,0)=0,0,-OFFSET($AC$4,B590,0)/OFFSET($AD$4,B590,0)*AD590)</f>
        <v>-1545.1438283643386</v>
      </c>
      <c r="AF590" s="51">
        <f t="shared" ca="1" si="124"/>
        <v>402782.39394939208</v>
      </c>
    </row>
    <row r="591" spans="1:32" ht="11.25" x14ac:dyDescent="0.2">
      <c r="A591" s="60">
        <v>31409</v>
      </c>
      <c r="B591" s="102">
        <f>INT(A591/10000)</f>
        <v>3</v>
      </c>
      <c r="C591" s="109">
        <v>2</v>
      </c>
      <c r="D591" s="60" t="s">
        <v>648</v>
      </c>
      <c r="E591" s="60">
        <v>855</v>
      </c>
      <c r="F591" s="60">
        <v>0</v>
      </c>
      <c r="G591" s="60">
        <f t="shared" si="112"/>
        <v>1378.2089552238806</v>
      </c>
      <c r="H591" s="60"/>
      <c r="I591" s="60"/>
      <c r="J591" s="57"/>
      <c r="K591" s="23">
        <f t="shared" si="113"/>
        <v>1</v>
      </c>
      <c r="L591" s="23">
        <f t="shared" si="114"/>
        <v>0</v>
      </c>
      <c r="M591" s="23">
        <f ca="1">OFFSET('Z1'!$B$7,B591,K591)*E591</f>
        <v>0</v>
      </c>
      <c r="N591" s="23">
        <f ca="1">IF(L591&gt;0,OFFSET('Z1'!$I$7,B591,L591)*IF(L591=1,E591-9300,IF(L591=2,E591-18000,IF(L591=3,E591-45000,0))),0)</f>
        <v>0</v>
      </c>
      <c r="O591" s="23">
        <f>IF(AND(F591=1,E591&gt;20000,E591&lt;=45000),E591*'Z1'!$G$7,0)+IF(AND(F591=1,E591&gt;45000,E591&lt;=50000),'Z1'!$G$7/5000*(50000-E591)*E591,0)</f>
        <v>0</v>
      </c>
      <c r="P591" s="24">
        <f t="shared" ca="1" si="115"/>
        <v>0</v>
      </c>
      <c r="Q591" s="27">
        <v>2551</v>
      </c>
      <c r="R591" s="26">
        <f t="shared" si="116"/>
        <v>1551</v>
      </c>
      <c r="S591" s="27">
        <f t="shared" si="117"/>
        <v>1</v>
      </c>
      <c r="T591" s="28">
        <f t="shared" si="118"/>
        <v>1395.9</v>
      </c>
      <c r="U591" s="61">
        <f ca="1">OFFSET($U$4,B591,0)/OFFSET($G$4,B591,0)*G591</f>
        <v>670486.48309274588</v>
      </c>
      <c r="V591" s="62">
        <f t="shared" ca="1" si="119"/>
        <v>671882.38309274591</v>
      </c>
      <c r="W591" s="63">
        <v>849.67424454011132</v>
      </c>
      <c r="X591" s="63">
        <f t="shared" ca="1" si="120"/>
        <v>785.82734864648648</v>
      </c>
      <c r="Y591" s="64">
        <f t="shared" ca="1" si="121"/>
        <v>-7.5142793022027088E-2</v>
      </c>
      <c r="Z591" s="64"/>
      <c r="AA591" s="64">
        <f ca="1">MAX(Y591,OFFSET($AA$4,B591,0))</f>
        <v>-7.5021174781420008E-2</v>
      </c>
      <c r="AB591" s="62">
        <f t="shared" ca="1" si="122"/>
        <v>671970.73527588311</v>
      </c>
      <c r="AC591" s="65">
        <f t="shared" ca="1" si="123"/>
        <v>88.352183137205429</v>
      </c>
      <c r="AD591" s="62">
        <f ca="1">MAX(0,AB591-W591*(1+OFFSET($Y$4,B591,0))*E591)</f>
        <v>0</v>
      </c>
      <c r="AE591" s="65">
        <f ca="1">IF(OFFSET($AC$4,B591,0)=0,0,-OFFSET($AC$4,B591,0)/OFFSET($AD$4,B591,0)*AD591)</f>
        <v>0</v>
      </c>
      <c r="AF591" s="51">
        <f t="shared" ca="1" si="124"/>
        <v>671970.73527588311</v>
      </c>
    </row>
    <row r="592" spans="1:32" ht="11.25" x14ac:dyDescent="0.2">
      <c r="A592" s="60">
        <v>31410</v>
      </c>
      <c r="B592" s="102">
        <f>INT(A592/10000)</f>
        <v>3</v>
      </c>
      <c r="C592" s="109">
        <v>3</v>
      </c>
      <c r="D592" s="60" t="s">
        <v>649</v>
      </c>
      <c r="E592" s="60">
        <v>1550</v>
      </c>
      <c r="F592" s="60">
        <v>0</v>
      </c>
      <c r="G592" s="60">
        <f t="shared" si="112"/>
        <v>2498.5074626865671</v>
      </c>
      <c r="H592" s="60"/>
      <c r="I592" s="60"/>
      <c r="J592" s="57"/>
      <c r="K592" s="23">
        <f t="shared" si="113"/>
        <v>1</v>
      </c>
      <c r="L592" s="23">
        <f t="shared" si="114"/>
        <v>0</v>
      </c>
      <c r="M592" s="23">
        <f ca="1">OFFSET('Z1'!$B$7,B592,K592)*E592</f>
        <v>0</v>
      </c>
      <c r="N592" s="23">
        <f ca="1">IF(L592&gt;0,OFFSET('Z1'!$I$7,B592,L592)*IF(L592=1,E592-9300,IF(L592=2,E592-18000,IF(L592=3,E592-45000,0))),0)</f>
        <v>0</v>
      </c>
      <c r="O592" s="23">
        <f>IF(AND(F592=1,E592&gt;20000,E592&lt;=45000),E592*'Z1'!$G$7,0)+IF(AND(F592=1,E592&gt;45000,E592&lt;=50000),'Z1'!$G$7/5000*(50000-E592)*E592,0)</f>
        <v>0</v>
      </c>
      <c r="P592" s="24">
        <f t="shared" ca="1" si="115"/>
        <v>0</v>
      </c>
      <c r="Q592" s="27">
        <v>0</v>
      </c>
      <c r="R592" s="26">
        <f t="shared" si="116"/>
        <v>0</v>
      </c>
      <c r="S592" s="27">
        <f t="shared" si="117"/>
        <v>1</v>
      </c>
      <c r="T592" s="28">
        <f t="shared" si="118"/>
        <v>0</v>
      </c>
      <c r="U592" s="61">
        <f ca="1">OFFSET($U$4,B592,0)/OFFSET($G$4,B592,0)*G592</f>
        <v>1215501.8114546854</v>
      </c>
      <c r="V592" s="62">
        <f t="shared" ca="1" si="119"/>
        <v>1215501.8114546854</v>
      </c>
      <c r="W592" s="63">
        <v>842.02072738196193</v>
      </c>
      <c r="X592" s="63">
        <f t="shared" ca="1" si="120"/>
        <v>784.19471706753893</v>
      </c>
      <c r="Y592" s="64">
        <f t="shared" ca="1" si="121"/>
        <v>-6.8675281301230573E-2</v>
      </c>
      <c r="Z592" s="64"/>
      <c r="AA592" s="64">
        <f ca="1">MAX(Y592,OFFSET($AA$4,B592,0))</f>
        <v>-6.8675281301230573E-2</v>
      </c>
      <c r="AB592" s="62">
        <f t="shared" ca="1" si="122"/>
        <v>1215501.8114546854</v>
      </c>
      <c r="AC592" s="65">
        <f t="shared" ca="1" si="123"/>
        <v>0</v>
      </c>
      <c r="AD592" s="62">
        <f ca="1">MAX(0,AB592-W592*(1+OFFSET($Y$4,B592,0))*E592)</f>
        <v>1756.5688211100642</v>
      </c>
      <c r="AE592" s="65">
        <f ca="1">IF(OFFSET($AC$4,B592,0)=0,0,-OFFSET($AC$4,B592,0)/OFFSET($AD$4,B592,0)*AD592)</f>
        <v>-851.92299304261383</v>
      </c>
      <c r="AF592" s="51">
        <f t="shared" ca="1" si="124"/>
        <v>1214649.8884616429</v>
      </c>
    </row>
    <row r="593" spans="1:32" ht="11.25" x14ac:dyDescent="0.2">
      <c r="A593" s="60">
        <v>31411</v>
      </c>
      <c r="B593" s="102">
        <f>INT(A593/10000)</f>
        <v>3</v>
      </c>
      <c r="C593" s="109">
        <v>3</v>
      </c>
      <c r="D593" s="60" t="s">
        <v>650</v>
      </c>
      <c r="E593" s="60">
        <v>1867</v>
      </c>
      <c r="F593" s="60">
        <v>0</v>
      </c>
      <c r="G593" s="60">
        <f t="shared" si="112"/>
        <v>3009.4925373134329</v>
      </c>
      <c r="H593" s="60"/>
      <c r="I593" s="60"/>
      <c r="J593" s="57"/>
      <c r="K593" s="23">
        <f t="shared" si="113"/>
        <v>1</v>
      </c>
      <c r="L593" s="23">
        <f t="shared" si="114"/>
        <v>0</v>
      </c>
      <c r="M593" s="23">
        <f ca="1">OFFSET('Z1'!$B$7,B593,K593)*E593</f>
        <v>0</v>
      </c>
      <c r="N593" s="23">
        <f ca="1">IF(L593&gt;0,OFFSET('Z1'!$I$7,B593,L593)*IF(L593=1,E593-9300,IF(L593=2,E593-18000,IF(L593=3,E593-45000,0))),0)</f>
        <v>0</v>
      </c>
      <c r="O593" s="23">
        <f>IF(AND(F593=1,E593&gt;20000,E593&lt;=45000),E593*'Z1'!$G$7,0)+IF(AND(F593=1,E593&gt;45000,E593&lt;=50000),'Z1'!$G$7/5000*(50000-E593)*E593,0)</f>
        <v>0</v>
      </c>
      <c r="P593" s="24">
        <f t="shared" ca="1" si="115"/>
        <v>0</v>
      </c>
      <c r="Q593" s="27">
        <v>14337</v>
      </c>
      <c r="R593" s="26">
        <f t="shared" si="116"/>
        <v>13337</v>
      </c>
      <c r="S593" s="27">
        <f t="shared" si="117"/>
        <v>1</v>
      </c>
      <c r="T593" s="28">
        <f t="shared" si="118"/>
        <v>12003.300000000001</v>
      </c>
      <c r="U593" s="61">
        <f ca="1">OFFSET($U$4,B593,0)/OFFSET($G$4,B593,0)*G593</f>
        <v>1464091.5367650953</v>
      </c>
      <c r="V593" s="62">
        <f t="shared" ca="1" si="119"/>
        <v>1476094.8367650954</v>
      </c>
      <c r="W593" s="63">
        <v>855.35484075669683</v>
      </c>
      <c r="X593" s="63">
        <f t="shared" ca="1" si="120"/>
        <v>790.62390828339335</v>
      </c>
      <c r="Y593" s="64">
        <f t="shared" ca="1" si="121"/>
        <v>-7.5677285483108703E-2</v>
      </c>
      <c r="Z593" s="64"/>
      <c r="AA593" s="64">
        <f ca="1">MAX(Y593,OFFSET($AA$4,B593,0))</f>
        <v>-7.5021174781420008E-2</v>
      </c>
      <c r="AB593" s="62">
        <f t="shared" ca="1" si="122"/>
        <v>1477142.6111018055</v>
      </c>
      <c r="AC593" s="65">
        <f t="shared" ca="1" si="123"/>
        <v>1047.7743367101066</v>
      </c>
      <c r="AD593" s="62">
        <f ca="1">MAX(0,AB593-W593*(1+OFFSET($Y$4,B593,0))*E593)</f>
        <v>0</v>
      </c>
      <c r="AE593" s="65">
        <f ca="1">IF(OFFSET($AC$4,B593,0)=0,0,-OFFSET($AC$4,B593,0)/OFFSET($AD$4,B593,0)*AD593)</f>
        <v>0</v>
      </c>
      <c r="AF593" s="51">
        <f t="shared" ca="1" si="124"/>
        <v>1477142.6111018055</v>
      </c>
    </row>
    <row r="594" spans="1:32" ht="11.25" x14ac:dyDescent="0.2">
      <c r="A594" s="60">
        <v>31412</v>
      </c>
      <c r="B594" s="102">
        <f>INT(A594/10000)</f>
        <v>3</v>
      </c>
      <c r="C594" s="109">
        <v>4</v>
      </c>
      <c r="D594" s="60" t="s">
        <v>651</v>
      </c>
      <c r="E594" s="60">
        <v>3905</v>
      </c>
      <c r="F594" s="60">
        <v>0</v>
      </c>
      <c r="G594" s="60">
        <f t="shared" si="112"/>
        <v>6294.626865671642</v>
      </c>
      <c r="H594" s="60"/>
      <c r="I594" s="60"/>
      <c r="J594" s="57"/>
      <c r="K594" s="23">
        <f t="shared" si="113"/>
        <v>1</v>
      </c>
      <c r="L594" s="23">
        <f t="shared" si="114"/>
        <v>0</v>
      </c>
      <c r="M594" s="23">
        <f ca="1">OFFSET('Z1'!$B$7,B594,K594)*E594</f>
        <v>0</v>
      </c>
      <c r="N594" s="23">
        <f ca="1">IF(L594&gt;0,OFFSET('Z1'!$I$7,B594,L594)*IF(L594=1,E594-9300,IF(L594=2,E594-18000,IF(L594=3,E594-45000,0))),0)</f>
        <v>0</v>
      </c>
      <c r="O594" s="23">
        <f>IF(AND(F594=1,E594&gt;20000,E594&lt;=45000),E594*'Z1'!$G$7,0)+IF(AND(F594=1,E594&gt;45000,E594&lt;=50000),'Z1'!$G$7/5000*(50000-E594)*E594,0)</f>
        <v>0</v>
      </c>
      <c r="P594" s="24">
        <f t="shared" ca="1" si="115"/>
        <v>0</v>
      </c>
      <c r="Q594" s="27">
        <v>0</v>
      </c>
      <c r="R594" s="26">
        <f t="shared" si="116"/>
        <v>0</v>
      </c>
      <c r="S594" s="27">
        <f t="shared" si="117"/>
        <v>1</v>
      </c>
      <c r="T594" s="28">
        <f t="shared" si="118"/>
        <v>0</v>
      </c>
      <c r="U594" s="61">
        <f ca="1">OFFSET($U$4,B594,0)/OFFSET($G$4,B594,0)*G594</f>
        <v>3062280.3701487398</v>
      </c>
      <c r="V594" s="62">
        <f t="shared" ca="1" si="119"/>
        <v>3062280.3701487398</v>
      </c>
      <c r="W594" s="63">
        <v>848.2890636766341</v>
      </c>
      <c r="X594" s="63">
        <f t="shared" ca="1" si="120"/>
        <v>784.19471706753905</v>
      </c>
      <c r="Y594" s="64">
        <f t="shared" ca="1" si="121"/>
        <v>-7.5557200196945673E-2</v>
      </c>
      <c r="Z594" s="64"/>
      <c r="AA594" s="64">
        <f ca="1">MAX(Y594,OFFSET($AA$4,B594,0))</f>
        <v>-7.5021174781420008E-2</v>
      </c>
      <c r="AB594" s="62">
        <f t="shared" ca="1" si="122"/>
        <v>3064055.9912128174</v>
      </c>
      <c r="AC594" s="65">
        <f t="shared" ca="1" si="123"/>
        <v>1775.6210640775971</v>
      </c>
      <c r="AD594" s="62">
        <f ca="1">MAX(0,AB594-W594*(1+OFFSET($Y$4,B594,0))*E594)</f>
        <v>0</v>
      </c>
      <c r="AE594" s="65">
        <f ca="1">IF(OFFSET($AC$4,B594,0)=0,0,-OFFSET($AC$4,B594,0)/OFFSET($AD$4,B594,0)*AD594)</f>
        <v>0</v>
      </c>
      <c r="AF594" s="51">
        <f t="shared" ca="1" si="124"/>
        <v>3064055.9912128174</v>
      </c>
    </row>
    <row r="595" spans="1:32" ht="11.25" x14ac:dyDescent="0.2">
      <c r="A595" s="60">
        <v>31413</v>
      </c>
      <c r="B595" s="102">
        <f>INT(A595/10000)</f>
        <v>3</v>
      </c>
      <c r="C595" s="109">
        <v>4</v>
      </c>
      <c r="D595" s="60" t="s">
        <v>652</v>
      </c>
      <c r="E595" s="60">
        <v>3416</v>
      </c>
      <c r="F595" s="60">
        <v>0</v>
      </c>
      <c r="G595" s="60">
        <f t="shared" si="112"/>
        <v>5506.3880597014922</v>
      </c>
      <c r="H595" s="60"/>
      <c r="I595" s="60"/>
      <c r="J595" s="57"/>
      <c r="K595" s="23">
        <f t="shared" si="113"/>
        <v>1</v>
      </c>
      <c r="L595" s="23">
        <f t="shared" si="114"/>
        <v>0</v>
      </c>
      <c r="M595" s="23">
        <f ca="1">OFFSET('Z1'!$B$7,B595,K595)*E595</f>
        <v>0</v>
      </c>
      <c r="N595" s="23">
        <f ca="1">IF(L595&gt;0,OFFSET('Z1'!$I$7,B595,L595)*IF(L595=1,E595-9300,IF(L595=2,E595-18000,IF(L595=3,E595-45000,0))),0)</f>
        <v>0</v>
      </c>
      <c r="O595" s="23">
        <f>IF(AND(F595=1,E595&gt;20000,E595&lt;=45000),E595*'Z1'!$G$7,0)+IF(AND(F595=1,E595&gt;45000,E595&lt;=50000),'Z1'!$G$7/5000*(50000-E595)*E595,0)</f>
        <v>0</v>
      </c>
      <c r="P595" s="24">
        <f t="shared" ca="1" si="115"/>
        <v>0</v>
      </c>
      <c r="Q595" s="27">
        <v>7517</v>
      </c>
      <c r="R595" s="26">
        <f t="shared" si="116"/>
        <v>6517</v>
      </c>
      <c r="S595" s="27">
        <f t="shared" si="117"/>
        <v>1</v>
      </c>
      <c r="T595" s="28">
        <f t="shared" si="118"/>
        <v>5865.3</v>
      </c>
      <c r="U595" s="61">
        <f ca="1">OFFSET($U$4,B595,0)/OFFSET($G$4,B595,0)*G595</f>
        <v>2678809.153502713</v>
      </c>
      <c r="V595" s="62">
        <f t="shared" ca="1" si="119"/>
        <v>2684674.4535027128</v>
      </c>
      <c r="W595" s="63">
        <v>846.09851905629455</v>
      </c>
      <c r="X595" s="63">
        <f t="shared" ca="1" si="120"/>
        <v>785.91172526426021</v>
      </c>
      <c r="Y595" s="64">
        <f t="shared" ca="1" si="121"/>
        <v>-7.1134498449618278E-2</v>
      </c>
      <c r="Z595" s="64"/>
      <c r="AA595" s="64">
        <f ca="1">MAX(Y595,OFFSET($AA$4,B595,0))</f>
        <v>-7.1134498449618278E-2</v>
      </c>
      <c r="AB595" s="62">
        <f t="shared" ca="1" si="122"/>
        <v>2684674.4535027128</v>
      </c>
      <c r="AC595" s="65">
        <f t="shared" ca="1" si="123"/>
        <v>0</v>
      </c>
      <c r="AD595" s="62">
        <f ca="1">MAX(0,AB595-W595*(1+OFFSET($Y$4,B595,0))*E595)</f>
        <v>0</v>
      </c>
      <c r="AE595" s="65">
        <f ca="1">IF(OFFSET($AC$4,B595,0)=0,0,-OFFSET($AC$4,B595,0)/OFFSET($AD$4,B595,0)*AD595)</f>
        <v>0</v>
      </c>
      <c r="AF595" s="51">
        <f t="shared" ca="1" si="124"/>
        <v>2684674.4535027128</v>
      </c>
    </row>
    <row r="596" spans="1:32" ht="11.25" x14ac:dyDescent="0.2">
      <c r="A596" s="60">
        <v>31414</v>
      </c>
      <c r="B596" s="102">
        <f>INT(A596/10000)</f>
        <v>3</v>
      </c>
      <c r="C596" s="109">
        <v>3</v>
      </c>
      <c r="D596" s="60" t="s">
        <v>653</v>
      </c>
      <c r="E596" s="60">
        <v>1917</v>
      </c>
      <c r="F596" s="60">
        <v>0</v>
      </c>
      <c r="G596" s="60">
        <f t="shared" ref="G596:G659" si="125">IF(AND(F596=1,E596&lt;=20000),E596*2,IF(E596&lt;=10000,E596*(1+41/67),IF(E596&lt;=20000,E596*(1+2/3),IF(E596&lt;=50000,E596*(2),E596*(2+1/3))))+IF(AND(E596&gt;9000,E596&lt;=10000),(E596-9000)*(110/201),0)+IF(AND(E596&gt;18000,E596&lt;=20000),(E596-18000)*(3+1/3),0)+IF(AND(E596&gt;45000,E596&lt;=50000),(E596-45000)*(3+1/3),0))</f>
        <v>3090.0895522388059</v>
      </c>
      <c r="H596" s="60"/>
      <c r="I596" s="60"/>
      <c r="J596" s="57"/>
      <c r="K596" s="23">
        <f t="shared" ref="K596:K659" si="126">IF(AND(F596=1,E596&lt;=20000),3,IF(E596&lt;=10000,1,IF(E596&lt;=20000,2,IF(E596&lt;=50000,3,4))))</f>
        <v>1</v>
      </c>
      <c r="L596" s="23">
        <f t="shared" ref="L596:L659" si="127">IF(AND(F596=1,E596&lt;=45000),0,IF(AND(E596&gt;9300,E596&lt;=10000),1,IF(AND(E596&gt;18000,E596&lt;=20000),2,IF(AND(E596&gt;45000,E596&lt;=50000),3,0))))</f>
        <v>0</v>
      </c>
      <c r="M596" s="23">
        <f ca="1">OFFSET('Z1'!$B$7,B596,K596)*E596</f>
        <v>0</v>
      </c>
      <c r="N596" s="23">
        <f ca="1">IF(L596&gt;0,OFFSET('Z1'!$I$7,B596,L596)*IF(L596=1,E596-9300,IF(L596=2,E596-18000,IF(L596=3,E596-45000,0))),0)</f>
        <v>0</v>
      </c>
      <c r="O596" s="23">
        <f>IF(AND(F596=1,E596&gt;20000,E596&lt;=45000),E596*'Z1'!$G$7,0)+IF(AND(F596=1,E596&gt;45000,E596&lt;=50000),'Z1'!$G$7/5000*(50000-E596)*E596,0)</f>
        <v>0</v>
      </c>
      <c r="P596" s="24">
        <f t="shared" ref="P596:P659" ca="1" si="128">SUM(M596:O596)</f>
        <v>0</v>
      </c>
      <c r="Q596" s="27">
        <v>11176</v>
      </c>
      <c r="R596" s="26">
        <f t="shared" ref="R596:R659" si="129">MAX(Q596-$R$3,0)</f>
        <v>10176</v>
      </c>
      <c r="S596" s="27">
        <f t="shared" ref="S596:S659" si="130">IF(E596&lt;=9300,1,IF(E596&gt;10000,0,2))</f>
        <v>1</v>
      </c>
      <c r="T596" s="28">
        <f t="shared" ref="T596:T659" si="131">IF(S596=0,0,IF(S596=1,R596*$T$3,R596*$T$3*(10000-E596)/700))</f>
        <v>9158.4</v>
      </c>
      <c r="U596" s="61">
        <f ca="1">OFFSET($U$4,B596,0)/OFFSET($G$4,B596,0)*G596</f>
        <v>1503301.2726184723</v>
      </c>
      <c r="V596" s="62">
        <f t="shared" ref="V596:V659" ca="1" si="132">P596+T596+U596</f>
        <v>1512459.6726184723</v>
      </c>
      <c r="W596" s="63">
        <v>856.13185364528624</v>
      </c>
      <c r="X596" s="63">
        <f t="shared" ref="X596:X659" ca="1" si="133">V596/E596</f>
        <v>788.97218185627139</v>
      </c>
      <c r="Y596" s="64">
        <f t="shared" ref="Y596:Y659" ca="1" si="134">X596/W596-1</f>
        <v>-7.8445477180948964E-2</v>
      </c>
      <c r="Z596" s="64"/>
      <c r="AA596" s="64">
        <f ca="1">MAX(Y596,OFFSET($AA$4,B596,0))</f>
        <v>-7.5021174781420008E-2</v>
      </c>
      <c r="AB596" s="62">
        <f t="shared" ref="AB596:AB659" ca="1" si="135">(W596*(1+AA596))*E596</f>
        <v>1518079.6540280313</v>
      </c>
      <c r="AC596" s="65">
        <f t="shared" ref="AC596:AC659" ca="1" si="136">AB596-V596</f>
        <v>5619.9814095590264</v>
      </c>
      <c r="AD596" s="62">
        <f ca="1">MAX(0,AB596-W596*(1+OFFSET($Y$4,B596,0))*E596)</f>
        <v>0</v>
      </c>
      <c r="AE596" s="65">
        <f ca="1">IF(OFFSET($AC$4,B596,0)=0,0,-OFFSET($AC$4,B596,0)/OFFSET($AD$4,B596,0)*AD596)</f>
        <v>0</v>
      </c>
      <c r="AF596" s="51">
        <f t="shared" ref="AF596:AF659" ca="1" si="137">AB596+AE596</f>
        <v>1518079.6540280313</v>
      </c>
    </row>
    <row r="597" spans="1:32" ht="11.25" x14ac:dyDescent="0.2">
      <c r="A597" s="60">
        <v>31502</v>
      </c>
      <c r="B597" s="102">
        <f>INT(A597/10000)</f>
        <v>3</v>
      </c>
      <c r="C597" s="109">
        <v>3</v>
      </c>
      <c r="D597" s="60" t="s">
        <v>654</v>
      </c>
      <c r="E597" s="60">
        <v>1179</v>
      </c>
      <c r="F597" s="60">
        <v>0</v>
      </c>
      <c r="G597" s="60">
        <f t="shared" si="125"/>
        <v>1900.4776119402984</v>
      </c>
      <c r="H597" s="60"/>
      <c r="I597" s="60"/>
      <c r="J597" s="57"/>
      <c r="K597" s="23">
        <f t="shared" si="126"/>
        <v>1</v>
      </c>
      <c r="L597" s="23">
        <f t="shared" si="127"/>
        <v>0</v>
      </c>
      <c r="M597" s="23">
        <f ca="1">OFFSET('Z1'!$B$7,B597,K597)*E597</f>
        <v>0</v>
      </c>
      <c r="N597" s="23">
        <f ca="1">IF(L597&gt;0,OFFSET('Z1'!$I$7,B597,L597)*IF(L597=1,E597-9300,IF(L597=2,E597-18000,IF(L597=3,E597-45000,0))),0)</f>
        <v>0</v>
      </c>
      <c r="O597" s="23">
        <f>IF(AND(F597=1,E597&gt;20000,E597&lt;=45000),E597*'Z1'!$G$7,0)+IF(AND(F597=1,E597&gt;45000,E597&lt;=50000),'Z1'!$G$7/5000*(50000-E597)*E597,0)</f>
        <v>0</v>
      </c>
      <c r="P597" s="24">
        <f t="shared" ca="1" si="128"/>
        <v>0</v>
      </c>
      <c r="Q597" s="27">
        <v>6049</v>
      </c>
      <c r="R597" s="26">
        <f t="shared" si="129"/>
        <v>5049</v>
      </c>
      <c r="S597" s="27">
        <f t="shared" si="130"/>
        <v>1</v>
      </c>
      <c r="T597" s="28">
        <f t="shared" si="131"/>
        <v>4544.1000000000004</v>
      </c>
      <c r="U597" s="61">
        <f ca="1">OFFSET($U$4,B597,0)/OFFSET($G$4,B597,0)*G597</f>
        <v>924565.57142262848</v>
      </c>
      <c r="V597" s="62">
        <f t="shared" ca="1" si="132"/>
        <v>929109.67142262845</v>
      </c>
      <c r="W597" s="63">
        <v>853.18457595436473</v>
      </c>
      <c r="X597" s="63">
        <f t="shared" ca="1" si="133"/>
        <v>788.04891554082144</v>
      </c>
      <c r="Y597" s="64">
        <f t="shared" ca="1" si="134"/>
        <v>-7.6344160747026102E-2</v>
      </c>
      <c r="Z597" s="64"/>
      <c r="AA597" s="64">
        <f ca="1">MAX(Y597,OFFSET($AA$4,B597,0))</f>
        <v>-7.5021174781420008E-2</v>
      </c>
      <c r="AB597" s="62">
        <f t="shared" ca="1" si="135"/>
        <v>930440.46911107819</v>
      </c>
      <c r="AC597" s="65">
        <f t="shared" ca="1" si="136"/>
        <v>1330.797688449733</v>
      </c>
      <c r="AD597" s="62">
        <f ca="1">MAX(0,AB597-W597*(1+OFFSET($Y$4,B597,0))*E597)</f>
        <v>0</v>
      </c>
      <c r="AE597" s="65">
        <f ca="1">IF(OFFSET($AC$4,B597,0)=0,0,-OFFSET($AC$4,B597,0)/OFFSET($AD$4,B597,0)*AD597)</f>
        <v>0</v>
      </c>
      <c r="AF597" s="51">
        <f t="shared" ca="1" si="137"/>
        <v>930440.46911107819</v>
      </c>
    </row>
    <row r="598" spans="1:32" ht="11.25" x14ac:dyDescent="0.2">
      <c r="A598" s="60">
        <v>31503</v>
      </c>
      <c r="B598" s="102">
        <f>INT(A598/10000)</f>
        <v>3</v>
      </c>
      <c r="C598" s="109">
        <v>3</v>
      </c>
      <c r="D598" s="60" t="s">
        <v>655</v>
      </c>
      <c r="E598" s="60">
        <v>1946</v>
      </c>
      <c r="F598" s="60">
        <v>0</v>
      </c>
      <c r="G598" s="60">
        <f t="shared" si="125"/>
        <v>3136.8358208955224</v>
      </c>
      <c r="H598" s="60"/>
      <c r="I598" s="60"/>
      <c r="J598" s="57"/>
      <c r="K598" s="23">
        <f t="shared" si="126"/>
        <v>1</v>
      </c>
      <c r="L598" s="23">
        <f t="shared" si="127"/>
        <v>0</v>
      </c>
      <c r="M598" s="23">
        <f ca="1">OFFSET('Z1'!$B$7,B598,K598)*E598</f>
        <v>0</v>
      </c>
      <c r="N598" s="23">
        <f ca="1">IF(L598&gt;0,OFFSET('Z1'!$I$7,B598,L598)*IF(L598=1,E598-9300,IF(L598=2,E598-18000,IF(L598=3,E598-45000,0))),0)</f>
        <v>0</v>
      </c>
      <c r="O598" s="23">
        <f>IF(AND(F598=1,E598&gt;20000,E598&lt;=45000),E598*'Z1'!$G$7,0)+IF(AND(F598=1,E598&gt;45000,E598&lt;=50000),'Z1'!$G$7/5000*(50000-E598)*E598,0)</f>
        <v>0</v>
      </c>
      <c r="P598" s="24">
        <f t="shared" ca="1" si="128"/>
        <v>0</v>
      </c>
      <c r="Q598" s="27">
        <v>13960</v>
      </c>
      <c r="R598" s="26">
        <f t="shared" si="129"/>
        <v>12960</v>
      </c>
      <c r="S598" s="27">
        <f t="shared" si="130"/>
        <v>1</v>
      </c>
      <c r="T598" s="28">
        <f t="shared" si="131"/>
        <v>11664</v>
      </c>
      <c r="U598" s="61">
        <f ca="1">OFFSET($U$4,B598,0)/OFFSET($G$4,B598,0)*G598</f>
        <v>1526042.9194134308</v>
      </c>
      <c r="V598" s="62">
        <f t="shared" ca="1" si="132"/>
        <v>1537706.9194134308</v>
      </c>
      <c r="W598" s="63">
        <v>854.46332838251647</v>
      </c>
      <c r="X598" s="63">
        <f t="shared" ca="1" si="133"/>
        <v>790.18855057216388</v>
      </c>
      <c r="Y598" s="64">
        <f t="shared" ca="1" si="134"/>
        <v>-7.5222394777343493E-2</v>
      </c>
      <c r="Z598" s="64"/>
      <c r="AA598" s="64">
        <f ca="1">MAX(Y598,OFFSET($AA$4,B598,0))</f>
        <v>-7.5021174781420008E-2</v>
      </c>
      <c r="AB598" s="62">
        <f t="shared" ca="1" si="135"/>
        <v>1538041.5051325362</v>
      </c>
      <c r="AC598" s="65">
        <f t="shared" ca="1" si="136"/>
        <v>334.58571910532191</v>
      </c>
      <c r="AD598" s="62">
        <f ca="1">MAX(0,AB598-W598*(1+OFFSET($Y$4,B598,0))*E598)</f>
        <v>0</v>
      </c>
      <c r="AE598" s="65">
        <f ca="1">IF(OFFSET($AC$4,B598,0)=0,0,-OFFSET($AC$4,B598,0)/OFFSET($AD$4,B598,0)*AD598)</f>
        <v>0</v>
      </c>
      <c r="AF598" s="51">
        <f t="shared" ca="1" si="137"/>
        <v>1538041.5051325362</v>
      </c>
    </row>
    <row r="599" spans="1:32" ht="11.25" x14ac:dyDescent="0.2">
      <c r="A599" s="60">
        <v>31504</v>
      </c>
      <c r="B599" s="102">
        <f>INT(A599/10000)</f>
        <v>3</v>
      </c>
      <c r="C599" s="109">
        <v>3</v>
      </c>
      <c r="D599" s="60" t="s">
        <v>656</v>
      </c>
      <c r="E599" s="60">
        <v>1202</v>
      </c>
      <c r="F599" s="60">
        <v>0</v>
      </c>
      <c r="G599" s="60">
        <f t="shared" si="125"/>
        <v>1937.5522388059701</v>
      </c>
      <c r="H599" s="60"/>
      <c r="I599" s="60"/>
      <c r="J599" s="57"/>
      <c r="K599" s="23">
        <f t="shared" si="126"/>
        <v>1</v>
      </c>
      <c r="L599" s="23">
        <f t="shared" si="127"/>
        <v>0</v>
      </c>
      <c r="M599" s="23">
        <f ca="1">OFFSET('Z1'!$B$7,B599,K599)*E599</f>
        <v>0</v>
      </c>
      <c r="N599" s="23">
        <f ca="1">IF(L599&gt;0,OFFSET('Z1'!$I$7,B599,L599)*IF(L599=1,E599-9300,IF(L599=2,E599-18000,IF(L599=3,E599-45000,0))),0)</f>
        <v>0</v>
      </c>
      <c r="O599" s="23">
        <f>IF(AND(F599=1,E599&gt;20000,E599&lt;=45000),E599*'Z1'!$G$7,0)+IF(AND(F599=1,E599&gt;45000,E599&lt;=50000),'Z1'!$G$7/5000*(50000-E599)*E599,0)</f>
        <v>0</v>
      </c>
      <c r="P599" s="24">
        <f t="shared" ca="1" si="128"/>
        <v>0</v>
      </c>
      <c r="Q599" s="27">
        <v>0</v>
      </c>
      <c r="R599" s="26">
        <f t="shared" si="129"/>
        <v>0</v>
      </c>
      <c r="S599" s="27">
        <f t="shared" si="130"/>
        <v>1</v>
      </c>
      <c r="T599" s="28">
        <f t="shared" si="131"/>
        <v>0</v>
      </c>
      <c r="U599" s="61">
        <f ca="1">OFFSET($U$4,B599,0)/OFFSET($G$4,B599,0)*G599</f>
        <v>942602.04991518182</v>
      </c>
      <c r="V599" s="62">
        <f t="shared" ca="1" si="132"/>
        <v>942602.04991518182</v>
      </c>
      <c r="W599" s="63">
        <v>848.28906367663399</v>
      </c>
      <c r="X599" s="63">
        <f t="shared" ca="1" si="133"/>
        <v>784.19471706753893</v>
      </c>
      <c r="Y599" s="64">
        <f t="shared" ca="1" si="134"/>
        <v>-7.5557200196945673E-2</v>
      </c>
      <c r="Z599" s="64"/>
      <c r="AA599" s="64">
        <f ca="1">MAX(Y599,OFFSET($AA$4,B599,0))</f>
        <v>-7.5021174781420008E-2</v>
      </c>
      <c r="AB599" s="62">
        <f t="shared" ca="1" si="135"/>
        <v>943148.60472158925</v>
      </c>
      <c r="AC599" s="65">
        <f t="shared" ca="1" si="136"/>
        <v>546.55480640742462</v>
      </c>
      <c r="AD599" s="62">
        <f ca="1">MAX(0,AB599-W599*(1+OFFSET($Y$4,B599,0))*E599)</f>
        <v>0</v>
      </c>
      <c r="AE599" s="65">
        <f ca="1">IF(OFFSET($AC$4,B599,0)=0,0,-OFFSET($AC$4,B599,0)/OFFSET($AD$4,B599,0)*AD599)</f>
        <v>0</v>
      </c>
      <c r="AF599" s="51">
        <f t="shared" ca="1" si="137"/>
        <v>943148.60472158925</v>
      </c>
    </row>
    <row r="600" spans="1:32" ht="11.25" x14ac:dyDescent="0.2">
      <c r="A600" s="60">
        <v>31505</v>
      </c>
      <c r="B600" s="102">
        <f>INT(A600/10000)</f>
        <v>3</v>
      </c>
      <c r="C600" s="109">
        <v>4</v>
      </c>
      <c r="D600" s="60" t="s">
        <v>657</v>
      </c>
      <c r="E600" s="60">
        <v>2729</v>
      </c>
      <c r="F600" s="60">
        <v>0</v>
      </c>
      <c r="G600" s="60">
        <f t="shared" si="125"/>
        <v>4398.9850746268658</v>
      </c>
      <c r="H600" s="60"/>
      <c r="I600" s="60"/>
      <c r="J600" s="57"/>
      <c r="K600" s="23">
        <f t="shared" si="126"/>
        <v>1</v>
      </c>
      <c r="L600" s="23">
        <f t="shared" si="127"/>
        <v>0</v>
      </c>
      <c r="M600" s="23">
        <f ca="1">OFFSET('Z1'!$B$7,B600,K600)*E600</f>
        <v>0</v>
      </c>
      <c r="N600" s="23">
        <f ca="1">IF(L600&gt;0,OFFSET('Z1'!$I$7,B600,L600)*IF(L600=1,E600-9300,IF(L600=2,E600-18000,IF(L600=3,E600-45000,0))),0)</f>
        <v>0</v>
      </c>
      <c r="O600" s="23">
        <f>IF(AND(F600=1,E600&gt;20000,E600&lt;=45000),E600*'Z1'!$G$7,0)+IF(AND(F600=1,E600&gt;45000,E600&lt;=50000),'Z1'!$G$7/5000*(50000-E600)*E600,0)</f>
        <v>0</v>
      </c>
      <c r="P600" s="24">
        <f t="shared" ca="1" si="128"/>
        <v>0</v>
      </c>
      <c r="Q600" s="27">
        <v>1614</v>
      </c>
      <c r="R600" s="26">
        <f t="shared" si="129"/>
        <v>614</v>
      </c>
      <c r="S600" s="27">
        <f t="shared" si="130"/>
        <v>1</v>
      </c>
      <c r="T600" s="28">
        <f t="shared" si="131"/>
        <v>552.6</v>
      </c>
      <c r="U600" s="61">
        <f ca="1">OFFSET($U$4,B600,0)/OFFSET($G$4,B600,0)*G600</f>
        <v>2140067.382877314</v>
      </c>
      <c r="V600" s="62">
        <f t="shared" ca="1" si="132"/>
        <v>2140619.9828773141</v>
      </c>
      <c r="W600" s="63">
        <v>848.56172050320242</v>
      </c>
      <c r="X600" s="63">
        <f t="shared" ca="1" si="133"/>
        <v>784.39720882276072</v>
      </c>
      <c r="Y600" s="64">
        <f t="shared" ca="1" si="134"/>
        <v>-7.5615609483764779E-2</v>
      </c>
      <c r="Z600" s="64"/>
      <c r="AA600" s="64">
        <f ca="1">MAX(Y600,OFFSET($AA$4,B600,0))</f>
        <v>-7.5021174781420008E-2</v>
      </c>
      <c r="AB600" s="62">
        <f t="shared" ca="1" si="135"/>
        <v>2141996.5301399133</v>
      </c>
      <c r="AC600" s="65">
        <f t="shared" ca="1" si="136"/>
        <v>1376.5472625992261</v>
      </c>
      <c r="AD600" s="62">
        <f ca="1">MAX(0,AB600-W600*(1+OFFSET($Y$4,B600,0))*E600)</f>
        <v>0</v>
      </c>
      <c r="AE600" s="65">
        <f ca="1">IF(OFFSET($AC$4,B600,0)=0,0,-OFFSET($AC$4,B600,0)/OFFSET($AD$4,B600,0)*AD600)</f>
        <v>0</v>
      </c>
      <c r="AF600" s="51">
        <f t="shared" ca="1" si="137"/>
        <v>2141996.5301399133</v>
      </c>
    </row>
    <row r="601" spans="1:32" ht="11.25" x14ac:dyDescent="0.2">
      <c r="A601" s="60">
        <v>31506</v>
      </c>
      <c r="B601" s="102">
        <f>INT(A601/10000)</f>
        <v>3</v>
      </c>
      <c r="C601" s="109">
        <v>2</v>
      </c>
      <c r="D601" s="60" t="s">
        <v>658</v>
      </c>
      <c r="E601" s="60">
        <v>579</v>
      </c>
      <c r="F601" s="60">
        <v>0</v>
      </c>
      <c r="G601" s="60">
        <f t="shared" si="125"/>
        <v>933.31343283582089</v>
      </c>
      <c r="H601" s="60"/>
      <c r="I601" s="60"/>
      <c r="J601" s="57"/>
      <c r="K601" s="23">
        <f t="shared" si="126"/>
        <v>1</v>
      </c>
      <c r="L601" s="23">
        <f t="shared" si="127"/>
        <v>0</v>
      </c>
      <c r="M601" s="23">
        <f ca="1">OFFSET('Z1'!$B$7,B601,K601)*E601</f>
        <v>0</v>
      </c>
      <c r="N601" s="23">
        <f ca="1">IF(L601&gt;0,OFFSET('Z1'!$I$7,B601,L601)*IF(L601=1,E601-9300,IF(L601=2,E601-18000,IF(L601=3,E601-45000,0))),0)</f>
        <v>0</v>
      </c>
      <c r="O601" s="23">
        <f>IF(AND(F601=1,E601&gt;20000,E601&lt;=45000),E601*'Z1'!$G$7,0)+IF(AND(F601=1,E601&gt;45000,E601&lt;=50000),'Z1'!$G$7/5000*(50000-E601)*E601,0)</f>
        <v>0</v>
      </c>
      <c r="P601" s="24">
        <f t="shared" ca="1" si="128"/>
        <v>0</v>
      </c>
      <c r="Q601" s="27">
        <v>1216</v>
      </c>
      <c r="R601" s="26">
        <f t="shared" si="129"/>
        <v>216</v>
      </c>
      <c r="S601" s="27">
        <f t="shared" si="130"/>
        <v>1</v>
      </c>
      <c r="T601" s="28">
        <f t="shared" si="131"/>
        <v>194.4</v>
      </c>
      <c r="U601" s="61">
        <f ca="1">OFFSET($U$4,B601,0)/OFFSET($G$4,B601,0)*G601</f>
        <v>454048.74118210509</v>
      </c>
      <c r="V601" s="62">
        <f t="shared" ca="1" si="132"/>
        <v>454243.14118210512</v>
      </c>
      <c r="W601" s="63">
        <v>849.21225955292266</v>
      </c>
      <c r="X601" s="63">
        <f t="shared" ca="1" si="133"/>
        <v>784.53046836287581</v>
      </c>
      <c r="Y601" s="64">
        <f t="shared" ca="1" si="134"/>
        <v>-7.6166812787299309E-2</v>
      </c>
      <c r="Z601" s="64"/>
      <c r="AA601" s="64">
        <f ca="1">MAX(Y601,OFFSET($AA$4,B601,0))</f>
        <v>-7.5021174781420008E-2</v>
      </c>
      <c r="AB601" s="62">
        <f t="shared" ca="1" si="135"/>
        <v>454806.4443992349</v>
      </c>
      <c r="AC601" s="65">
        <f t="shared" ca="1" si="136"/>
        <v>563.30321712978184</v>
      </c>
      <c r="AD601" s="62">
        <f ca="1">MAX(0,AB601-W601*(1+OFFSET($Y$4,B601,0))*E601)</f>
        <v>0</v>
      </c>
      <c r="AE601" s="65">
        <f ca="1">IF(OFFSET($AC$4,B601,0)=0,0,-OFFSET($AC$4,B601,0)/OFFSET($AD$4,B601,0)*AD601)</f>
        <v>0</v>
      </c>
      <c r="AF601" s="51">
        <f t="shared" ca="1" si="137"/>
        <v>454806.4443992349</v>
      </c>
    </row>
    <row r="602" spans="1:32" ht="11.25" x14ac:dyDescent="0.2">
      <c r="A602" s="60">
        <v>31507</v>
      </c>
      <c r="B602" s="102">
        <f>INT(A602/10000)</f>
        <v>3</v>
      </c>
      <c r="C602" s="109">
        <v>3</v>
      </c>
      <c r="D602" s="60" t="s">
        <v>659</v>
      </c>
      <c r="E602" s="60">
        <v>2399</v>
      </c>
      <c r="F602" s="60">
        <v>0</v>
      </c>
      <c r="G602" s="60">
        <f t="shared" si="125"/>
        <v>3867.0447761194027</v>
      </c>
      <c r="H602" s="60"/>
      <c r="I602" s="60"/>
      <c r="J602" s="57"/>
      <c r="K602" s="23">
        <f t="shared" si="126"/>
        <v>1</v>
      </c>
      <c r="L602" s="23">
        <f t="shared" si="127"/>
        <v>0</v>
      </c>
      <c r="M602" s="23">
        <f ca="1">OFFSET('Z1'!$B$7,B602,K602)*E602</f>
        <v>0</v>
      </c>
      <c r="N602" s="23">
        <f ca="1">IF(L602&gt;0,OFFSET('Z1'!$I$7,B602,L602)*IF(L602=1,E602-9300,IF(L602=2,E602-18000,IF(L602=3,E602-45000,0))),0)</f>
        <v>0</v>
      </c>
      <c r="O602" s="23">
        <f>IF(AND(F602=1,E602&gt;20000,E602&lt;=45000),E602*'Z1'!$G$7,0)+IF(AND(F602=1,E602&gt;45000,E602&lt;=50000),'Z1'!$G$7/5000*(50000-E602)*E602,0)</f>
        <v>0</v>
      </c>
      <c r="P602" s="24">
        <f t="shared" ca="1" si="128"/>
        <v>0</v>
      </c>
      <c r="Q602" s="27">
        <v>2453</v>
      </c>
      <c r="R602" s="26">
        <f t="shared" si="129"/>
        <v>1453</v>
      </c>
      <c r="S602" s="27">
        <f t="shared" si="130"/>
        <v>1</v>
      </c>
      <c r="T602" s="28">
        <f t="shared" si="131"/>
        <v>1307.7</v>
      </c>
      <c r="U602" s="61">
        <f ca="1">OFFSET($U$4,B602,0)/OFFSET($G$4,B602,0)*G602</f>
        <v>1881283.126245026</v>
      </c>
      <c r="V602" s="62">
        <f t="shared" ca="1" si="132"/>
        <v>1882590.826245026</v>
      </c>
      <c r="W602" s="63">
        <v>848.80210897864754</v>
      </c>
      <c r="X602" s="63">
        <f t="shared" ca="1" si="133"/>
        <v>784.73981919342475</v>
      </c>
      <c r="Y602" s="64">
        <f t="shared" ca="1" si="134"/>
        <v>-7.5473763681275563E-2</v>
      </c>
      <c r="Z602" s="64"/>
      <c r="AA602" s="64">
        <f ca="1">MAX(Y602,OFFSET($AA$4,B602,0))</f>
        <v>-7.5021174781420008E-2</v>
      </c>
      <c r="AB602" s="62">
        <f t="shared" ca="1" si="135"/>
        <v>1883512.4222770878</v>
      </c>
      <c r="AC602" s="65">
        <f t="shared" ca="1" si="136"/>
        <v>921.59603206184693</v>
      </c>
      <c r="AD602" s="62">
        <f ca="1">MAX(0,AB602-W602*(1+OFFSET($Y$4,B602,0))*E602)</f>
        <v>0</v>
      </c>
      <c r="AE602" s="65">
        <f ca="1">IF(OFFSET($AC$4,B602,0)=0,0,-OFFSET($AC$4,B602,0)/OFFSET($AD$4,B602,0)*AD602)</f>
        <v>0</v>
      </c>
      <c r="AF602" s="51">
        <f t="shared" ca="1" si="137"/>
        <v>1883512.4222770878</v>
      </c>
    </row>
    <row r="603" spans="1:32" ht="11.25" x14ac:dyDescent="0.2">
      <c r="A603" s="60">
        <v>31508</v>
      </c>
      <c r="B603" s="102">
        <f>INT(A603/10000)</f>
        <v>3</v>
      </c>
      <c r="C603" s="109">
        <v>3</v>
      </c>
      <c r="D603" s="60" t="s">
        <v>660</v>
      </c>
      <c r="E603" s="60">
        <v>1096</v>
      </c>
      <c r="F603" s="60">
        <v>0</v>
      </c>
      <c r="G603" s="60">
        <f t="shared" si="125"/>
        <v>1766.686567164179</v>
      </c>
      <c r="H603" s="60"/>
      <c r="I603" s="60"/>
      <c r="J603" s="57"/>
      <c r="K603" s="23">
        <f t="shared" si="126"/>
        <v>1</v>
      </c>
      <c r="L603" s="23">
        <f t="shared" si="127"/>
        <v>0</v>
      </c>
      <c r="M603" s="23">
        <f ca="1">OFFSET('Z1'!$B$7,B603,K603)*E603</f>
        <v>0</v>
      </c>
      <c r="N603" s="23">
        <f ca="1">IF(L603&gt;0,OFFSET('Z1'!$I$7,B603,L603)*IF(L603=1,E603-9300,IF(L603=2,E603-18000,IF(L603=3,E603-45000,0))),0)</f>
        <v>0</v>
      </c>
      <c r="O603" s="23">
        <f>IF(AND(F603=1,E603&gt;20000,E603&lt;=45000),E603*'Z1'!$G$7,0)+IF(AND(F603=1,E603&gt;45000,E603&lt;=50000),'Z1'!$G$7/5000*(50000-E603)*E603,0)</f>
        <v>0</v>
      </c>
      <c r="P603" s="24">
        <f t="shared" ca="1" si="128"/>
        <v>0</v>
      </c>
      <c r="Q603" s="27">
        <v>0</v>
      </c>
      <c r="R603" s="26">
        <f t="shared" si="129"/>
        <v>0</v>
      </c>
      <c r="S603" s="27">
        <f t="shared" si="130"/>
        <v>1</v>
      </c>
      <c r="T603" s="28">
        <f t="shared" si="131"/>
        <v>0</v>
      </c>
      <c r="U603" s="61">
        <f ca="1">OFFSET($U$4,B603,0)/OFFSET($G$4,B603,0)*G603</f>
        <v>859477.40990602272</v>
      </c>
      <c r="V603" s="62">
        <f t="shared" ca="1" si="132"/>
        <v>859477.40990602272</v>
      </c>
      <c r="W603" s="63">
        <v>848.28906367663421</v>
      </c>
      <c r="X603" s="63">
        <f t="shared" ca="1" si="133"/>
        <v>784.19471706753893</v>
      </c>
      <c r="Y603" s="64">
        <f t="shared" ca="1" si="134"/>
        <v>-7.5557200196945895E-2</v>
      </c>
      <c r="Z603" s="64"/>
      <c r="AA603" s="64">
        <f ca="1">MAX(Y603,OFFSET($AA$4,B603,0))</f>
        <v>-7.5021174781420008E-2</v>
      </c>
      <c r="AB603" s="62">
        <f t="shared" ca="1" si="135"/>
        <v>859975.76603565901</v>
      </c>
      <c r="AC603" s="65">
        <f t="shared" ca="1" si="136"/>
        <v>498.35612963628955</v>
      </c>
      <c r="AD603" s="62">
        <f ca="1">MAX(0,AB603-W603*(1+OFFSET($Y$4,B603,0))*E603)</f>
        <v>0</v>
      </c>
      <c r="AE603" s="65">
        <f ca="1">IF(OFFSET($AC$4,B603,0)=0,0,-OFFSET($AC$4,B603,0)/OFFSET($AD$4,B603,0)*AD603)</f>
        <v>0</v>
      </c>
      <c r="AF603" s="51">
        <f t="shared" ca="1" si="137"/>
        <v>859975.76603565901</v>
      </c>
    </row>
    <row r="604" spans="1:32" ht="11.25" x14ac:dyDescent="0.2">
      <c r="A604" s="60">
        <v>31509</v>
      </c>
      <c r="B604" s="102">
        <f>INT(A604/10000)</f>
        <v>3</v>
      </c>
      <c r="C604" s="109">
        <v>3</v>
      </c>
      <c r="D604" s="60" t="s">
        <v>661</v>
      </c>
      <c r="E604" s="60">
        <v>1511</v>
      </c>
      <c r="F604" s="60">
        <v>0</v>
      </c>
      <c r="G604" s="60">
        <f t="shared" si="125"/>
        <v>2435.6417910447763</v>
      </c>
      <c r="H604" s="60"/>
      <c r="I604" s="60"/>
      <c r="J604" s="57"/>
      <c r="K604" s="23">
        <f t="shared" si="126"/>
        <v>1</v>
      </c>
      <c r="L604" s="23">
        <f t="shared" si="127"/>
        <v>0</v>
      </c>
      <c r="M604" s="23">
        <f ca="1">OFFSET('Z1'!$B$7,B604,K604)*E604</f>
        <v>0</v>
      </c>
      <c r="N604" s="23">
        <f ca="1">IF(L604&gt;0,OFFSET('Z1'!$I$7,B604,L604)*IF(L604=1,E604-9300,IF(L604=2,E604-18000,IF(L604=3,E604-45000,0))),0)</f>
        <v>0</v>
      </c>
      <c r="O604" s="23">
        <f>IF(AND(F604=1,E604&gt;20000,E604&lt;=45000),E604*'Z1'!$G$7,0)+IF(AND(F604=1,E604&gt;45000,E604&lt;=50000),'Z1'!$G$7/5000*(50000-E604)*E604,0)</f>
        <v>0</v>
      </c>
      <c r="P604" s="24">
        <f t="shared" ca="1" si="128"/>
        <v>0</v>
      </c>
      <c r="Q604" s="27">
        <v>0</v>
      </c>
      <c r="R604" s="26">
        <f t="shared" si="129"/>
        <v>0</v>
      </c>
      <c r="S604" s="27">
        <f t="shared" si="130"/>
        <v>1</v>
      </c>
      <c r="T604" s="28">
        <f t="shared" si="131"/>
        <v>0</v>
      </c>
      <c r="U604" s="61">
        <f ca="1">OFFSET($U$4,B604,0)/OFFSET($G$4,B604,0)*G604</f>
        <v>1184918.2174890514</v>
      </c>
      <c r="V604" s="62">
        <f t="shared" ca="1" si="132"/>
        <v>1184918.2174890514</v>
      </c>
      <c r="W604" s="63">
        <v>848.2890636766341</v>
      </c>
      <c r="X604" s="63">
        <f t="shared" ca="1" si="133"/>
        <v>784.19471706753893</v>
      </c>
      <c r="Y604" s="64">
        <f t="shared" ca="1" si="134"/>
        <v>-7.5557200196945784E-2</v>
      </c>
      <c r="Z604" s="64"/>
      <c r="AA604" s="64">
        <f ca="1">MAX(Y604,OFFSET($AA$4,B604,0))</f>
        <v>-7.5021174781420008E-2</v>
      </c>
      <c r="AB604" s="62">
        <f t="shared" ca="1" si="135"/>
        <v>1185605.2759852926</v>
      </c>
      <c r="AC604" s="65">
        <f t="shared" ca="1" si="136"/>
        <v>687.05849624122493</v>
      </c>
      <c r="AD604" s="62">
        <f ca="1">MAX(0,AB604-W604*(1+OFFSET($Y$4,B604,0))*E604)</f>
        <v>0</v>
      </c>
      <c r="AE604" s="65">
        <f ca="1">IF(OFFSET($AC$4,B604,0)=0,0,-OFFSET($AC$4,B604,0)/OFFSET($AD$4,B604,0)*AD604)</f>
        <v>0</v>
      </c>
      <c r="AF604" s="51">
        <f t="shared" ca="1" si="137"/>
        <v>1185605.2759852926</v>
      </c>
    </row>
    <row r="605" spans="1:32" ht="11.25" x14ac:dyDescent="0.2">
      <c r="A605" s="60">
        <v>31511</v>
      </c>
      <c r="B605" s="102">
        <f>INT(A605/10000)</f>
        <v>3</v>
      </c>
      <c r="C605" s="109">
        <v>3</v>
      </c>
      <c r="D605" s="60" t="s">
        <v>662</v>
      </c>
      <c r="E605" s="60">
        <v>1702</v>
      </c>
      <c r="F605" s="60">
        <v>0</v>
      </c>
      <c r="G605" s="60">
        <f t="shared" si="125"/>
        <v>2743.5223880597014</v>
      </c>
      <c r="H605" s="60"/>
      <c r="I605" s="60"/>
      <c r="J605" s="57"/>
      <c r="K605" s="23">
        <f t="shared" si="126"/>
        <v>1</v>
      </c>
      <c r="L605" s="23">
        <f t="shared" si="127"/>
        <v>0</v>
      </c>
      <c r="M605" s="23">
        <f ca="1">OFFSET('Z1'!$B$7,B605,K605)*E605</f>
        <v>0</v>
      </c>
      <c r="N605" s="23">
        <f ca="1">IF(L605&gt;0,OFFSET('Z1'!$I$7,B605,L605)*IF(L605=1,E605-9300,IF(L605=2,E605-18000,IF(L605=3,E605-45000,0))),0)</f>
        <v>0</v>
      </c>
      <c r="O605" s="23">
        <f>IF(AND(F605=1,E605&gt;20000,E605&lt;=45000),E605*'Z1'!$G$7,0)+IF(AND(F605=1,E605&gt;45000,E605&lt;=50000),'Z1'!$G$7/5000*(50000-E605)*E605,0)</f>
        <v>0</v>
      </c>
      <c r="P605" s="24">
        <f t="shared" ca="1" si="128"/>
        <v>0</v>
      </c>
      <c r="Q605" s="27">
        <v>2313</v>
      </c>
      <c r="R605" s="26">
        <f t="shared" si="129"/>
        <v>1313</v>
      </c>
      <c r="S605" s="27">
        <f t="shared" si="130"/>
        <v>1</v>
      </c>
      <c r="T605" s="28">
        <f t="shared" si="131"/>
        <v>1181.7</v>
      </c>
      <c r="U605" s="61">
        <f ca="1">OFFSET($U$4,B605,0)/OFFSET($G$4,B605,0)*G605</f>
        <v>1334699.4084489513</v>
      </c>
      <c r="V605" s="62">
        <f t="shared" ca="1" si="132"/>
        <v>1335881.1084489513</v>
      </c>
      <c r="W605" s="63">
        <v>848.82444553820926</v>
      </c>
      <c r="X605" s="63">
        <f t="shared" ca="1" si="133"/>
        <v>784.8890178901006</v>
      </c>
      <c r="Y605" s="64">
        <f t="shared" ca="1" si="134"/>
        <v>-7.5322321340038134E-2</v>
      </c>
      <c r="Z605" s="64"/>
      <c r="AA605" s="64">
        <f ca="1">MAX(Y605,OFFSET($AA$4,B605,0))</f>
        <v>-7.5021174781420008E-2</v>
      </c>
      <c r="AB605" s="62">
        <f t="shared" ca="1" si="135"/>
        <v>1336316.1746431685</v>
      </c>
      <c r="AC605" s="65">
        <f t="shared" ca="1" si="136"/>
        <v>435.06619421718642</v>
      </c>
      <c r="AD605" s="62">
        <f ca="1">MAX(0,AB605-W605*(1+OFFSET($Y$4,B605,0))*E605)</f>
        <v>0</v>
      </c>
      <c r="AE605" s="65">
        <f ca="1">IF(OFFSET($AC$4,B605,0)=0,0,-OFFSET($AC$4,B605,0)/OFFSET($AD$4,B605,0)*AD605)</f>
        <v>0</v>
      </c>
      <c r="AF605" s="51">
        <f t="shared" ca="1" si="137"/>
        <v>1336316.1746431685</v>
      </c>
    </row>
    <row r="606" spans="1:32" ht="11.25" x14ac:dyDescent="0.2">
      <c r="A606" s="60">
        <v>31513</v>
      </c>
      <c r="B606" s="102">
        <f>INT(A606/10000)</f>
        <v>3</v>
      </c>
      <c r="C606" s="109">
        <v>3</v>
      </c>
      <c r="D606" s="60" t="s">
        <v>663</v>
      </c>
      <c r="E606" s="60">
        <v>1818</v>
      </c>
      <c r="F606" s="60">
        <v>0</v>
      </c>
      <c r="G606" s="60">
        <f t="shared" si="125"/>
        <v>2930.5074626865671</v>
      </c>
      <c r="H606" s="60"/>
      <c r="I606" s="60"/>
      <c r="J606" s="57"/>
      <c r="K606" s="23">
        <f t="shared" si="126"/>
        <v>1</v>
      </c>
      <c r="L606" s="23">
        <f t="shared" si="127"/>
        <v>0</v>
      </c>
      <c r="M606" s="23">
        <f ca="1">OFFSET('Z1'!$B$7,B606,K606)*E606</f>
        <v>0</v>
      </c>
      <c r="N606" s="23">
        <f ca="1">IF(L606&gt;0,OFFSET('Z1'!$I$7,B606,L606)*IF(L606=1,E606-9300,IF(L606=2,E606-18000,IF(L606=3,E606-45000,0))),0)</f>
        <v>0</v>
      </c>
      <c r="O606" s="23">
        <f>IF(AND(F606=1,E606&gt;20000,E606&lt;=45000),E606*'Z1'!$G$7,0)+IF(AND(F606=1,E606&gt;45000,E606&lt;=50000),'Z1'!$G$7/5000*(50000-E606)*E606,0)</f>
        <v>0</v>
      </c>
      <c r="P606" s="24">
        <f t="shared" ca="1" si="128"/>
        <v>0</v>
      </c>
      <c r="Q606" s="27">
        <v>5108</v>
      </c>
      <c r="R606" s="26">
        <f t="shared" si="129"/>
        <v>4108</v>
      </c>
      <c r="S606" s="27">
        <f t="shared" si="130"/>
        <v>1</v>
      </c>
      <c r="T606" s="28">
        <f t="shared" si="131"/>
        <v>3697.2000000000003</v>
      </c>
      <c r="U606" s="61">
        <f ca="1">OFFSET($U$4,B606,0)/OFFSET($G$4,B606,0)*G606</f>
        <v>1425665.9956287858</v>
      </c>
      <c r="V606" s="62">
        <f t="shared" ca="1" si="132"/>
        <v>1429363.1956287858</v>
      </c>
      <c r="W606" s="63">
        <v>849.50167973343378</v>
      </c>
      <c r="X606" s="63">
        <f t="shared" ca="1" si="133"/>
        <v>786.2283804338756</v>
      </c>
      <c r="Y606" s="64">
        <f t="shared" ca="1" si="134"/>
        <v>-7.4482841893158791E-2</v>
      </c>
      <c r="Z606" s="64"/>
      <c r="AA606" s="64">
        <f ca="1">MAX(Y606,OFFSET($AA$4,B606,0))</f>
        <v>-7.4482841893158791E-2</v>
      </c>
      <c r="AB606" s="62">
        <f t="shared" ca="1" si="135"/>
        <v>1429363.1956287858</v>
      </c>
      <c r="AC606" s="65">
        <f t="shared" ca="1" si="136"/>
        <v>0</v>
      </c>
      <c r="AD606" s="62">
        <f ca="1">MAX(0,AB606-W606*(1+OFFSET($Y$4,B606,0))*E606)</f>
        <v>0</v>
      </c>
      <c r="AE606" s="65">
        <f ca="1">IF(OFFSET($AC$4,B606,0)=0,0,-OFFSET($AC$4,B606,0)/OFFSET($AD$4,B606,0)*AD606)</f>
        <v>0</v>
      </c>
      <c r="AF606" s="51">
        <f t="shared" ca="1" si="137"/>
        <v>1429363.1956287858</v>
      </c>
    </row>
    <row r="607" spans="1:32" ht="11.25" x14ac:dyDescent="0.2">
      <c r="A607" s="60">
        <v>31514</v>
      </c>
      <c r="B607" s="102">
        <f>INT(A607/10000)</f>
        <v>3</v>
      </c>
      <c r="C607" s="109">
        <v>4</v>
      </c>
      <c r="D607" s="60" t="s">
        <v>664</v>
      </c>
      <c r="E607" s="60">
        <v>2556</v>
      </c>
      <c r="F607" s="60">
        <v>0</v>
      </c>
      <c r="G607" s="60">
        <f t="shared" si="125"/>
        <v>4120.1194029850749</v>
      </c>
      <c r="H607" s="60"/>
      <c r="I607" s="60"/>
      <c r="J607" s="57"/>
      <c r="K607" s="23">
        <f t="shared" si="126"/>
        <v>1</v>
      </c>
      <c r="L607" s="23">
        <f t="shared" si="127"/>
        <v>0</v>
      </c>
      <c r="M607" s="23">
        <f ca="1">OFFSET('Z1'!$B$7,B607,K607)*E607</f>
        <v>0</v>
      </c>
      <c r="N607" s="23">
        <f ca="1">IF(L607&gt;0,OFFSET('Z1'!$I$7,B607,L607)*IF(L607=1,E607-9300,IF(L607=2,E607-18000,IF(L607=3,E607-45000,0))),0)</f>
        <v>0</v>
      </c>
      <c r="O607" s="23">
        <f>IF(AND(F607=1,E607&gt;20000,E607&lt;=45000),E607*'Z1'!$G$7,0)+IF(AND(F607=1,E607&gt;45000,E607&lt;=50000),'Z1'!$G$7/5000*(50000-E607)*E607,0)</f>
        <v>0</v>
      </c>
      <c r="P607" s="24">
        <f t="shared" ca="1" si="128"/>
        <v>0</v>
      </c>
      <c r="Q607" s="27">
        <v>0</v>
      </c>
      <c r="R607" s="26">
        <f t="shared" si="129"/>
        <v>0</v>
      </c>
      <c r="S607" s="27">
        <f t="shared" si="130"/>
        <v>1</v>
      </c>
      <c r="T607" s="28">
        <f t="shared" si="131"/>
        <v>0</v>
      </c>
      <c r="U607" s="61">
        <f ca="1">OFFSET($U$4,B607,0)/OFFSET($G$4,B607,0)*G607</f>
        <v>2004401.6968246298</v>
      </c>
      <c r="V607" s="62">
        <f t="shared" ca="1" si="132"/>
        <v>2004401.6968246298</v>
      </c>
      <c r="W607" s="63">
        <v>848.28906367663399</v>
      </c>
      <c r="X607" s="63">
        <f t="shared" ca="1" si="133"/>
        <v>784.19471706753905</v>
      </c>
      <c r="Y607" s="64">
        <f t="shared" ca="1" si="134"/>
        <v>-7.5557200196945562E-2</v>
      </c>
      <c r="Z607" s="64"/>
      <c r="AA607" s="64">
        <f ca="1">MAX(Y607,OFFSET($AA$4,B607,0))</f>
        <v>-7.5021174781420008E-2</v>
      </c>
      <c r="AB607" s="62">
        <f t="shared" ca="1" si="135"/>
        <v>2005563.9215211167</v>
      </c>
      <c r="AC607" s="65">
        <f t="shared" ca="1" si="136"/>
        <v>1162.2246964869555</v>
      </c>
      <c r="AD607" s="62">
        <f ca="1">MAX(0,AB607-W607*(1+OFFSET($Y$4,B607,0))*E607)</f>
        <v>0</v>
      </c>
      <c r="AE607" s="65">
        <f ca="1">IF(OFFSET($AC$4,B607,0)=0,0,-OFFSET($AC$4,B607,0)/OFFSET($AD$4,B607,0)*AD607)</f>
        <v>0</v>
      </c>
      <c r="AF607" s="51">
        <f t="shared" ca="1" si="137"/>
        <v>2005563.9215211167</v>
      </c>
    </row>
    <row r="608" spans="1:32" ht="11.25" x14ac:dyDescent="0.2">
      <c r="A608" s="60">
        <v>31515</v>
      </c>
      <c r="B608" s="102">
        <f>INT(A608/10000)</f>
        <v>3</v>
      </c>
      <c r="C608" s="109">
        <v>3</v>
      </c>
      <c r="D608" s="60" t="s">
        <v>665</v>
      </c>
      <c r="E608" s="60">
        <v>1075</v>
      </c>
      <c r="F608" s="60">
        <v>0</v>
      </c>
      <c r="G608" s="60">
        <f t="shared" si="125"/>
        <v>1732.8358208955224</v>
      </c>
      <c r="H608" s="60"/>
      <c r="I608" s="60"/>
      <c r="J608" s="57"/>
      <c r="K608" s="23">
        <f t="shared" si="126"/>
        <v>1</v>
      </c>
      <c r="L608" s="23">
        <f t="shared" si="127"/>
        <v>0</v>
      </c>
      <c r="M608" s="23">
        <f ca="1">OFFSET('Z1'!$B$7,B608,K608)*E608</f>
        <v>0</v>
      </c>
      <c r="N608" s="23">
        <f ca="1">IF(L608&gt;0,OFFSET('Z1'!$I$7,B608,L608)*IF(L608=1,E608-9300,IF(L608=2,E608-18000,IF(L608=3,E608-45000,0))),0)</f>
        <v>0</v>
      </c>
      <c r="O608" s="23">
        <f>IF(AND(F608=1,E608&gt;20000,E608&lt;=45000),E608*'Z1'!$G$7,0)+IF(AND(F608=1,E608&gt;45000,E608&lt;=50000),'Z1'!$G$7/5000*(50000-E608)*E608,0)</f>
        <v>0</v>
      </c>
      <c r="P608" s="24">
        <f t="shared" ca="1" si="128"/>
        <v>0</v>
      </c>
      <c r="Q608" s="27">
        <v>3813</v>
      </c>
      <c r="R608" s="26">
        <f t="shared" si="129"/>
        <v>2813</v>
      </c>
      <c r="S608" s="27">
        <f t="shared" si="130"/>
        <v>1</v>
      </c>
      <c r="T608" s="28">
        <f t="shared" si="131"/>
        <v>2531.7000000000003</v>
      </c>
      <c r="U608" s="61">
        <f ca="1">OFFSET($U$4,B608,0)/OFFSET($G$4,B608,0)*G608</f>
        <v>843009.32084760442</v>
      </c>
      <c r="V608" s="62">
        <f t="shared" ca="1" si="132"/>
        <v>845541.02084760438</v>
      </c>
      <c r="W608" s="63">
        <v>850.78822334049948</v>
      </c>
      <c r="X608" s="63">
        <f t="shared" ca="1" si="133"/>
        <v>786.54978683498086</v>
      </c>
      <c r="Y608" s="64">
        <f t="shared" ca="1" si="134"/>
        <v>-7.5504614125117442E-2</v>
      </c>
      <c r="Z608" s="64"/>
      <c r="AA608" s="64">
        <f ca="1">MAX(Y608,OFFSET($AA$4,B608,0))</f>
        <v>-7.5021174781420008E-2</v>
      </c>
      <c r="AB608" s="62">
        <f t="shared" ca="1" si="135"/>
        <v>845983.17318544548</v>
      </c>
      <c r="AC608" s="65">
        <f t="shared" ca="1" si="136"/>
        <v>442.15233784110751</v>
      </c>
      <c r="AD608" s="62">
        <f ca="1">MAX(0,AB608-W608*(1+OFFSET($Y$4,B608,0))*E608)</f>
        <v>0</v>
      </c>
      <c r="AE608" s="65">
        <f ca="1">IF(OFFSET($AC$4,B608,0)=0,0,-OFFSET($AC$4,B608,0)/OFFSET($AD$4,B608,0)*AD608)</f>
        <v>0</v>
      </c>
      <c r="AF608" s="51">
        <f t="shared" ca="1" si="137"/>
        <v>845983.17318544548</v>
      </c>
    </row>
    <row r="609" spans="1:32" ht="11.25" x14ac:dyDescent="0.2">
      <c r="A609" s="60">
        <v>31516</v>
      </c>
      <c r="B609" s="102">
        <f>INT(A609/10000)</f>
        <v>3</v>
      </c>
      <c r="C609" s="109">
        <v>3</v>
      </c>
      <c r="D609" s="60" t="s">
        <v>666</v>
      </c>
      <c r="E609" s="60">
        <v>1007</v>
      </c>
      <c r="F609" s="60">
        <v>0</v>
      </c>
      <c r="G609" s="60">
        <f t="shared" si="125"/>
        <v>1623.2238805970148</v>
      </c>
      <c r="H609" s="60"/>
      <c r="I609" s="60"/>
      <c r="J609" s="57"/>
      <c r="K609" s="23">
        <f t="shared" si="126"/>
        <v>1</v>
      </c>
      <c r="L609" s="23">
        <f t="shared" si="127"/>
        <v>0</v>
      </c>
      <c r="M609" s="23">
        <f ca="1">OFFSET('Z1'!$B$7,B609,K609)*E609</f>
        <v>0</v>
      </c>
      <c r="N609" s="23">
        <f ca="1">IF(L609&gt;0,OFFSET('Z1'!$I$7,B609,L609)*IF(L609=1,E609-9300,IF(L609=2,E609-18000,IF(L609=3,E609-45000,0))),0)</f>
        <v>0</v>
      </c>
      <c r="O609" s="23">
        <f>IF(AND(F609=1,E609&gt;20000,E609&lt;=45000),E609*'Z1'!$G$7,0)+IF(AND(F609=1,E609&gt;45000,E609&lt;=50000),'Z1'!$G$7/5000*(50000-E609)*E609,0)</f>
        <v>0</v>
      </c>
      <c r="P609" s="24">
        <f t="shared" ca="1" si="128"/>
        <v>0</v>
      </c>
      <c r="Q609" s="27">
        <v>4183</v>
      </c>
      <c r="R609" s="26">
        <f t="shared" si="129"/>
        <v>3183</v>
      </c>
      <c r="S609" s="27">
        <f t="shared" si="130"/>
        <v>1</v>
      </c>
      <c r="T609" s="28">
        <f t="shared" si="131"/>
        <v>2864.7000000000003</v>
      </c>
      <c r="U609" s="61">
        <f ca="1">OFFSET($U$4,B609,0)/OFFSET($G$4,B609,0)*G609</f>
        <v>789684.08008701168</v>
      </c>
      <c r="V609" s="62">
        <f t="shared" ca="1" si="132"/>
        <v>792548.78008701163</v>
      </c>
      <c r="W609" s="63">
        <v>851.93561540077201</v>
      </c>
      <c r="X609" s="63">
        <f t="shared" ca="1" si="133"/>
        <v>787.03950356207713</v>
      </c>
      <c r="Y609" s="64">
        <f t="shared" ca="1" si="134"/>
        <v>-7.6174901794856975E-2</v>
      </c>
      <c r="Z609" s="64"/>
      <c r="AA609" s="64">
        <f ca="1">MAX(Y609,OFFSET($AA$4,B609,0))</f>
        <v>-7.5021174781420008E-2</v>
      </c>
      <c r="AB609" s="62">
        <f t="shared" ca="1" si="135"/>
        <v>793538.56152814103</v>
      </c>
      <c r="AC609" s="65">
        <f t="shared" ca="1" si="136"/>
        <v>989.78144112939481</v>
      </c>
      <c r="AD609" s="62">
        <f ca="1">MAX(0,AB609-W609*(1+OFFSET($Y$4,B609,0))*E609)</f>
        <v>0</v>
      </c>
      <c r="AE609" s="65">
        <f ca="1">IF(OFFSET($AC$4,B609,0)=0,0,-OFFSET($AC$4,B609,0)/OFFSET($AD$4,B609,0)*AD609)</f>
        <v>0</v>
      </c>
      <c r="AF609" s="51">
        <f t="shared" ca="1" si="137"/>
        <v>793538.56152814103</v>
      </c>
    </row>
    <row r="610" spans="1:32" ht="11.25" x14ac:dyDescent="0.2">
      <c r="A610" s="60">
        <v>31517</v>
      </c>
      <c r="B610" s="102">
        <f>INT(A610/10000)</f>
        <v>3</v>
      </c>
      <c r="C610" s="109">
        <v>3</v>
      </c>
      <c r="D610" s="60" t="s">
        <v>667</v>
      </c>
      <c r="E610" s="60">
        <v>1512</v>
      </c>
      <c r="F610" s="60">
        <v>0</v>
      </c>
      <c r="G610" s="60">
        <f t="shared" si="125"/>
        <v>2437.2537313432836</v>
      </c>
      <c r="H610" s="60"/>
      <c r="I610" s="60"/>
      <c r="J610" s="57"/>
      <c r="K610" s="23">
        <f t="shared" si="126"/>
        <v>1</v>
      </c>
      <c r="L610" s="23">
        <f t="shared" si="127"/>
        <v>0</v>
      </c>
      <c r="M610" s="23">
        <f ca="1">OFFSET('Z1'!$B$7,B610,K610)*E610</f>
        <v>0</v>
      </c>
      <c r="N610" s="23">
        <f ca="1">IF(L610&gt;0,OFFSET('Z1'!$I$7,B610,L610)*IF(L610=1,E610-9300,IF(L610=2,E610-18000,IF(L610=3,E610-45000,0))),0)</f>
        <v>0</v>
      </c>
      <c r="O610" s="23">
        <f>IF(AND(F610=1,E610&gt;20000,E610&lt;=45000),E610*'Z1'!$G$7,0)+IF(AND(F610=1,E610&gt;45000,E610&lt;=50000),'Z1'!$G$7/5000*(50000-E610)*E610,0)</f>
        <v>0</v>
      </c>
      <c r="P610" s="24">
        <f t="shared" ca="1" si="128"/>
        <v>0</v>
      </c>
      <c r="Q610" s="27">
        <v>0</v>
      </c>
      <c r="R610" s="26">
        <f t="shared" si="129"/>
        <v>0</v>
      </c>
      <c r="S610" s="27">
        <f t="shared" si="130"/>
        <v>1</v>
      </c>
      <c r="T610" s="28">
        <f t="shared" si="131"/>
        <v>0</v>
      </c>
      <c r="U610" s="61">
        <f ca="1">OFFSET($U$4,B610,0)/OFFSET($G$4,B610,0)*G610</f>
        <v>1185702.4122061189</v>
      </c>
      <c r="V610" s="62">
        <f t="shared" ca="1" si="132"/>
        <v>1185702.4122061189</v>
      </c>
      <c r="W610" s="63">
        <v>848.28906367663421</v>
      </c>
      <c r="X610" s="63">
        <f t="shared" ca="1" si="133"/>
        <v>784.19471706753893</v>
      </c>
      <c r="Y610" s="64">
        <f t="shared" ca="1" si="134"/>
        <v>-7.5557200196945895E-2</v>
      </c>
      <c r="Z610" s="64"/>
      <c r="AA610" s="64">
        <f ca="1">MAX(Y610,OFFSET($AA$4,B610,0))</f>
        <v>-7.5021174781420008E-2</v>
      </c>
      <c r="AB610" s="62">
        <f t="shared" ca="1" si="135"/>
        <v>1186389.9254068581</v>
      </c>
      <c r="AC610" s="65">
        <f t="shared" ca="1" si="136"/>
        <v>687.51320073916577</v>
      </c>
      <c r="AD610" s="62">
        <f ca="1">MAX(0,AB610-W610*(1+OFFSET($Y$4,B610,0))*E610)</f>
        <v>0</v>
      </c>
      <c r="AE610" s="65">
        <f ca="1">IF(OFFSET($AC$4,B610,0)=0,0,-OFFSET($AC$4,B610,0)/OFFSET($AD$4,B610,0)*AD610)</f>
        <v>0</v>
      </c>
      <c r="AF610" s="51">
        <f t="shared" ca="1" si="137"/>
        <v>1186389.9254068581</v>
      </c>
    </row>
    <row r="611" spans="1:32" ht="11.25" x14ac:dyDescent="0.2">
      <c r="A611" s="60">
        <v>31519</v>
      </c>
      <c r="B611" s="102">
        <f>INT(A611/10000)</f>
        <v>3</v>
      </c>
      <c r="C611" s="109">
        <v>3</v>
      </c>
      <c r="D611" s="60" t="s">
        <v>668</v>
      </c>
      <c r="E611" s="60">
        <v>1357</v>
      </c>
      <c r="F611" s="60">
        <v>0</v>
      </c>
      <c r="G611" s="60">
        <f t="shared" si="125"/>
        <v>2187.4029850746269</v>
      </c>
      <c r="H611" s="60"/>
      <c r="I611" s="60"/>
      <c r="J611" s="57"/>
      <c r="K611" s="23">
        <f t="shared" si="126"/>
        <v>1</v>
      </c>
      <c r="L611" s="23">
        <f t="shared" si="127"/>
        <v>0</v>
      </c>
      <c r="M611" s="23">
        <f ca="1">OFFSET('Z1'!$B$7,B611,K611)*E611</f>
        <v>0</v>
      </c>
      <c r="N611" s="23">
        <f ca="1">IF(L611&gt;0,OFFSET('Z1'!$I$7,B611,L611)*IF(L611=1,E611-9300,IF(L611=2,E611-18000,IF(L611=3,E611-45000,0))),0)</f>
        <v>0</v>
      </c>
      <c r="O611" s="23">
        <f>IF(AND(F611=1,E611&gt;20000,E611&lt;=45000),E611*'Z1'!$G$7,0)+IF(AND(F611=1,E611&gt;45000,E611&lt;=50000),'Z1'!$G$7/5000*(50000-E611)*E611,0)</f>
        <v>0</v>
      </c>
      <c r="P611" s="24">
        <f t="shared" ca="1" si="128"/>
        <v>0</v>
      </c>
      <c r="Q611" s="27">
        <v>2943</v>
      </c>
      <c r="R611" s="26">
        <f t="shared" si="129"/>
        <v>1943</v>
      </c>
      <c r="S611" s="27">
        <f t="shared" si="130"/>
        <v>1</v>
      </c>
      <c r="T611" s="28">
        <f t="shared" si="131"/>
        <v>1748.7</v>
      </c>
      <c r="U611" s="61">
        <f ca="1">OFFSET($U$4,B611,0)/OFFSET($G$4,B611,0)*G611</f>
        <v>1064152.2310606504</v>
      </c>
      <c r="V611" s="62">
        <f t="shared" ca="1" si="132"/>
        <v>1065900.9310606504</v>
      </c>
      <c r="W611" s="63">
        <v>850.02694913918936</v>
      </c>
      <c r="X611" s="63">
        <f t="shared" ca="1" si="133"/>
        <v>785.48336850453234</v>
      </c>
      <c r="Y611" s="64">
        <f t="shared" ca="1" si="134"/>
        <v>-7.5931216886734543E-2</v>
      </c>
      <c r="Z611" s="64"/>
      <c r="AA611" s="64">
        <f ca="1">MAX(Y611,OFFSET($AA$4,B611,0))</f>
        <v>-7.5021174781420008E-2</v>
      </c>
      <c r="AB611" s="62">
        <f t="shared" ca="1" si="135"/>
        <v>1066950.6524072487</v>
      </c>
      <c r="AC611" s="65">
        <f t="shared" ca="1" si="136"/>
        <v>1049.7213465983514</v>
      </c>
      <c r="AD611" s="62">
        <f ca="1">MAX(0,AB611-W611*(1+OFFSET($Y$4,B611,0))*E611)</f>
        <v>0</v>
      </c>
      <c r="AE611" s="65">
        <f ca="1">IF(OFFSET($AC$4,B611,0)=0,0,-OFFSET($AC$4,B611,0)/OFFSET($AD$4,B611,0)*AD611)</f>
        <v>0</v>
      </c>
      <c r="AF611" s="51">
        <f t="shared" ca="1" si="137"/>
        <v>1066950.6524072487</v>
      </c>
    </row>
    <row r="612" spans="1:32" ht="11.25" x14ac:dyDescent="0.2">
      <c r="A612" s="60">
        <v>31520</v>
      </c>
      <c r="B612" s="102">
        <f>INT(A612/10000)</f>
        <v>3</v>
      </c>
      <c r="C612" s="109">
        <v>4</v>
      </c>
      <c r="D612" s="60" t="s">
        <v>669</v>
      </c>
      <c r="E612" s="60">
        <v>3788</v>
      </c>
      <c r="F612" s="60">
        <v>0</v>
      </c>
      <c r="G612" s="60">
        <f t="shared" si="125"/>
        <v>6106.0298507462685</v>
      </c>
      <c r="H612" s="60"/>
      <c r="I612" s="60"/>
      <c r="J612" s="57"/>
      <c r="K612" s="23">
        <f t="shared" si="126"/>
        <v>1</v>
      </c>
      <c r="L612" s="23">
        <f t="shared" si="127"/>
        <v>0</v>
      </c>
      <c r="M612" s="23">
        <f ca="1">OFFSET('Z1'!$B$7,B612,K612)*E612</f>
        <v>0</v>
      </c>
      <c r="N612" s="23">
        <f ca="1">IF(L612&gt;0,OFFSET('Z1'!$I$7,B612,L612)*IF(L612=1,E612-9300,IF(L612=2,E612-18000,IF(L612=3,E612-45000,0))),0)</f>
        <v>0</v>
      </c>
      <c r="O612" s="23">
        <f>IF(AND(F612=1,E612&gt;20000,E612&lt;=45000),E612*'Z1'!$G$7,0)+IF(AND(F612=1,E612&gt;45000,E612&lt;=50000),'Z1'!$G$7/5000*(50000-E612)*E612,0)</f>
        <v>0</v>
      </c>
      <c r="P612" s="24">
        <f t="shared" ca="1" si="128"/>
        <v>0</v>
      </c>
      <c r="Q612" s="27">
        <v>8833</v>
      </c>
      <c r="R612" s="26">
        <f t="shared" si="129"/>
        <v>7833</v>
      </c>
      <c r="S612" s="27">
        <f t="shared" si="130"/>
        <v>1</v>
      </c>
      <c r="T612" s="28">
        <f t="shared" si="131"/>
        <v>7049.7</v>
      </c>
      <c r="U612" s="61">
        <f ca="1">OFFSET($U$4,B612,0)/OFFSET($G$4,B612,0)*G612</f>
        <v>2970529.5882518375</v>
      </c>
      <c r="V612" s="62">
        <f t="shared" ca="1" si="132"/>
        <v>2977579.2882518377</v>
      </c>
      <c r="W612" s="63">
        <v>842.6245673536622</v>
      </c>
      <c r="X612" s="63">
        <f t="shared" ca="1" si="133"/>
        <v>786.05577831357914</v>
      </c>
      <c r="Y612" s="64">
        <f t="shared" ca="1" si="134"/>
        <v>-6.713403718780997E-2</v>
      </c>
      <c r="Z612" s="64"/>
      <c r="AA612" s="64">
        <f ca="1">MAX(Y612,OFFSET($AA$4,B612,0))</f>
        <v>-6.713403718780997E-2</v>
      </c>
      <c r="AB612" s="62">
        <f t="shared" ca="1" si="135"/>
        <v>2977579.2882518377</v>
      </c>
      <c r="AC612" s="65">
        <f t="shared" ca="1" si="136"/>
        <v>0</v>
      </c>
      <c r="AD612" s="62">
        <f ca="1">MAX(0,AB612-W612*(1+OFFSET($Y$4,B612,0))*E612)</f>
        <v>9215.3443728946149</v>
      </c>
      <c r="AE612" s="65">
        <f ca="1">IF(OFFSET($AC$4,B612,0)=0,0,-OFFSET($AC$4,B612,0)/OFFSET($AD$4,B612,0)*AD612)</f>
        <v>-4469.3744222976111</v>
      </c>
      <c r="AF612" s="51">
        <f t="shared" ca="1" si="137"/>
        <v>2973109.9138295399</v>
      </c>
    </row>
    <row r="613" spans="1:32" ht="11.25" x14ac:dyDescent="0.2">
      <c r="A613" s="60">
        <v>31521</v>
      </c>
      <c r="B613" s="102">
        <f>INT(A613/10000)</f>
        <v>3</v>
      </c>
      <c r="C613" s="109">
        <v>4</v>
      </c>
      <c r="D613" s="60" t="s">
        <v>670</v>
      </c>
      <c r="E613" s="60">
        <v>3231</v>
      </c>
      <c r="F613" s="60">
        <v>0</v>
      </c>
      <c r="G613" s="60">
        <f t="shared" si="125"/>
        <v>5208.1791044776119</v>
      </c>
      <c r="H613" s="60"/>
      <c r="I613" s="60"/>
      <c r="J613" s="57"/>
      <c r="K613" s="23">
        <f t="shared" si="126"/>
        <v>1</v>
      </c>
      <c r="L613" s="23">
        <f t="shared" si="127"/>
        <v>0</v>
      </c>
      <c r="M613" s="23">
        <f ca="1">OFFSET('Z1'!$B$7,B613,K613)*E613</f>
        <v>0</v>
      </c>
      <c r="N613" s="23">
        <f ca="1">IF(L613&gt;0,OFFSET('Z1'!$I$7,B613,L613)*IF(L613=1,E613-9300,IF(L613=2,E613-18000,IF(L613=3,E613-45000,0))),0)</f>
        <v>0</v>
      </c>
      <c r="O613" s="23">
        <f>IF(AND(F613=1,E613&gt;20000,E613&lt;=45000),E613*'Z1'!$G$7,0)+IF(AND(F613=1,E613&gt;45000,E613&lt;=50000),'Z1'!$G$7/5000*(50000-E613)*E613,0)</f>
        <v>0</v>
      </c>
      <c r="P613" s="24">
        <f t="shared" ca="1" si="128"/>
        <v>0</v>
      </c>
      <c r="Q613" s="27">
        <v>0</v>
      </c>
      <c r="R613" s="26">
        <f t="shared" si="129"/>
        <v>0</v>
      </c>
      <c r="S613" s="27">
        <f t="shared" si="130"/>
        <v>1</v>
      </c>
      <c r="T613" s="28">
        <f t="shared" si="131"/>
        <v>0</v>
      </c>
      <c r="U613" s="61">
        <f ca="1">OFFSET($U$4,B613,0)/OFFSET($G$4,B613,0)*G613</f>
        <v>2533733.1308452184</v>
      </c>
      <c r="V613" s="62">
        <f t="shared" ca="1" si="132"/>
        <v>2533733.1308452184</v>
      </c>
      <c r="W613" s="63">
        <v>848.28906367663399</v>
      </c>
      <c r="X613" s="63">
        <f t="shared" ca="1" si="133"/>
        <v>784.19471706753893</v>
      </c>
      <c r="Y613" s="64">
        <f t="shared" ca="1" si="134"/>
        <v>-7.5557200196945673E-2</v>
      </c>
      <c r="Z613" s="64"/>
      <c r="AA613" s="64">
        <f ca="1">MAX(Y613,OFFSET($AA$4,B613,0))</f>
        <v>-7.5021174781420008E-2</v>
      </c>
      <c r="AB613" s="62">
        <f t="shared" ca="1" si="135"/>
        <v>2535202.2810777496</v>
      </c>
      <c r="AC613" s="65">
        <f t="shared" ca="1" si="136"/>
        <v>1469.1502325311303</v>
      </c>
      <c r="AD613" s="62">
        <f ca="1">MAX(0,AB613-W613*(1+OFFSET($Y$4,B613,0))*E613)</f>
        <v>0</v>
      </c>
      <c r="AE613" s="65">
        <f ca="1">IF(OFFSET($AC$4,B613,0)=0,0,-OFFSET($AC$4,B613,0)/OFFSET($AD$4,B613,0)*AD613)</f>
        <v>0</v>
      </c>
      <c r="AF613" s="51">
        <f t="shared" ca="1" si="137"/>
        <v>2535202.2810777496</v>
      </c>
    </row>
    <row r="614" spans="1:32" ht="11.25" x14ac:dyDescent="0.2">
      <c r="A614" s="60">
        <v>31522</v>
      </c>
      <c r="B614" s="102">
        <f>INT(A614/10000)</f>
        <v>3</v>
      </c>
      <c r="C614" s="109">
        <v>3</v>
      </c>
      <c r="D614" s="60" t="s">
        <v>671</v>
      </c>
      <c r="E614" s="60">
        <v>1709</v>
      </c>
      <c r="F614" s="60">
        <v>0</v>
      </c>
      <c r="G614" s="60">
        <f t="shared" si="125"/>
        <v>2754.8059701492539</v>
      </c>
      <c r="H614" s="60"/>
      <c r="I614" s="60"/>
      <c r="J614" s="57"/>
      <c r="K614" s="23">
        <f t="shared" si="126"/>
        <v>1</v>
      </c>
      <c r="L614" s="23">
        <f t="shared" si="127"/>
        <v>0</v>
      </c>
      <c r="M614" s="23">
        <f ca="1">OFFSET('Z1'!$B$7,B614,K614)*E614</f>
        <v>0</v>
      </c>
      <c r="N614" s="23">
        <f ca="1">IF(L614&gt;0,OFFSET('Z1'!$I$7,B614,L614)*IF(L614=1,E614-9300,IF(L614=2,E614-18000,IF(L614=3,E614-45000,0))),0)</f>
        <v>0</v>
      </c>
      <c r="O614" s="23">
        <f>IF(AND(F614=1,E614&gt;20000,E614&lt;=45000),E614*'Z1'!$G$7,0)+IF(AND(F614=1,E614&gt;45000,E614&lt;=50000),'Z1'!$G$7/5000*(50000-E614)*E614,0)</f>
        <v>0</v>
      </c>
      <c r="P614" s="24">
        <f t="shared" ca="1" si="128"/>
        <v>0</v>
      </c>
      <c r="Q614" s="27">
        <v>13219</v>
      </c>
      <c r="R614" s="26">
        <f t="shared" si="129"/>
        <v>12219</v>
      </c>
      <c r="S614" s="27">
        <f t="shared" si="130"/>
        <v>1</v>
      </c>
      <c r="T614" s="28">
        <f t="shared" si="131"/>
        <v>10997.1</v>
      </c>
      <c r="U614" s="61">
        <f ca="1">OFFSET($U$4,B614,0)/OFFSET($G$4,B614,0)*G614</f>
        <v>1340188.7714684242</v>
      </c>
      <c r="V614" s="62">
        <f t="shared" ca="1" si="132"/>
        <v>1351185.8714684243</v>
      </c>
      <c r="W614" s="63">
        <v>855.07130168729134</v>
      </c>
      <c r="X614" s="63">
        <f t="shared" ca="1" si="133"/>
        <v>790.62953274922427</v>
      </c>
      <c r="Y614" s="64">
        <f t="shared" ca="1" si="134"/>
        <v>-7.536420507962982E-2</v>
      </c>
      <c r="Z614" s="64"/>
      <c r="AA614" s="64">
        <f ca="1">MAX(Y614,OFFSET($AA$4,B614,0))</f>
        <v>-7.5021174781420008E-2</v>
      </c>
      <c r="AB614" s="62">
        <f t="shared" ca="1" si="135"/>
        <v>1351687.1474248313</v>
      </c>
      <c r="AC614" s="65">
        <f t="shared" ca="1" si="136"/>
        <v>501.27595640695654</v>
      </c>
      <c r="AD614" s="62">
        <f ca="1">MAX(0,AB614-W614*(1+OFFSET($Y$4,B614,0))*E614)</f>
        <v>0</v>
      </c>
      <c r="AE614" s="65">
        <f ca="1">IF(OFFSET($AC$4,B614,0)=0,0,-OFFSET($AC$4,B614,0)/OFFSET($AD$4,B614,0)*AD614)</f>
        <v>0</v>
      </c>
      <c r="AF614" s="51">
        <f t="shared" ca="1" si="137"/>
        <v>1351687.1474248313</v>
      </c>
    </row>
    <row r="615" spans="1:32" ht="11.25" x14ac:dyDescent="0.2">
      <c r="A615" s="60">
        <v>31523</v>
      </c>
      <c r="B615" s="102">
        <f>INT(A615/10000)</f>
        <v>3</v>
      </c>
      <c r="C615" s="109">
        <v>2</v>
      </c>
      <c r="D615" s="60" t="s">
        <v>672</v>
      </c>
      <c r="E615" s="60">
        <v>907</v>
      </c>
      <c r="F615" s="60">
        <v>0</v>
      </c>
      <c r="G615" s="60">
        <f t="shared" si="125"/>
        <v>1462.0298507462687</v>
      </c>
      <c r="H615" s="60"/>
      <c r="I615" s="60"/>
      <c r="J615" s="57"/>
      <c r="K615" s="23">
        <f t="shared" si="126"/>
        <v>1</v>
      </c>
      <c r="L615" s="23">
        <f t="shared" si="127"/>
        <v>0</v>
      </c>
      <c r="M615" s="23">
        <f ca="1">OFFSET('Z1'!$B$7,B615,K615)*E615</f>
        <v>0</v>
      </c>
      <c r="N615" s="23">
        <f ca="1">IF(L615&gt;0,OFFSET('Z1'!$I$7,B615,L615)*IF(L615=1,E615-9300,IF(L615=2,E615-18000,IF(L615=3,E615-45000,0))),0)</f>
        <v>0</v>
      </c>
      <c r="O615" s="23">
        <f>IF(AND(F615=1,E615&gt;20000,E615&lt;=45000),E615*'Z1'!$G$7,0)+IF(AND(F615=1,E615&gt;45000,E615&lt;=50000),'Z1'!$G$7/5000*(50000-E615)*E615,0)</f>
        <v>0</v>
      </c>
      <c r="P615" s="24">
        <f t="shared" ca="1" si="128"/>
        <v>0</v>
      </c>
      <c r="Q615" s="27">
        <v>32061</v>
      </c>
      <c r="R615" s="26">
        <f t="shared" si="129"/>
        <v>31061</v>
      </c>
      <c r="S615" s="27">
        <f t="shared" si="130"/>
        <v>1</v>
      </c>
      <c r="T615" s="28">
        <f t="shared" si="131"/>
        <v>27954.9</v>
      </c>
      <c r="U615" s="61">
        <f ca="1">OFFSET($U$4,B615,0)/OFFSET($G$4,B615,0)*G615</f>
        <v>711264.60838025797</v>
      </c>
      <c r="V615" s="62">
        <f t="shared" ca="1" si="132"/>
        <v>739219.50838025799</v>
      </c>
      <c r="W615" s="63">
        <v>881.54649610906654</v>
      </c>
      <c r="X615" s="63">
        <f t="shared" ca="1" si="133"/>
        <v>815.0159960091047</v>
      </c>
      <c r="Y615" s="64">
        <f t="shared" ca="1" si="134"/>
        <v>-7.5470211036640089E-2</v>
      </c>
      <c r="Z615" s="64"/>
      <c r="AA615" s="64">
        <f ca="1">MAX(Y615,OFFSET($AA$4,B615,0))</f>
        <v>-7.5021174781420008E-2</v>
      </c>
      <c r="AB615" s="62">
        <f t="shared" ca="1" si="135"/>
        <v>739578.54100829351</v>
      </c>
      <c r="AC615" s="65">
        <f t="shared" ca="1" si="136"/>
        <v>359.03262803552207</v>
      </c>
      <c r="AD615" s="62">
        <f ca="1">MAX(0,AB615-W615*(1+OFFSET($Y$4,B615,0))*E615)</f>
        <v>0</v>
      </c>
      <c r="AE615" s="65">
        <f ca="1">IF(OFFSET($AC$4,B615,0)=0,0,-OFFSET($AC$4,B615,0)/OFFSET($AD$4,B615,0)*AD615)</f>
        <v>0</v>
      </c>
      <c r="AF615" s="51">
        <f t="shared" ca="1" si="137"/>
        <v>739578.54100829351</v>
      </c>
    </row>
    <row r="616" spans="1:32" ht="11.25" x14ac:dyDescent="0.2">
      <c r="A616" s="60">
        <v>31524</v>
      </c>
      <c r="B616" s="102">
        <f>INT(A616/10000)</f>
        <v>3</v>
      </c>
      <c r="C616" s="109">
        <v>5</v>
      </c>
      <c r="D616" s="60" t="s">
        <v>673</v>
      </c>
      <c r="E616" s="60">
        <v>5594</v>
      </c>
      <c r="F616" s="60">
        <v>0</v>
      </c>
      <c r="G616" s="60">
        <f t="shared" si="125"/>
        <v>9017.194029850747</v>
      </c>
      <c r="H616" s="60"/>
      <c r="I616" s="60"/>
      <c r="J616" s="57"/>
      <c r="K616" s="23">
        <f t="shared" si="126"/>
        <v>1</v>
      </c>
      <c r="L616" s="23">
        <f t="shared" si="127"/>
        <v>0</v>
      </c>
      <c r="M616" s="23">
        <f ca="1">OFFSET('Z1'!$B$7,B616,K616)*E616</f>
        <v>0</v>
      </c>
      <c r="N616" s="23">
        <f ca="1">IF(L616&gt;0,OFFSET('Z1'!$I$7,B616,L616)*IF(L616=1,E616-9300,IF(L616=2,E616-18000,IF(L616=3,E616-45000,0))),0)</f>
        <v>0</v>
      </c>
      <c r="O616" s="23">
        <f>IF(AND(F616=1,E616&gt;20000,E616&lt;=45000),E616*'Z1'!$G$7,0)+IF(AND(F616=1,E616&gt;45000,E616&lt;=50000),'Z1'!$G$7/5000*(50000-E616)*E616,0)</f>
        <v>0</v>
      </c>
      <c r="P616" s="24">
        <f t="shared" ca="1" si="128"/>
        <v>0</v>
      </c>
      <c r="Q616" s="27">
        <v>73821</v>
      </c>
      <c r="R616" s="26">
        <f t="shared" si="129"/>
        <v>72821</v>
      </c>
      <c r="S616" s="27">
        <f t="shared" si="130"/>
        <v>1</v>
      </c>
      <c r="T616" s="28">
        <f t="shared" si="131"/>
        <v>65538.900000000009</v>
      </c>
      <c r="U616" s="61">
        <f ca="1">OFFSET($U$4,B616,0)/OFFSET($G$4,B616,0)*G616</f>
        <v>4386785.2472758135</v>
      </c>
      <c r="V616" s="62">
        <f t="shared" ca="1" si="132"/>
        <v>4452324.1472758139</v>
      </c>
      <c r="W616" s="63">
        <v>857.9410411802628</v>
      </c>
      <c r="X616" s="63">
        <f t="shared" ca="1" si="133"/>
        <v>795.91064484730316</v>
      </c>
      <c r="Y616" s="64">
        <f t="shared" ca="1" si="134"/>
        <v>-7.2301467531644015E-2</v>
      </c>
      <c r="Z616" s="64"/>
      <c r="AA616" s="64">
        <f ca="1">MAX(Y616,OFFSET($AA$4,B616,0))</f>
        <v>-7.2301467531644015E-2</v>
      </c>
      <c r="AB616" s="62">
        <f t="shared" ca="1" si="135"/>
        <v>4452324.1472758139</v>
      </c>
      <c r="AC616" s="65">
        <f t="shared" ca="1" si="136"/>
        <v>0</v>
      </c>
      <c r="AD616" s="62">
        <f ca="1">MAX(0,AB616-W616*(1+OFFSET($Y$4,B616,0))*E616)</f>
        <v>0</v>
      </c>
      <c r="AE616" s="65">
        <f ca="1">IF(OFFSET($AC$4,B616,0)=0,0,-OFFSET($AC$4,B616,0)/OFFSET($AD$4,B616,0)*AD616)</f>
        <v>0</v>
      </c>
      <c r="AF616" s="51">
        <f t="shared" ca="1" si="137"/>
        <v>4452324.1472758139</v>
      </c>
    </row>
    <row r="617" spans="1:32" ht="11.25" x14ac:dyDescent="0.2">
      <c r="A617" s="60">
        <v>31525</v>
      </c>
      <c r="B617" s="102">
        <f>INT(A617/10000)</f>
        <v>3</v>
      </c>
      <c r="C617" s="109">
        <v>3</v>
      </c>
      <c r="D617" s="60" t="s">
        <v>674</v>
      </c>
      <c r="E617" s="60">
        <v>1648</v>
      </c>
      <c r="F617" s="60">
        <v>0</v>
      </c>
      <c r="G617" s="60">
        <f t="shared" si="125"/>
        <v>2656.4776119402986</v>
      </c>
      <c r="H617" s="60"/>
      <c r="I617" s="60"/>
      <c r="J617" s="57"/>
      <c r="K617" s="23">
        <f t="shared" si="126"/>
        <v>1</v>
      </c>
      <c r="L617" s="23">
        <f t="shared" si="127"/>
        <v>0</v>
      </c>
      <c r="M617" s="23">
        <f ca="1">OFFSET('Z1'!$B$7,B617,K617)*E617</f>
        <v>0</v>
      </c>
      <c r="N617" s="23">
        <f ca="1">IF(L617&gt;0,OFFSET('Z1'!$I$7,B617,L617)*IF(L617=1,E617-9300,IF(L617=2,E617-18000,IF(L617=3,E617-45000,0))),0)</f>
        <v>0</v>
      </c>
      <c r="O617" s="23">
        <f>IF(AND(F617=1,E617&gt;20000,E617&lt;=45000),E617*'Z1'!$G$7,0)+IF(AND(F617=1,E617&gt;45000,E617&lt;=50000),'Z1'!$G$7/5000*(50000-E617)*E617,0)</f>
        <v>0</v>
      </c>
      <c r="P617" s="24">
        <f t="shared" ca="1" si="128"/>
        <v>0</v>
      </c>
      <c r="Q617" s="27">
        <v>5254</v>
      </c>
      <c r="R617" s="26">
        <f t="shared" si="129"/>
        <v>4254</v>
      </c>
      <c r="S617" s="27">
        <f t="shared" si="130"/>
        <v>1</v>
      </c>
      <c r="T617" s="28">
        <f t="shared" si="131"/>
        <v>3828.6</v>
      </c>
      <c r="U617" s="61">
        <f ca="1">OFFSET($U$4,B617,0)/OFFSET($G$4,B617,0)*G617</f>
        <v>1292352.8937273044</v>
      </c>
      <c r="V617" s="62">
        <f t="shared" ca="1" si="132"/>
        <v>1296181.4937273045</v>
      </c>
      <c r="W617" s="63">
        <v>850.73115322887281</v>
      </c>
      <c r="X617" s="63">
        <f t="shared" ca="1" si="133"/>
        <v>786.51789667918968</v>
      </c>
      <c r="Y617" s="64">
        <f t="shared" ca="1" si="134"/>
        <v>-7.5480081228914142E-2</v>
      </c>
      <c r="Z617" s="64"/>
      <c r="AA617" s="64">
        <f ca="1">MAX(Y617,OFFSET($AA$4,B617,0))</f>
        <v>-7.5021174781420008E-2</v>
      </c>
      <c r="AB617" s="62">
        <f t="shared" ca="1" si="135"/>
        <v>1296824.8828339286</v>
      </c>
      <c r="AC617" s="65">
        <f t="shared" ca="1" si="136"/>
        <v>643.38910662406124</v>
      </c>
      <c r="AD617" s="62">
        <f ca="1">MAX(0,AB617-W617*(1+OFFSET($Y$4,B617,0))*E617)</f>
        <v>0</v>
      </c>
      <c r="AE617" s="65">
        <f ca="1">IF(OFFSET($AC$4,B617,0)=0,0,-OFFSET($AC$4,B617,0)/OFFSET($AD$4,B617,0)*AD617)</f>
        <v>0</v>
      </c>
      <c r="AF617" s="51">
        <f t="shared" ca="1" si="137"/>
        <v>1296824.8828339286</v>
      </c>
    </row>
    <row r="618" spans="1:32" ht="11.25" x14ac:dyDescent="0.2">
      <c r="A618" s="60">
        <v>31527</v>
      </c>
      <c r="B618" s="102">
        <f>INT(A618/10000)</f>
        <v>3</v>
      </c>
      <c r="C618" s="109">
        <v>3</v>
      </c>
      <c r="D618" s="60" t="s">
        <v>675</v>
      </c>
      <c r="E618" s="60">
        <v>1922</v>
      </c>
      <c r="F618" s="60">
        <v>0</v>
      </c>
      <c r="G618" s="60">
        <f t="shared" si="125"/>
        <v>3098.1492537313434</v>
      </c>
      <c r="H618" s="60"/>
      <c r="I618" s="60"/>
      <c r="J618" s="57"/>
      <c r="K618" s="23">
        <f t="shared" si="126"/>
        <v>1</v>
      </c>
      <c r="L618" s="23">
        <f t="shared" si="127"/>
        <v>0</v>
      </c>
      <c r="M618" s="23">
        <f ca="1">OFFSET('Z1'!$B$7,B618,K618)*E618</f>
        <v>0</v>
      </c>
      <c r="N618" s="23">
        <f ca="1">IF(L618&gt;0,OFFSET('Z1'!$I$7,B618,L618)*IF(L618=1,E618-9300,IF(L618=2,E618-18000,IF(L618=3,E618-45000,0))),0)</f>
        <v>0</v>
      </c>
      <c r="O618" s="23">
        <f>IF(AND(F618=1,E618&gt;20000,E618&lt;=45000),E618*'Z1'!$G$7,0)+IF(AND(F618=1,E618&gt;45000,E618&lt;=50000),'Z1'!$G$7/5000*(50000-E618)*E618,0)</f>
        <v>0</v>
      </c>
      <c r="P618" s="24">
        <f t="shared" ca="1" si="128"/>
        <v>0</v>
      </c>
      <c r="Q618" s="27">
        <v>1001</v>
      </c>
      <c r="R618" s="26">
        <f t="shared" si="129"/>
        <v>1</v>
      </c>
      <c r="S618" s="27">
        <f t="shared" si="130"/>
        <v>1</v>
      </c>
      <c r="T618" s="28">
        <f t="shared" si="131"/>
        <v>0.9</v>
      </c>
      <c r="U618" s="61">
        <f ca="1">OFFSET($U$4,B618,0)/OFFSET($G$4,B618,0)*G618</f>
        <v>1507222.24620381</v>
      </c>
      <c r="V618" s="62">
        <f t="shared" ca="1" si="132"/>
        <v>1507223.1462038099</v>
      </c>
      <c r="W618" s="63">
        <v>850.21764216725603</v>
      </c>
      <c r="X618" s="63">
        <f t="shared" ca="1" si="133"/>
        <v>784.19518532976576</v>
      </c>
      <c r="Y618" s="64">
        <f t="shared" ca="1" si="134"/>
        <v>-7.7653595459622582E-2</v>
      </c>
      <c r="Z618" s="64"/>
      <c r="AA618" s="64">
        <f ca="1">MAX(Y618,OFFSET($AA$4,B618,0))</f>
        <v>-7.5021174781420008E-2</v>
      </c>
      <c r="AB618" s="62">
        <f t="shared" ca="1" si="135"/>
        <v>1511524.8330290646</v>
      </c>
      <c r="AC618" s="65">
        <f t="shared" ca="1" si="136"/>
        <v>4301.6868252546992</v>
      </c>
      <c r="AD618" s="62">
        <f ca="1">MAX(0,AB618-W618*(1+OFFSET($Y$4,B618,0))*E618)</f>
        <v>0</v>
      </c>
      <c r="AE618" s="65">
        <f ca="1">IF(OFFSET($AC$4,B618,0)=0,0,-OFFSET($AC$4,B618,0)/OFFSET($AD$4,B618,0)*AD618)</f>
        <v>0</v>
      </c>
      <c r="AF618" s="51">
        <f t="shared" ca="1" si="137"/>
        <v>1511524.8330290646</v>
      </c>
    </row>
    <row r="619" spans="1:32" ht="11.25" x14ac:dyDescent="0.2">
      <c r="A619" s="60">
        <v>31528</v>
      </c>
      <c r="B619" s="102">
        <f>INT(A619/10000)</f>
        <v>3</v>
      </c>
      <c r="C619" s="109">
        <v>3</v>
      </c>
      <c r="D619" s="60" t="s">
        <v>676</v>
      </c>
      <c r="E619" s="60">
        <v>1058</v>
      </c>
      <c r="F619" s="60">
        <v>0</v>
      </c>
      <c r="G619" s="60">
        <f t="shared" si="125"/>
        <v>1705.4328358208954</v>
      </c>
      <c r="H619" s="60"/>
      <c r="I619" s="60"/>
      <c r="J619" s="57"/>
      <c r="K619" s="23">
        <f t="shared" si="126"/>
        <v>1</v>
      </c>
      <c r="L619" s="23">
        <f t="shared" si="127"/>
        <v>0</v>
      </c>
      <c r="M619" s="23">
        <f ca="1">OFFSET('Z1'!$B$7,B619,K619)*E619</f>
        <v>0</v>
      </c>
      <c r="N619" s="23">
        <f ca="1">IF(L619&gt;0,OFFSET('Z1'!$I$7,B619,L619)*IF(L619=1,E619-9300,IF(L619=2,E619-18000,IF(L619=3,E619-45000,0))),0)</f>
        <v>0</v>
      </c>
      <c r="O619" s="23">
        <f>IF(AND(F619=1,E619&gt;20000,E619&lt;=45000),E619*'Z1'!$G$7,0)+IF(AND(F619=1,E619&gt;45000,E619&lt;=50000),'Z1'!$G$7/5000*(50000-E619)*E619,0)</f>
        <v>0</v>
      </c>
      <c r="P619" s="24">
        <f t="shared" ca="1" si="128"/>
        <v>0</v>
      </c>
      <c r="Q619" s="27">
        <v>0</v>
      </c>
      <c r="R619" s="26">
        <f t="shared" si="129"/>
        <v>0</v>
      </c>
      <c r="S619" s="27">
        <f t="shared" si="130"/>
        <v>1</v>
      </c>
      <c r="T619" s="28">
        <f t="shared" si="131"/>
        <v>0</v>
      </c>
      <c r="U619" s="61">
        <f ca="1">OFFSET($U$4,B619,0)/OFFSET($G$4,B619,0)*G619</f>
        <v>829678.01065745624</v>
      </c>
      <c r="V619" s="62">
        <f t="shared" ca="1" si="132"/>
        <v>829678.01065745624</v>
      </c>
      <c r="W619" s="63">
        <v>848.28906367663399</v>
      </c>
      <c r="X619" s="63">
        <f t="shared" ca="1" si="133"/>
        <v>784.19471706753893</v>
      </c>
      <c r="Y619" s="64">
        <f t="shared" ca="1" si="134"/>
        <v>-7.5557200196945673E-2</v>
      </c>
      <c r="Z619" s="64"/>
      <c r="AA619" s="64">
        <f ca="1">MAX(Y619,OFFSET($AA$4,B619,0))</f>
        <v>-7.5021174781420008E-2</v>
      </c>
      <c r="AB619" s="62">
        <f t="shared" ca="1" si="135"/>
        <v>830159.08801617427</v>
      </c>
      <c r="AC619" s="65">
        <f t="shared" ca="1" si="136"/>
        <v>481.07735871803015</v>
      </c>
      <c r="AD619" s="62">
        <f ca="1">MAX(0,AB619-W619*(1+OFFSET($Y$4,B619,0))*E619)</f>
        <v>0</v>
      </c>
      <c r="AE619" s="65">
        <f ca="1">IF(OFFSET($AC$4,B619,0)=0,0,-OFFSET($AC$4,B619,0)/OFFSET($AD$4,B619,0)*AD619)</f>
        <v>0</v>
      </c>
      <c r="AF619" s="51">
        <f t="shared" ca="1" si="137"/>
        <v>830159.08801617427</v>
      </c>
    </row>
    <row r="620" spans="1:32" ht="11.25" x14ac:dyDescent="0.2">
      <c r="A620" s="60">
        <v>31530</v>
      </c>
      <c r="B620" s="102">
        <f>INT(A620/10000)</f>
        <v>3</v>
      </c>
      <c r="C620" s="109">
        <v>3</v>
      </c>
      <c r="D620" s="60" t="s">
        <v>677</v>
      </c>
      <c r="E620" s="60">
        <v>2168</v>
      </c>
      <c r="F620" s="60">
        <v>0</v>
      </c>
      <c r="G620" s="60">
        <f t="shared" si="125"/>
        <v>3494.686567164179</v>
      </c>
      <c r="H620" s="60"/>
      <c r="I620" s="60"/>
      <c r="J620" s="57"/>
      <c r="K620" s="23">
        <f t="shared" si="126"/>
        <v>1</v>
      </c>
      <c r="L620" s="23">
        <f t="shared" si="127"/>
        <v>0</v>
      </c>
      <c r="M620" s="23">
        <f ca="1">OFFSET('Z1'!$B$7,B620,K620)*E620</f>
        <v>0</v>
      </c>
      <c r="N620" s="23">
        <f ca="1">IF(L620&gt;0,OFFSET('Z1'!$I$7,B620,L620)*IF(L620=1,E620-9300,IF(L620=2,E620-18000,IF(L620=3,E620-45000,0))),0)</f>
        <v>0</v>
      </c>
      <c r="O620" s="23">
        <f>IF(AND(F620=1,E620&gt;20000,E620&lt;=45000),E620*'Z1'!$G$7,0)+IF(AND(F620=1,E620&gt;45000,E620&lt;=50000),'Z1'!$G$7/5000*(50000-E620)*E620,0)</f>
        <v>0</v>
      </c>
      <c r="P620" s="24">
        <f t="shared" ca="1" si="128"/>
        <v>0</v>
      </c>
      <c r="Q620" s="27">
        <v>6559</v>
      </c>
      <c r="R620" s="26">
        <f t="shared" si="129"/>
        <v>5559</v>
      </c>
      <c r="S620" s="27">
        <f t="shared" si="130"/>
        <v>1</v>
      </c>
      <c r="T620" s="28">
        <f t="shared" si="131"/>
        <v>5003.1000000000004</v>
      </c>
      <c r="U620" s="61">
        <f ca="1">OFFSET($U$4,B620,0)/OFFSET($G$4,B620,0)*G620</f>
        <v>1700134.1466024246</v>
      </c>
      <c r="V620" s="62">
        <f t="shared" ca="1" si="132"/>
        <v>1705137.2466024247</v>
      </c>
      <c r="W620" s="63">
        <v>850.74650469296807</v>
      </c>
      <c r="X620" s="63">
        <f t="shared" ca="1" si="133"/>
        <v>786.5024200195686</v>
      </c>
      <c r="Y620" s="64">
        <f t="shared" ca="1" si="134"/>
        <v>-7.5514955770032755E-2</v>
      </c>
      <c r="Z620" s="64"/>
      <c r="AA620" s="64">
        <f ca="1">MAX(Y620,OFFSET($AA$4,B620,0))</f>
        <v>-7.5021174781420008E-2</v>
      </c>
      <c r="AB620" s="62">
        <f t="shared" ca="1" si="135"/>
        <v>1706047.9853543418</v>
      </c>
      <c r="AC620" s="65">
        <f t="shared" ca="1" si="136"/>
        <v>910.73875191714615</v>
      </c>
      <c r="AD620" s="62">
        <f ca="1">MAX(0,AB620-W620*(1+OFFSET($Y$4,B620,0))*E620)</f>
        <v>0</v>
      </c>
      <c r="AE620" s="65">
        <f ca="1">IF(OFFSET($AC$4,B620,0)=0,0,-OFFSET($AC$4,B620,0)/OFFSET($AD$4,B620,0)*AD620)</f>
        <v>0</v>
      </c>
      <c r="AF620" s="51">
        <f t="shared" ca="1" si="137"/>
        <v>1706047.9853543418</v>
      </c>
    </row>
    <row r="621" spans="1:32" ht="11.25" x14ac:dyDescent="0.2">
      <c r="A621" s="60">
        <v>31531</v>
      </c>
      <c r="B621" s="102">
        <f>INT(A621/10000)</f>
        <v>3</v>
      </c>
      <c r="C621" s="109">
        <v>3</v>
      </c>
      <c r="D621" s="60" t="s">
        <v>678</v>
      </c>
      <c r="E621" s="60">
        <v>1374</v>
      </c>
      <c r="F621" s="60">
        <v>0</v>
      </c>
      <c r="G621" s="60">
        <f t="shared" si="125"/>
        <v>2214.8059701492539</v>
      </c>
      <c r="H621" s="60"/>
      <c r="I621" s="60"/>
      <c r="J621" s="57"/>
      <c r="K621" s="23">
        <f t="shared" si="126"/>
        <v>1</v>
      </c>
      <c r="L621" s="23">
        <f t="shared" si="127"/>
        <v>0</v>
      </c>
      <c r="M621" s="23">
        <f ca="1">OFFSET('Z1'!$B$7,B621,K621)*E621</f>
        <v>0</v>
      </c>
      <c r="N621" s="23">
        <f ca="1">IF(L621&gt;0,OFFSET('Z1'!$I$7,B621,L621)*IF(L621=1,E621-9300,IF(L621=2,E621-18000,IF(L621=3,E621-45000,0))),0)</f>
        <v>0</v>
      </c>
      <c r="O621" s="23">
        <f>IF(AND(F621=1,E621&gt;20000,E621&lt;=45000),E621*'Z1'!$G$7,0)+IF(AND(F621=1,E621&gt;45000,E621&lt;=50000),'Z1'!$G$7/5000*(50000-E621)*E621,0)</f>
        <v>0</v>
      </c>
      <c r="P621" s="24">
        <f t="shared" ca="1" si="128"/>
        <v>0</v>
      </c>
      <c r="Q621" s="27">
        <v>5764</v>
      </c>
      <c r="R621" s="26">
        <f t="shared" si="129"/>
        <v>4764</v>
      </c>
      <c r="S621" s="27">
        <f t="shared" si="130"/>
        <v>1</v>
      </c>
      <c r="T621" s="28">
        <f t="shared" si="131"/>
        <v>4287.6000000000004</v>
      </c>
      <c r="U621" s="61">
        <f ca="1">OFFSET($U$4,B621,0)/OFFSET($G$4,B621,0)*G621</f>
        <v>1077483.5412507986</v>
      </c>
      <c r="V621" s="62">
        <f t="shared" ca="1" si="132"/>
        <v>1081771.1412507987</v>
      </c>
      <c r="W621" s="63">
        <v>844.19288852331374</v>
      </c>
      <c r="X621" s="63">
        <f t="shared" ca="1" si="133"/>
        <v>787.31524108500639</v>
      </c>
      <c r="Y621" s="64">
        <f t="shared" ca="1" si="134"/>
        <v>-6.737517954907124E-2</v>
      </c>
      <c r="Z621" s="64"/>
      <c r="AA621" s="64">
        <f ca="1">MAX(Y621,OFFSET($AA$4,B621,0))</f>
        <v>-6.737517954907124E-2</v>
      </c>
      <c r="AB621" s="62">
        <f t="shared" ca="1" si="135"/>
        <v>1081771.1412507987</v>
      </c>
      <c r="AC621" s="65">
        <f t="shared" ca="1" si="136"/>
        <v>0</v>
      </c>
      <c r="AD621" s="62">
        <f ca="1">MAX(0,AB621-W621*(1+OFFSET($Y$4,B621,0))*E621)</f>
        <v>3069.1455121878535</v>
      </c>
      <c r="AE621" s="65">
        <f ca="1">IF(OFFSET($AC$4,B621,0)=0,0,-OFFSET($AC$4,B621,0)/OFFSET($AD$4,B621,0)*AD621)</f>
        <v>-1488.5130598948222</v>
      </c>
      <c r="AF621" s="51">
        <f t="shared" ca="1" si="137"/>
        <v>1080282.6281909039</v>
      </c>
    </row>
    <row r="622" spans="1:32" ht="11.25" x14ac:dyDescent="0.2">
      <c r="A622" s="60">
        <v>31533</v>
      </c>
      <c r="B622" s="102">
        <f>INT(A622/10000)</f>
        <v>3</v>
      </c>
      <c r="C622" s="109">
        <v>4</v>
      </c>
      <c r="D622" s="60" t="s">
        <v>679</v>
      </c>
      <c r="E622" s="60">
        <v>3941</v>
      </c>
      <c r="F622" s="60">
        <v>0</v>
      </c>
      <c r="G622" s="60">
        <f t="shared" si="125"/>
        <v>6352.6567164179105</v>
      </c>
      <c r="H622" s="60"/>
      <c r="I622" s="60"/>
      <c r="J622" s="57"/>
      <c r="K622" s="23">
        <f t="shared" si="126"/>
        <v>1</v>
      </c>
      <c r="L622" s="23">
        <f t="shared" si="127"/>
        <v>0</v>
      </c>
      <c r="M622" s="23">
        <f ca="1">OFFSET('Z1'!$B$7,B622,K622)*E622</f>
        <v>0</v>
      </c>
      <c r="N622" s="23">
        <f ca="1">IF(L622&gt;0,OFFSET('Z1'!$I$7,B622,L622)*IF(L622=1,E622-9300,IF(L622=2,E622-18000,IF(L622=3,E622-45000,0))),0)</f>
        <v>0</v>
      </c>
      <c r="O622" s="23">
        <f>IF(AND(F622=1,E622&gt;20000,E622&lt;=45000),E622*'Z1'!$G$7,0)+IF(AND(F622=1,E622&gt;45000,E622&lt;=50000),'Z1'!$G$7/5000*(50000-E622)*E622,0)</f>
        <v>0</v>
      </c>
      <c r="P622" s="24">
        <f t="shared" ca="1" si="128"/>
        <v>0</v>
      </c>
      <c r="Q622" s="27">
        <v>24839</v>
      </c>
      <c r="R622" s="26">
        <f t="shared" si="129"/>
        <v>23839</v>
      </c>
      <c r="S622" s="27">
        <f t="shared" si="130"/>
        <v>1</v>
      </c>
      <c r="T622" s="28">
        <f t="shared" si="131"/>
        <v>21455.100000000002</v>
      </c>
      <c r="U622" s="61">
        <f ca="1">OFFSET($U$4,B622,0)/OFFSET($G$4,B622,0)*G622</f>
        <v>3090511.3799631712</v>
      </c>
      <c r="V622" s="62">
        <f t="shared" ca="1" si="132"/>
        <v>3111966.4799631713</v>
      </c>
      <c r="W622" s="63">
        <v>844.49346663459119</v>
      </c>
      <c r="X622" s="63">
        <f t="shared" ca="1" si="133"/>
        <v>789.63879217537965</v>
      </c>
      <c r="Y622" s="64">
        <f t="shared" ca="1" si="134"/>
        <v>-6.495571206466999E-2</v>
      </c>
      <c r="Z622" s="64"/>
      <c r="AA622" s="64">
        <f ca="1">MAX(Y622,OFFSET($AA$4,B622,0))</f>
        <v>-6.495571206466999E-2</v>
      </c>
      <c r="AB622" s="62">
        <f t="shared" ca="1" si="135"/>
        <v>3111966.4799631713</v>
      </c>
      <c r="AC622" s="65">
        <f t="shared" ca="1" si="136"/>
        <v>0</v>
      </c>
      <c r="AD622" s="62">
        <f ca="1">MAX(0,AB622-W622*(1+OFFSET($Y$4,B622,0))*E622)</f>
        <v>16858.613419089001</v>
      </c>
      <c r="AE622" s="65">
        <f ca="1">IF(OFFSET($AC$4,B622,0)=0,0,-OFFSET($AC$4,B622,0)/OFFSET($AD$4,B622,0)*AD622)</f>
        <v>-8176.3038430014103</v>
      </c>
      <c r="AF622" s="51">
        <f t="shared" ca="1" si="137"/>
        <v>3103790.1761201699</v>
      </c>
    </row>
    <row r="623" spans="1:32" ht="11.25" x14ac:dyDescent="0.2">
      <c r="A623" s="60">
        <v>31534</v>
      </c>
      <c r="B623" s="102">
        <f>INT(A623/10000)</f>
        <v>3</v>
      </c>
      <c r="C623" s="109">
        <v>3</v>
      </c>
      <c r="D623" s="60" t="s">
        <v>680</v>
      </c>
      <c r="E623" s="60">
        <v>2449</v>
      </c>
      <c r="F623" s="60">
        <v>0</v>
      </c>
      <c r="G623" s="60">
        <f t="shared" si="125"/>
        <v>3947.6417910447763</v>
      </c>
      <c r="H623" s="60"/>
      <c r="I623" s="60"/>
      <c r="J623" s="57"/>
      <c r="K623" s="23">
        <f t="shared" si="126"/>
        <v>1</v>
      </c>
      <c r="L623" s="23">
        <f t="shared" si="127"/>
        <v>0</v>
      </c>
      <c r="M623" s="23">
        <f ca="1">OFFSET('Z1'!$B$7,B623,K623)*E623</f>
        <v>0</v>
      </c>
      <c r="N623" s="23">
        <f ca="1">IF(L623&gt;0,OFFSET('Z1'!$I$7,B623,L623)*IF(L623=1,E623-9300,IF(L623=2,E623-18000,IF(L623=3,E623-45000,0))),0)</f>
        <v>0</v>
      </c>
      <c r="O623" s="23">
        <f>IF(AND(F623=1,E623&gt;20000,E623&lt;=45000),E623*'Z1'!$G$7,0)+IF(AND(F623=1,E623&gt;45000,E623&lt;=50000),'Z1'!$G$7/5000*(50000-E623)*E623,0)</f>
        <v>0</v>
      </c>
      <c r="P623" s="24">
        <f t="shared" ca="1" si="128"/>
        <v>0</v>
      </c>
      <c r="Q623" s="27">
        <v>2552</v>
      </c>
      <c r="R623" s="26">
        <f t="shared" si="129"/>
        <v>1552</v>
      </c>
      <c r="S623" s="27">
        <f t="shared" si="130"/>
        <v>1</v>
      </c>
      <c r="T623" s="28">
        <f t="shared" si="131"/>
        <v>1396.8</v>
      </c>
      <c r="U623" s="61">
        <f ca="1">OFFSET($U$4,B623,0)/OFFSET($G$4,B623,0)*G623</f>
        <v>1920492.862098403</v>
      </c>
      <c r="V623" s="62">
        <f t="shared" ca="1" si="132"/>
        <v>1921889.6620984031</v>
      </c>
      <c r="W623" s="63">
        <v>849.17836695532253</v>
      </c>
      <c r="X623" s="63">
        <f t="shared" ca="1" si="133"/>
        <v>784.76507231457867</v>
      </c>
      <c r="Y623" s="64">
        <f t="shared" ca="1" si="134"/>
        <v>-7.5853668848976707E-2</v>
      </c>
      <c r="Z623" s="64"/>
      <c r="AA623" s="64">
        <f ca="1">MAX(Y623,OFFSET($AA$4,B623,0))</f>
        <v>-7.5021174781420008E-2</v>
      </c>
      <c r="AB623" s="62">
        <f t="shared" ca="1" si="135"/>
        <v>1923620.9482467806</v>
      </c>
      <c r="AC623" s="65">
        <f t="shared" ca="1" si="136"/>
        <v>1731.2861483774614</v>
      </c>
      <c r="AD623" s="62">
        <f ca="1">MAX(0,AB623-W623*(1+OFFSET($Y$4,B623,0))*E623)</f>
        <v>0</v>
      </c>
      <c r="AE623" s="65">
        <f ca="1">IF(OFFSET($AC$4,B623,0)=0,0,-OFFSET($AC$4,B623,0)/OFFSET($AD$4,B623,0)*AD623)</f>
        <v>0</v>
      </c>
      <c r="AF623" s="51">
        <f t="shared" ca="1" si="137"/>
        <v>1923620.9482467806</v>
      </c>
    </row>
    <row r="624" spans="1:32" ht="11.25" x14ac:dyDescent="0.2">
      <c r="A624" s="60">
        <v>31535</v>
      </c>
      <c r="B624" s="102">
        <f>INT(A624/10000)</f>
        <v>3</v>
      </c>
      <c r="C624" s="109">
        <v>3</v>
      </c>
      <c r="D624" s="60" t="s">
        <v>681</v>
      </c>
      <c r="E624" s="60">
        <v>1048</v>
      </c>
      <c r="F624" s="60">
        <v>0</v>
      </c>
      <c r="G624" s="60">
        <f t="shared" si="125"/>
        <v>1689.3134328358208</v>
      </c>
      <c r="H624" s="60"/>
      <c r="I624" s="60"/>
      <c r="J624" s="57"/>
      <c r="K624" s="23">
        <f t="shared" si="126"/>
        <v>1</v>
      </c>
      <c r="L624" s="23">
        <f t="shared" si="127"/>
        <v>0</v>
      </c>
      <c r="M624" s="23">
        <f ca="1">OFFSET('Z1'!$B$7,B624,K624)*E624</f>
        <v>0</v>
      </c>
      <c r="N624" s="23">
        <f ca="1">IF(L624&gt;0,OFFSET('Z1'!$I$7,B624,L624)*IF(L624=1,E624-9300,IF(L624=2,E624-18000,IF(L624=3,E624-45000,0))),0)</f>
        <v>0</v>
      </c>
      <c r="O624" s="23">
        <f>IF(AND(F624=1,E624&gt;20000,E624&lt;=45000),E624*'Z1'!$G$7,0)+IF(AND(F624=1,E624&gt;45000,E624&lt;=50000),'Z1'!$G$7/5000*(50000-E624)*E624,0)</f>
        <v>0</v>
      </c>
      <c r="P624" s="24">
        <f t="shared" ca="1" si="128"/>
        <v>0</v>
      </c>
      <c r="Q624" s="27">
        <v>0</v>
      </c>
      <c r="R624" s="26">
        <f t="shared" si="129"/>
        <v>0</v>
      </c>
      <c r="S624" s="27">
        <f t="shared" si="130"/>
        <v>1</v>
      </c>
      <c r="T624" s="28">
        <f t="shared" si="131"/>
        <v>0</v>
      </c>
      <c r="U624" s="61">
        <f ca="1">OFFSET($U$4,B624,0)/OFFSET($G$4,B624,0)*G624</f>
        <v>821836.06348678085</v>
      </c>
      <c r="V624" s="62">
        <f t="shared" ca="1" si="132"/>
        <v>821836.06348678085</v>
      </c>
      <c r="W624" s="63">
        <v>848.28906367663421</v>
      </c>
      <c r="X624" s="63">
        <f t="shared" ca="1" si="133"/>
        <v>784.19471706753893</v>
      </c>
      <c r="Y624" s="64">
        <f t="shared" ca="1" si="134"/>
        <v>-7.5557200196945895E-2</v>
      </c>
      <c r="Z624" s="64"/>
      <c r="AA624" s="64">
        <f ca="1">MAX(Y624,OFFSET($AA$4,B624,0))</f>
        <v>-7.5021174781420008E-2</v>
      </c>
      <c r="AB624" s="62">
        <f t="shared" ca="1" si="135"/>
        <v>822312.59380052064</v>
      </c>
      <c r="AC624" s="65">
        <f t="shared" ca="1" si="136"/>
        <v>476.53031373978592</v>
      </c>
      <c r="AD624" s="62">
        <f ca="1">MAX(0,AB624-W624*(1+OFFSET($Y$4,B624,0))*E624)</f>
        <v>0</v>
      </c>
      <c r="AE624" s="65">
        <f ca="1">IF(OFFSET($AC$4,B624,0)=0,0,-OFFSET($AC$4,B624,0)/OFFSET($AD$4,B624,0)*AD624)</f>
        <v>0</v>
      </c>
      <c r="AF624" s="51">
        <f t="shared" ca="1" si="137"/>
        <v>822312.59380052064</v>
      </c>
    </row>
    <row r="625" spans="1:32" ht="11.25" x14ac:dyDescent="0.2">
      <c r="A625" s="60">
        <v>31537</v>
      </c>
      <c r="B625" s="102">
        <f>INT(A625/10000)</f>
        <v>3</v>
      </c>
      <c r="C625" s="109">
        <v>3</v>
      </c>
      <c r="D625" s="60" t="s">
        <v>682</v>
      </c>
      <c r="E625" s="60">
        <v>2299</v>
      </c>
      <c r="F625" s="60">
        <v>0</v>
      </c>
      <c r="G625" s="60">
        <f t="shared" si="125"/>
        <v>3705.8507462686566</v>
      </c>
      <c r="H625" s="60"/>
      <c r="I625" s="60"/>
      <c r="J625" s="57"/>
      <c r="K625" s="23">
        <f t="shared" si="126"/>
        <v>1</v>
      </c>
      <c r="L625" s="23">
        <f t="shared" si="127"/>
        <v>0</v>
      </c>
      <c r="M625" s="23">
        <f ca="1">OFFSET('Z1'!$B$7,B625,K625)*E625</f>
        <v>0</v>
      </c>
      <c r="N625" s="23">
        <f ca="1">IF(L625&gt;0,OFFSET('Z1'!$I$7,B625,L625)*IF(L625=1,E625-9300,IF(L625=2,E625-18000,IF(L625=3,E625-45000,0))),0)</f>
        <v>0</v>
      </c>
      <c r="O625" s="23">
        <f>IF(AND(F625=1,E625&gt;20000,E625&lt;=45000),E625*'Z1'!$G$7,0)+IF(AND(F625=1,E625&gt;45000,E625&lt;=50000),'Z1'!$G$7/5000*(50000-E625)*E625,0)</f>
        <v>0</v>
      </c>
      <c r="P625" s="24">
        <f t="shared" ca="1" si="128"/>
        <v>0</v>
      </c>
      <c r="Q625" s="27">
        <v>0</v>
      </c>
      <c r="R625" s="26">
        <f t="shared" si="129"/>
        <v>0</v>
      </c>
      <c r="S625" s="27">
        <f t="shared" si="130"/>
        <v>1</v>
      </c>
      <c r="T625" s="28">
        <f t="shared" si="131"/>
        <v>0</v>
      </c>
      <c r="U625" s="61">
        <f ca="1">OFFSET($U$4,B625,0)/OFFSET($G$4,B625,0)*G625</f>
        <v>1802863.6545382722</v>
      </c>
      <c r="V625" s="62">
        <f t="shared" ca="1" si="132"/>
        <v>1802863.6545382722</v>
      </c>
      <c r="W625" s="63">
        <v>848.28906367663399</v>
      </c>
      <c r="X625" s="63">
        <f t="shared" ca="1" si="133"/>
        <v>784.19471706753905</v>
      </c>
      <c r="Y625" s="64">
        <f t="shared" ca="1" si="134"/>
        <v>-7.5557200196945562E-2</v>
      </c>
      <c r="Z625" s="64"/>
      <c r="AA625" s="64">
        <f ca="1">MAX(Y625,OFFSET($AA$4,B625,0))</f>
        <v>-7.5021174781420008E-2</v>
      </c>
      <c r="AB625" s="62">
        <f t="shared" ca="1" si="135"/>
        <v>1803909.0201788135</v>
      </c>
      <c r="AC625" s="65">
        <f t="shared" ca="1" si="136"/>
        <v>1045.3656405413058</v>
      </c>
      <c r="AD625" s="62">
        <f ca="1">MAX(0,AB625-W625*(1+OFFSET($Y$4,B625,0))*E625)</f>
        <v>0</v>
      </c>
      <c r="AE625" s="65">
        <f ca="1">IF(OFFSET($AC$4,B625,0)=0,0,-OFFSET($AC$4,B625,0)/OFFSET($AD$4,B625,0)*AD625)</f>
        <v>0</v>
      </c>
      <c r="AF625" s="51">
        <f t="shared" ca="1" si="137"/>
        <v>1803909.0201788135</v>
      </c>
    </row>
    <row r="626" spans="1:32" ht="11.25" x14ac:dyDescent="0.2">
      <c r="A626" s="60">
        <v>31539</v>
      </c>
      <c r="B626" s="102">
        <f>INT(A626/10000)</f>
        <v>3</v>
      </c>
      <c r="C626" s="109">
        <v>4</v>
      </c>
      <c r="D626" s="60" t="s">
        <v>683</v>
      </c>
      <c r="E626" s="60">
        <v>2980</v>
      </c>
      <c r="F626" s="60">
        <v>0</v>
      </c>
      <c r="G626" s="60">
        <f t="shared" si="125"/>
        <v>4803.5820895522384</v>
      </c>
      <c r="H626" s="60"/>
      <c r="I626" s="60"/>
      <c r="J626" s="57"/>
      <c r="K626" s="23">
        <f t="shared" si="126"/>
        <v>1</v>
      </c>
      <c r="L626" s="23">
        <f t="shared" si="127"/>
        <v>0</v>
      </c>
      <c r="M626" s="23">
        <f ca="1">OFFSET('Z1'!$B$7,B626,K626)*E626</f>
        <v>0</v>
      </c>
      <c r="N626" s="23">
        <f ca="1">IF(L626&gt;0,OFFSET('Z1'!$I$7,B626,L626)*IF(L626=1,E626-9300,IF(L626=2,E626-18000,IF(L626=3,E626-45000,0))),0)</f>
        <v>0</v>
      </c>
      <c r="O626" s="23">
        <f>IF(AND(F626=1,E626&gt;20000,E626&lt;=45000),E626*'Z1'!$G$7,0)+IF(AND(F626=1,E626&gt;45000,E626&lt;=50000),'Z1'!$G$7/5000*(50000-E626)*E626,0)</f>
        <v>0</v>
      </c>
      <c r="P626" s="24">
        <f t="shared" ca="1" si="128"/>
        <v>0</v>
      </c>
      <c r="Q626" s="27">
        <v>0</v>
      </c>
      <c r="R626" s="26">
        <f t="shared" si="129"/>
        <v>0</v>
      </c>
      <c r="S626" s="27">
        <f t="shared" si="130"/>
        <v>1</v>
      </c>
      <c r="T626" s="28">
        <f t="shared" si="131"/>
        <v>0</v>
      </c>
      <c r="U626" s="61">
        <f ca="1">OFFSET($U$4,B626,0)/OFFSET($G$4,B626,0)*G626</f>
        <v>2336900.2568612662</v>
      </c>
      <c r="V626" s="62">
        <f t="shared" ca="1" si="132"/>
        <v>2336900.2568612662</v>
      </c>
      <c r="W626" s="63">
        <v>848.28906367663399</v>
      </c>
      <c r="X626" s="63">
        <f t="shared" ca="1" si="133"/>
        <v>784.19471706753905</v>
      </c>
      <c r="Y626" s="64">
        <f t="shared" ca="1" si="134"/>
        <v>-7.5557200196945562E-2</v>
      </c>
      <c r="Z626" s="64"/>
      <c r="AA626" s="64">
        <f ca="1">MAX(Y626,OFFSET($AA$4,B626,0))</f>
        <v>-7.5021174781420008E-2</v>
      </c>
      <c r="AB626" s="62">
        <f t="shared" ca="1" si="135"/>
        <v>2338255.2762648389</v>
      </c>
      <c r="AC626" s="65">
        <f t="shared" ca="1" si="136"/>
        <v>1355.0194035726599</v>
      </c>
      <c r="AD626" s="62">
        <f ca="1">MAX(0,AB626-W626*(1+OFFSET($Y$4,B626,0))*E626)</f>
        <v>0</v>
      </c>
      <c r="AE626" s="65">
        <f ca="1">IF(OFFSET($AC$4,B626,0)=0,0,-OFFSET($AC$4,B626,0)/OFFSET($AD$4,B626,0)*AD626)</f>
        <v>0</v>
      </c>
      <c r="AF626" s="51">
        <f t="shared" ca="1" si="137"/>
        <v>2338255.2762648389</v>
      </c>
    </row>
    <row r="627" spans="1:32" ht="11.25" x14ac:dyDescent="0.2">
      <c r="A627" s="60">
        <v>31540</v>
      </c>
      <c r="B627" s="102">
        <f>INT(A627/10000)</f>
        <v>3</v>
      </c>
      <c r="C627" s="109">
        <v>3</v>
      </c>
      <c r="D627" s="60" t="s">
        <v>684</v>
      </c>
      <c r="E627" s="60">
        <v>1659</v>
      </c>
      <c r="F627" s="60">
        <v>0</v>
      </c>
      <c r="G627" s="60">
        <f t="shared" si="125"/>
        <v>2674.2089552238804</v>
      </c>
      <c r="H627" s="60"/>
      <c r="I627" s="60"/>
      <c r="J627" s="57"/>
      <c r="K627" s="23">
        <f t="shared" si="126"/>
        <v>1</v>
      </c>
      <c r="L627" s="23">
        <f t="shared" si="127"/>
        <v>0</v>
      </c>
      <c r="M627" s="23">
        <f ca="1">OFFSET('Z1'!$B$7,B627,K627)*E627</f>
        <v>0</v>
      </c>
      <c r="N627" s="23">
        <f ca="1">IF(L627&gt;0,OFFSET('Z1'!$I$7,B627,L627)*IF(L627=1,E627-9300,IF(L627=2,E627-18000,IF(L627=3,E627-45000,0))),0)</f>
        <v>0</v>
      </c>
      <c r="O627" s="23">
        <f>IF(AND(F627=1,E627&gt;20000,E627&lt;=45000),E627*'Z1'!$G$7,0)+IF(AND(F627=1,E627&gt;45000,E627&lt;=50000),'Z1'!$G$7/5000*(50000-E627)*E627,0)</f>
        <v>0</v>
      </c>
      <c r="P627" s="24">
        <f t="shared" ca="1" si="128"/>
        <v>0</v>
      </c>
      <c r="Q627" s="27">
        <v>0</v>
      </c>
      <c r="R627" s="26">
        <f t="shared" si="129"/>
        <v>0</v>
      </c>
      <c r="S627" s="27">
        <f t="shared" si="130"/>
        <v>1</v>
      </c>
      <c r="T627" s="28">
        <f t="shared" si="131"/>
        <v>0</v>
      </c>
      <c r="U627" s="61">
        <f ca="1">OFFSET($U$4,B627,0)/OFFSET($G$4,B627,0)*G627</f>
        <v>1300979.0356150472</v>
      </c>
      <c r="V627" s="62">
        <f t="shared" ca="1" si="132"/>
        <v>1300979.0356150472</v>
      </c>
      <c r="W627" s="63">
        <v>847.81502229411763</v>
      </c>
      <c r="X627" s="63">
        <f t="shared" ca="1" si="133"/>
        <v>784.19471706753905</v>
      </c>
      <c r="Y627" s="64">
        <f t="shared" ca="1" si="134"/>
        <v>-7.504031369298847E-2</v>
      </c>
      <c r="Z627" s="64"/>
      <c r="AA627" s="64">
        <f ca="1">MAX(Y627,OFFSET($AA$4,B627,0))</f>
        <v>-7.5021174781420008E-2</v>
      </c>
      <c r="AB627" s="62">
        <f t="shared" ca="1" si="135"/>
        <v>1301005.9549749757</v>
      </c>
      <c r="AC627" s="65">
        <f t="shared" ca="1" si="136"/>
        <v>26.919359928462654</v>
      </c>
      <c r="AD627" s="62">
        <f ca="1">MAX(0,AB627-W627*(1+OFFSET($Y$4,B627,0))*E627)</f>
        <v>0</v>
      </c>
      <c r="AE627" s="65">
        <f ca="1">IF(OFFSET($AC$4,B627,0)=0,0,-OFFSET($AC$4,B627,0)/OFFSET($AD$4,B627,0)*AD627)</f>
        <v>0</v>
      </c>
      <c r="AF627" s="51">
        <f t="shared" ca="1" si="137"/>
        <v>1301005.9549749757</v>
      </c>
    </row>
    <row r="628" spans="1:32" ht="11.25" x14ac:dyDescent="0.2">
      <c r="A628" s="60">
        <v>31541</v>
      </c>
      <c r="B628" s="102">
        <f>INT(A628/10000)</f>
        <v>3</v>
      </c>
      <c r="C628" s="109">
        <v>3</v>
      </c>
      <c r="D628" s="60" t="s">
        <v>685</v>
      </c>
      <c r="E628" s="60">
        <v>1128</v>
      </c>
      <c r="F628" s="60">
        <v>0</v>
      </c>
      <c r="G628" s="60">
        <f t="shared" si="125"/>
        <v>1818.2686567164178</v>
      </c>
      <c r="H628" s="60"/>
      <c r="I628" s="60"/>
      <c r="J628" s="57"/>
      <c r="K628" s="23">
        <f t="shared" si="126"/>
        <v>1</v>
      </c>
      <c r="L628" s="23">
        <f t="shared" si="127"/>
        <v>0</v>
      </c>
      <c r="M628" s="23">
        <f ca="1">OFFSET('Z1'!$B$7,B628,K628)*E628</f>
        <v>0</v>
      </c>
      <c r="N628" s="23">
        <f ca="1">IF(L628&gt;0,OFFSET('Z1'!$I$7,B628,L628)*IF(L628=1,E628-9300,IF(L628=2,E628-18000,IF(L628=3,E628-45000,0))),0)</f>
        <v>0</v>
      </c>
      <c r="O628" s="23">
        <f>IF(AND(F628=1,E628&gt;20000,E628&lt;=45000),E628*'Z1'!$G$7,0)+IF(AND(F628=1,E628&gt;45000,E628&lt;=50000),'Z1'!$G$7/5000*(50000-E628)*E628,0)</f>
        <v>0</v>
      </c>
      <c r="P628" s="24">
        <f t="shared" ca="1" si="128"/>
        <v>0</v>
      </c>
      <c r="Q628" s="27">
        <v>3525</v>
      </c>
      <c r="R628" s="26">
        <f t="shared" si="129"/>
        <v>2525</v>
      </c>
      <c r="S628" s="27">
        <f t="shared" si="130"/>
        <v>1</v>
      </c>
      <c r="T628" s="28">
        <f t="shared" si="131"/>
        <v>2272.5</v>
      </c>
      <c r="U628" s="61">
        <f ca="1">OFFSET($U$4,B628,0)/OFFSET($G$4,B628,0)*G628</f>
        <v>884571.64085218392</v>
      </c>
      <c r="V628" s="62">
        <f t="shared" ca="1" si="132"/>
        <v>886844.14085218392</v>
      </c>
      <c r="W628" s="63">
        <v>850.18586367663409</v>
      </c>
      <c r="X628" s="63">
        <f t="shared" ca="1" si="133"/>
        <v>786.20934472711338</v>
      </c>
      <c r="Y628" s="64">
        <f t="shared" ca="1" si="134"/>
        <v>-7.5250038471415981E-2</v>
      </c>
      <c r="Z628" s="64"/>
      <c r="AA628" s="64">
        <f ca="1">MAX(Y628,OFFSET($AA$4,B628,0))</f>
        <v>-7.5021174781420008E-2</v>
      </c>
      <c r="AB628" s="62">
        <f t="shared" ca="1" si="135"/>
        <v>887063.62334039202</v>
      </c>
      <c r="AC628" s="65">
        <f t="shared" ca="1" si="136"/>
        <v>219.48248820810113</v>
      </c>
      <c r="AD628" s="62">
        <f ca="1">MAX(0,AB628-W628*(1+OFFSET($Y$4,B628,0))*E628)</f>
        <v>0</v>
      </c>
      <c r="AE628" s="65">
        <f ca="1">IF(OFFSET($AC$4,B628,0)=0,0,-OFFSET($AC$4,B628,0)/OFFSET($AD$4,B628,0)*AD628)</f>
        <v>0</v>
      </c>
      <c r="AF628" s="51">
        <f t="shared" ca="1" si="137"/>
        <v>887063.62334039202</v>
      </c>
    </row>
    <row r="629" spans="1:32" ht="11.25" x14ac:dyDescent="0.2">
      <c r="A629" s="60">
        <v>31542</v>
      </c>
      <c r="B629" s="102">
        <f>INT(A629/10000)</f>
        <v>3</v>
      </c>
      <c r="C629" s="109">
        <v>2</v>
      </c>
      <c r="D629" s="60" t="s">
        <v>686</v>
      </c>
      <c r="E629" s="60">
        <v>975</v>
      </c>
      <c r="F629" s="60">
        <v>0</v>
      </c>
      <c r="G629" s="60">
        <f t="shared" si="125"/>
        <v>1571.641791044776</v>
      </c>
      <c r="H629" s="60"/>
      <c r="I629" s="60"/>
      <c r="J629" s="57"/>
      <c r="K629" s="23">
        <f t="shared" si="126"/>
        <v>1</v>
      </c>
      <c r="L629" s="23">
        <f t="shared" si="127"/>
        <v>0</v>
      </c>
      <c r="M629" s="23">
        <f ca="1">OFFSET('Z1'!$B$7,B629,K629)*E629</f>
        <v>0</v>
      </c>
      <c r="N629" s="23">
        <f ca="1">IF(L629&gt;0,OFFSET('Z1'!$I$7,B629,L629)*IF(L629=1,E629-9300,IF(L629=2,E629-18000,IF(L629=3,E629-45000,0))),0)</f>
        <v>0</v>
      </c>
      <c r="O629" s="23">
        <f>IF(AND(F629=1,E629&gt;20000,E629&lt;=45000),E629*'Z1'!$G$7,0)+IF(AND(F629=1,E629&gt;45000,E629&lt;=50000),'Z1'!$G$7/5000*(50000-E629)*E629,0)</f>
        <v>0</v>
      </c>
      <c r="P629" s="24">
        <f t="shared" ca="1" si="128"/>
        <v>0</v>
      </c>
      <c r="Q629" s="27">
        <v>25022</v>
      </c>
      <c r="R629" s="26">
        <f t="shared" si="129"/>
        <v>24022</v>
      </c>
      <c r="S629" s="27">
        <f t="shared" si="130"/>
        <v>1</v>
      </c>
      <c r="T629" s="28">
        <f t="shared" si="131"/>
        <v>21619.8</v>
      </c>
      <c r="U629" s="61">
        <f ca="1">OFFSET($U$4,B629,0)/OFFSET($G$4,B629,0)*G629</f>
        <v>764589.84914085048</v>
      </c>
      <c r="V629" s="62">
        <f t="shared" ca="1" si="132"/>
        <v>786209.64914085052</v>
      </c>
      <c r="W629" s="63">
        <v>866.10888074980483</v>
      </c>
      <c r="X629" s="63">
        <f t="shared" ca="1" si="133"/>
        <v>806.36887091369283</v>
      </c>
      <c r="Y629" s="64">
        <f t="shared" ca="1" si="134"/>
        <v>-6.8975172941760032E-2</v>
      </c>
      <c r="Z629" s="64"/>
      <c r="AA629" s="64">
        <f ca="1">MAX(Y629,OFFSET($AA$4,B629,0))</f>
        <v>-6.8975172941760032E-2</v>
      </c>
      <c r="AB629" s="62">
        <f t="shared" ca="1" si="135"/>
        <v>786209.64914085052</v>
      </c>
      <c r="AC629" s="65">
        <f t="shared" ca="1" si="136"/>
        <v>0</v>
      </c>
      <c r="AD629" s="62">
        <f ca="1">MAX(0,AB629-W629*(1+OFFSET($Y$4,B629,0))*E629)</f>
        <v>883.30269554490224</v>
      </c>
      <c r="AE629" s="65">
        <f ca="1">IF(OFFSET($AC$4,B629,0)=0,0,-OFFSET($AC$4,B629,0)/OFFSET($AD$4,B629,0)*AD629)</f>
        <v>-428.39532793009244</v>
      </c>
      <c r="AF629" s="51">
        <f t="shared" ca="1" si="137"/>
        <v>785781.25381292042</v>
      </c>
    </row>
    <row r="630" spans="1:32" ht="11.25" x14ac:dyDescent="0.2">
      <c r="A630" s="60">
        <v>31543</v>
      </c>
      <c r="B630" s="102">
        <f>INT(A630/10000)</f>
        <v>3</v>
      </c>
      <c r="C630" s="109">
        <v>2</v>
      </c>
      <c r="D630" s="60" t="s">
        <v>687</v>
      </c>
      <c r="E630" s="60">
        <v>988</v>
      </c>
      <c r="F630" s="60">
        <v>0</v>
      </c>
      <c r="G630" s="60">
        <f t="shared" si="125"/>
        <v>1592.5970149253731</v>
      </c>
      <c r="H630" s="60"/>
      <c r="I630" s="60"/>
      <c r="J630" s="57"/>
      <c r="K630" s="23">
        <f t="shared" si="126"/>
        <v>1</v>
      </c>
      <c r="L630" s="23">
        <f t="shared" si="127"/>
        <v>0</v>
      </c>
      <c r="M630" s="23">
        <f ca="1">OFFSET('Z1'!$B$7,B630,K630)*E630</f>
        <v>0</v>
      </c>
      <c r="N630" s="23">
        <f ca="1">IF(L630&gt;0,OFFSET('Z1'!$I$7,B630,L630)*IF(L630=1,E630-9300,IF(L630=2,E630-18000,IF(L630=3,E630-45000,0))),0)</f>
        <v>0</v>
      </c>
      <c r="O630" s="23">
        <f>IF(AND(F630=1,E630&gt;20000,E630&lt;=45000),E630*'Z1'!$G$7,0)+IF(AND(F630=1,E630&gt;45000,E630&lt;=50000),'Z1'!$G$7/5000*(50000-E630)*E630,0)</f>
        <v>0</v>
      </c>
      <c r="P630" s="24">
        <f t="shared" ca="1" si="128"/>
        <v>0</v>
      </c>
      <c r="Q630" s="27">
        <v>0</v>
      </c>
      <c r="R630" s="26">
        <f t="shared" si="129"/>
        <v>0</v>
      </c>
      <c r="S630" s="27">
        <f t="shared" si="130"/>
        <v>1</v>
      </c>
      <c r="T630" s="28">
        <f t="shared" si="131"/>
        <v>0</v>
      </c>
      <c r="U630" s="61">
        <f ca="1">OFFSET($U$4,B630,0)/OFFSET($G$4,B630,0)*G630</f>
        <v>774784.38046272856</v>
      </c>
      <c r="V630" s="62">
        <f t="shared" ca="1" si="132"/>
        <v>774784.38046272856</v>
      </c>
      <c r="W630" s="63">
        <v>848.28906367663399</v>
      </c>
      <c r="X630" s="63">
        <f t="shared" ca="1" si="133"/>
        <v>784.19471706753905</v>
      </c>
      <c r="Y630" s="64">
        <f t="shared" ca="1" si="134"/>
        <v>-7.5557200196945562E-2</v>
      </c>
      <c r="Z630" s="64"/>
      <c r="AA630" s="64">
        <f ca="1">MAX(Y630,OFFSET($AA$4,B630,0))</f>
        <v>-7.5021174781420008E-2</v>
      </c>
      <c r="AB630" s="62">
        <f t="shared" ca="1" si="135"/>
        <v>775233.62850659748</v>
      </c>
      <c r="AC630" s="65">
        <f t="shared" ca="1" si="136"/>
        <v>449.24804386892356</v>
      </c>
      <c r="AD630" s="62">
        <f ca="1">MAX(0,AB630-W630*(1+OFFSET($Y$4,B630,0))*E630)</f>
        <v>0</v>
      </c>
      <c r="AE630" s="65">
        <f ca="1">IF(OFFSET($AC$4,B630,0)=0,0,-OFFSET($AC$4,B630,0)/OFFSET($AD$4,B630,0)*AD630)</f>
        <v>0</v>
      </c>
      <c r="AF630" s="51">
        <f t="shared" ca="1" si="137"/>
        <v>775233.62850659748</v>
      </c>
    </row>
    <row r="631" spans="1:32" ht="11.25" x14ac:dyDescent="0.2">
      <c r="A631" s="60">
        <v>31546</v>
      </c>
      <c r="B631" s="102">
        <f>INT(A631/10000)</f>
        <v>3</v>
      </c>
      <c r="C631" s="109">
        <v>3</v>
      </c>
      <c r="D631" s="60" t="s">
        <v>688</v>
      </c>
      <c r="E631" s="60">
        <v>1104</v>
      </c>
      <c r="F631" s="60">
        <v>0</v>
      </c>
      <c r="G631" s="60">
        <f t="shared" si="125"/>
        <v>1779.5820895522388</v>
      </c>
      <c r="H631" s="60"/>
      <c r="I631" s="60"/>
      <c r="J631" s="57"/>
      <c r="K631" s="23">
        <f t="shared" si="126"/>
        <v>1</v>
      </c>
      <c r="L631" s="23">
        <f t="shared" si="127"/>
        <v>0</v>
      </c>
      <c r="M631" s="23">
        <f ca="1">OFFSET('Z1'!$B$7,B631,K631)*E631</f>
        <v>0</v>
      </c>
      <c r="N631" s="23">
        <f ca="1">IF(L631&gt;0,OFFSET('Z1'!$I$7,B631,L631)*IF(L631=1,E631-9300,IF(L631=2,E631-18000,IF(L631=3,E631-45000,0))),0)</f>
        <v>0</v>
      </c>
      <c r="O631" s="23">
        <f>IF(AND(F631=1,E631&gt;20000,E631&lt;=45000),E631*'Z1'!$G$7,0)+IF(AND(F631=1,E631&gt;45000,E631&lt;=50000),'Z1'!$G$7/5000*(50000-E631)*E631,0)</f>
        <v>0</v>
      </c>
      <c r="P631" s="24">
        <f t="shared" ca="1" si="128"/>
        <v>0</v>
      </c>
      <c r="Q631" s="27">
        <v>3516</v>
      </c>
      <c r="R631" s="26">
        <f t="shared" si="129"/>
        <v>2516</v>
      </c>
      <c r="S631" s="27">
        <f t="shared" si="130"/>
        <v>1</v>
      </c>
      <c r="T631" s="28">
        <f t="shared" si="131"/>
        <v>2264.4</v>
      </c>
      <c r="U631" s="61">
        <f ca="1">OFFSET($U$4,B631,0)/OFFSET($G$4,B631,0)*G631</f>
        <v>865750.96764256305</v>
      </c>
      <c r="V631" s="62">
        <f t="shared" ca="1" si="132"/>
        <v>868015.36764256307</v>
      </c>
      <c r="W631" s="63">
        <v>849.90200807043527</v>
      </c>
      <c r="X631" s="63">
        <f t="shared" ca="1" si="133"/>
        <v>786.2458040240607</v>
      </c>
      <c r="Y631" s="64">
        <f t="shared" ca="1" si="134"/>
        <v>-7.4898286439981088E-2</v>
      </c>
      <c r="Z631" s="64"/>
      <c r="AA631" s="64">
        <f ca="1">MAX(Y631,OFFSET($AA$4,B631,0))</f>
        <v>-7.4898286439981088E-2</v>
      </c>
      <c r="AB631" s="62">
        <f t="shared" ca="1" si="135"/>
        <v>868015.36764256307</v>
      </c>
      <c r="AC631" s="65">
        <f t="shared" ca="1" si="136"/>
        <v>0</v>
      </c>
      <c r="AD631" s="62">
        <f ca="1">MAX(0,AB631-W631*(1+OFFSET($Y$4,B631,0))*E631)</f>
        <v>0</v>
      </c>
      <c r="AE631" s="65">
        <f ca="1">IF(OFFSET($AC$4,B631,0)=0,0,-OFFSET($AC$4,B631,0)/OFFSET($AD$4,B631,0)*AD631)</f>
        <v>0</v>
      </c>
      <c r="AF631" s="51">
        <f t="shared" ca="1" si="137"/>
        <v>868015.36764256307</v>
      </c>
    </row>
    <row r="632" spans="1:32" ht="11.25" x14ac:dyDescent="0.2">
      <c r="A632" s="60">
        <v>31549</v>
      </c>
      <c r="B632" s="102">
        <f>INT(A632/10000)</f>
        <v>3</v>
      </c>
      <c r="C632" s="109">
        <v>5</v>
      </c>
      <c r="D632" s="60" t="s">
        <v>689</v>
      </c>
      <c r="E632" s="60">
        <v>5670</v>
      </c>
      <c r="F632" s="60">
        <v>0</v>
      </c>
      <c r="G632" s="60">
        <f t="shared" si="125"/>
        <v>9139.7014925373132</v>
      </c>
      <c r="H632" s="60"/>
      <c r="I632" s="60"/>
      <c r="J632" s="57"/>
      <c r="K632" s="23">
        <f t="shared" si="126"/>
        <v>1</v>
      </c>
      <c r="L632" s="23">
        <f t="shared" si="127"/>
        <v>0</v>
      </c>
      <c r="M632" s="23">
        <f ca="1">OFFSET('Z1'!$B$7,B632,K632)*E632</f>
        <v>0</v>
      </c>
      <c r="N632" s="23">
        <f ca="1">IF(L632&gt;0,OFFSET('Z1'!$I$7,B632,L632)*IF(L632=1,E632-9300,IF(L632=2,E632-18000,IF(L632=3,E632-45000,0))),0)</f>
        <v>0</v>
      </c>
      <c r="O632" s="23">
        <f>IF(AND(F632=1,E632&gt;20000,E632&lt;=45000),E632*'Z1'!$G$7,0)+IF(AND(F632=1,E632&gt;45000,E632&lt;=50000),'Z1'!$G$7/5000*(50000-E632)*E632,0)</f>
        <v>0</v>
      </c>
      <c r="P632" s="24">
        <f t="shared" ca="1" si="128"/>
        <v>0</v>
      </c>
      <c r="Q632" s="27">
        <v>9524</v>
      </c>
      <c r="R632" s="26">
        <f t="shared" si="129"/>
        <v>8524</v>
      </c>
      <c r="S632" s="27">
        <f t="shared" si="130"/>
        <v>1</v>
      </c>
      <c r="T632" s="28">
        <f t="shared" si="131"/>
        <v>7671.6</v>
      </c>
      <c r="U632" s="61">
        <f ca="1">OFFSET($U$4,B632,0)/OFFSET($G$4,B632,0)*G632</f>
        <v>4446384.0457729464</v>
      </c>
      <c r="V632" s="62">
        <f t="shared" ca="1" si="132"/>
        <v>4454055.6457729461</v>
      </c>
      <c r="W632" s="63">
        <v>849.69025077798074</v>
      </c>
      <c r="X632" s="63">
        <f t="shared" ca="1" si="133"/>
        <v>785.54773294055485</v>
      </c>
      <c r="Y632" s="64">
        <f t="shared" ca="1" si="134"/>
        <v>-7.5489294809133911E-2</v>
      </c>
      <c r="Z632" s="64"/>
      <c r="AA632" s="64">
        <f ca="1">MAX(Y632,OFFSET($AA$4,B632,0))</f>
        <v>-7.5021174781420008E-2</v>
      </c>
      <c r="AB632" s="62">
        <f t="shared" ca="1" si="135"/>
        <v>4456310.9280975657</v>
      </c>
      <c r="AC632" s="65">
        <f t="shared" ca="1" si="136"/>
        <v>2255.2823246195912</v>
      </c>
      <c r="AD632" s="62">
        <f ca="1">MAX(0,AB632-W632*(1+OFFSET($Y$4,B632,0))*E632)</f>
        <v>0</v>
      </c>
      <c r="AE632" s="65">
        <f ca="1">IF(OFFSET($AC$4,B632,0)=0,0,-OFFSET($AC$4,B632,0)/OFFSET($AD$4,B632,0)*AD632)</f>
        <v>0</v>
      </c>
      <c r="AF632" s="51">
        <f t="shared" ca="1" si="137"/>
        <v>4456310.9280975657</v>
      </c>
    </row>
    <row r="633" spans="1:32" ht="11.25" x14ac:dyDescent="0.2">
      <c r="A633" s="60">
        <v>31550</v>
      </c>
      <c r="B633" s="102">
        <f>INT(A633/10000)</f>
        <v>3</v>
      </c>
      <c r="C633" s="109">
        <v>3</v>
      </c>
      <c r="D633" s="60" t="s">
        <v>690</v>
      </c>
      <c r="E633" s="60">
        <v>1222</v>
      </c>
      <c r="F633" s="60">
        <v>0</v>
      </c>
      <c r="G633" s="60">
        <f t="shared" si="125"/>
        <v>1969.7910447761194</v>
      </c>
      <c r="H633" s="60"/>
      <c r="I633" s="60"/>
      <c r="J633" s="57"/>
      <c r="K633" s="23">
        <f t="shared" si="126"/>
        <v>1</v>
      </c>
      <c r="L633" s="23">
        <f t="shared" si="127"/>
        <v>0</v>
      </c>
      <c r="M633" s="23">
        <f ca="1">OFFSET('Z1'!$B$7,B633,K633)*E633</f>
        <v>0</v>
      </c>
      <c r="N633" s="23">
        <f ca="1">IF(L633&gt;0,OFFSET('Z1'!$I$7,B633,L633)*IF(L633=1,E633-9300,IF(L633=2,E633-18000,IF(L633=3,E633-45000,0))),0)</f>
        <v>0</v>
      </c>
      <c r="O633" s="23">
        <f>IF(AND(F633=1,E633&gt;20000,E633&lt;=45000),E633*'Z1'!$G$7,0)+IF(AND(F633=1,E633&gt;45000,E633&lt;=50000),'Z1'!$G$7/5000*(50000-E633)*E633,0)</f>
        <v>0</v>
      </c>
      <c r="P633" s="24">
        <f t="shared" ca="1" si="128"/>
        <v>0</v>
      </c>
      <c r="Q633" s="27">
        <v>0</v>
      </c>
      <c r="R633" s="26">
        <f t="shared" si="129"/>
        <v>0</v>
      </c>
      <c r="S633" s="27">
        <f t="shared" si="130"/>
        <v>1</v>
      </c>
      <c r="T633" s="28">
        <f t="shared" si="131"/>
        <v>0</v>
      </c>
      <c r="U633" s="61">
        <f ca="1">OFFSET($U$4,B633,0)/OFFSET($G$4,B633,0)*G633</f>
        <v>958285.9442565327</v>
      </c>
      <c r="V633" s="62">
        <f t="shared" ca="1" si="132"/>
        <v>958285.9442565327</v>
      </c>
      <c r="W633" s="63">
        <v>848.28906367663421</v>
      </c>
      <c r="X633" s="63">
        <f t="shared" ca="1" si="133"/>
        <v>784.19471706753905</v>
      </c>
      <c r="Y633" s="64">
        <f t="shared" ca="1" si="134"/>
        <v>-7.5557200196945784E-2</v>
      </c>
      <c r="Z633" s="64"/>
      <c r="AA633" s="64">
        <f ca="1">MAX(Y633,OFFSET($AA$4,B633,0))</f>
        <v>-7.5021174781420008E-2</v>
      </c>
      <c r="AB633" s="62">
        <f t="shared" ca="1" si="135"/>
        <v>958841.5931528972</v>
      </c>
      <c r="AC633" s="65">
        <f t="shared" ca="1" si="136"/>
        <v>555.64889636449516</v>
      </c>
      <c r="AD633" s="62">
        <f ca="1">MAX(0,AB633-W633*(1+OFFSET($Y$4,B633,0))*E633)</f>
        <v>0</v>
      </c>
      <c r="AE633" s="65">
        <f ca="1">IF(OFFSET($AC$4,B633,0)=0,0,-OFFSET($AC$4,B633,0)/OFFSET($AD$4,B633,0)*AD633)</f>
        <v>0</v>
      </c>
      <c r="AF633" s="51">
        <f t="shared" ca="1" si="137"/>
        <v>958841.5931528972</v>
      </c>
    </row>
    <row r="634" spans="1:32" ht="11.25" x14ac:dyDescent="0.2">
      <c r="A634" s="60">
        <v>31551</v>
      </c>
      <c r="B634" s="102">
        <f>INT(A634/10000)</f>
        <v>3</v>
      </c>
      <c r="C634" s="109">
        <v>3</v>
      </c>
      <c r="D634" s="60" t="s">
        <v>691</v>
      </c>
      <c r="E634" s="60">
        <v>1641</v>
      </c>
      <c r="F634" s="60">
        <v>0</v>
      </c>
      <c r="G634" s="60">
        <f t="shared" si="125"/>
        <v>2645.1940298507461</v>
      </c>
      <c r="H634" s="60"/>
      <c r="I634" s="60"/>
      <c r="J634" s="57"/>
      <c r="K634" s="23">
        <f t="shared" si="126"/>
        <v>1</v>
      </c>
      <c r="L634" s="23">
        <f t="shared" si="127"/>
        <v>0</v>
      </c>
      <c r="M634" s="23">
        <f ca="1">OFFSET('Z1'!$B$7,B634,K634)*E634</f>
        <v>0</v>
      </c>
      <c r="N634" s="23">
        <f ca="1">IF(L634&gt;0,OFFSET('Z1'!$I$7,B634,L634)*IF(L634=1,E634-9300,IF(L634=2,E634-18000,IF(L634=3,E634-45000,0))),0)</f>
        <v>0</v>
      </c>
      <c r="O634" s="23">
        <f>IF(AND(F634=1,E634&gt;20000,E634&lt;=45000),E634*'Z1'!$G$7,0)+IF(AND(F634=1,E634&gt;45000,E634&lt;=50000),'Z1'!$G$7/5000*(50000-E634)*E634,0)</f>
        <v>0</v>
      </c>
      <c r="P634" s="24">
        <f t="shared" ca="1" si="128"/>
        <v>0</v>
      </c>
      <c r="Q634" s="27">
        <v>7160</v>
      </c>
      <c r="R634" s="26">
        <f t="shared" si="129"/>
        <v>6160</v>
      </c>
      <c r="S634" s="27">
        <f t="shared" si="130"/>
        <v>1</v>
      </c>
      <c r="T634" s="28">
        <f t="shared" si="131"/>
        <v>5544</v>
      </c>
      <c r="U634" s="61">
        <f ca="1">OFFSET($U$4,B634,0)/OFFSET($G$4,B634,0)*G634</f>
        <v>1286863.5307078315</v>
      </c>
      <c r="V634" s="62">
        <f t="shared" ca="1" si="132"/>
        <v>1292407.5307078315</v>
      </c>
      <c r="W634" s="63">
        <v>850.47796634247413</v>
      </c>
      <c r="X634" s="63">
        <f t="shared" ca="1" si="133"/>
        <v>787.57314485547317</v>
      </c>
      <c r="Y634" s="64">
        <f t="shared" ca="1" si="134"/>
        <v>-7.3964081347723254E-2</v>
      </c>
      <c r="Z634" s="64"/>
      <c r="AA634" s="64">
        <f ca="1">MAX(Y634,OFFSET($AA$4,B634,0))</f>
        <v>-7.3964081347723254E-2</v>
      </c>
      <c r="AB634" s="62">
        <f t="shared" ca="1" si="135"/>
        <v>1292407.5307078315</v>
      </c>
      <c r="AC634" s="65">
        <f t="shared" ca="1" si="136"/>
        <v>0</v>
      </c>
      <c r="AD634" s="62">
        <f ca="1">MAX(0,AB634-W634*(1+OFFSET($Y$4,B634,0))*E634)</f>
        <v>0</v>
      </c>
      <c r="AE634" s="65">
        <f ca="1">IF(OFFSET($AC$4,B634,0)=0,0,-OFFSET($AC$4,B634,0)/OFFSET($AD$4,B634,0)*AD634)</f>
        <v>0</v>
      </c>
      <c r="AF634" s="51">
        <f t="shared" ca="1" si="137"/>
        <v>1292407.5307078315</v>
      </c>
    </row>
    <row r="635" spans="1:32" ht="11.25" x14ac:dyDescent="0.2">
      <c r="A635" s="60">
        <v>31552</v>
      </c>
      <c r="B635" s="102">
        <f>INT(A635/10000)</f>
        <v>3</v>
      </c>
      <c r="C635" s="109">
        <v>3</v>
      </c>
      <c r="D635" s="60" t="s">
        <v>692</v>
      </c>
      <c r="E635" s="60">
        <v>1989</v>
      </c>
      <c r="F635" s="60">
        <v>0</v>
      </c>
      <c r="G635" s="60">
        <f t="shared" si="125"/>
        <v>3206.1492537313434</v>
      </c>
      <c r="H635" s="60"/>
      <c r="I635" s="60"/>
      <c r="J635" s="57"/>
      <c r="K635" s="23">
        <f t="shared" si="126"/>
        <v>1</v>
      </c>
      <c r="L635" s="23">
        <f t="shared" si="127"/>
        <v>0</v>
      </c>
      <c r="M635" s="23">
        <f ca="1">OFFSET('Z1'!$B$7,B635,K635)*E635</f>
        <v>0</v>
      </c>
      <c r="N635" s="23">
        <f ca="1">IF(L635&gt;0,OFFSET('Z1'!$I$7,B635,L635)*IF(L635=1,E635-9300,IF(L635=2,E635-18000,IF(L635=3,E635-45000,0))),0)</f>
        <v>0</v>
      </c>
      <c r="O635" s="23">
        <f>IF(AND(F635=1,E635&gt;20000,E635&lt;=45000),E635*'Z1'!$G$7,0)+IF(AND(F635=1,E635&gt;45000,E635&lt;=50000),'Z1'!$G$7/5000*(50000-E635)*E635,0)</f>
        <v>0</v>
      </c>
      <c r="P635" s="24">
        <f t="shared" ca="1" si="128"/>
        <v>0</v>
      </c>
      <c r="Q635" s="27">
        <v>18120</v>
      </c>
      <c r="R635" s="26">
        <f t="shared" si="129"/>
        <v>17120</v>
      </c>
      <c r="S635" s="27">
        <f t="shared" si="130"/>
        <v>1</v>
      </c>
      <c r="T635" s="28">
        <f t="shared" si="131"/>
        <v>15408</v>
      </c>
      <c r="U635" s="61">
        <f ca="1">OFFSET($U$4,B635,0)/OFFSET($G$4,B635,0)*G635</f>
        <v>1559763.2922473352</v>
      </c>
      <c r="V635" s="62">
        <f t="shared" ca="1" si="132"/>
        <v>1575171.2922473352</v>
      </c>
      <c r="W635" s="63">
        <v>856.51380287186521</v>
      </c>
      <c r="X635" s="63">
        <f t="shared" ca="1" si="133"/>
        <v>791.9413234023807</v>
      </c>
      <c r="Y635" s="64">
        <f t="shared" ca="1" si="134"/>
        <v>-7.5389887767102981E-2</v>
      </c>
      <c r="Z635" s="64"/>
      <c r="AA635" s="64">
        <f ca="1">MAX(Y635,OFFSET($AA$4,B635,0))</f>
        <v>-7.5021174781420008E-2</v>
      </c>
      <c r="AB635" s="62">
        <f t="shared" ca="1" si="135"/>
        <v>1575799.4338850295</v>
      </c>
      <c r="AC635" s="65">
        <f t="shared" ca="1" si="136"/>
        <v>628.14163769432344</v>
      </c>
      <c r="AD635" s="62">
        <f ca="1">MAX(0,AB635-W635*(1+OFFSET($Y$4,B635,0))*E635)</f>
        <v>0</v>
      </c>
      <c r="AE635" s="65">
        <f ca="1">IF(OFFSET($AC$4,B635,0)=0,0,-OFFSET($AC$4,B635,0)/OFFSET($AD$4,B635,0)*AD635)</f>
        <v>0</v>
      </c>
      <c r="AF635" s="51">
        <f t="shared" ca="1" si="137"/>
        <v>1575799.4338850295</v>
      </c>
    </row>
    <row r="636" spans="1:32" ht="11.25" x14ac:dyDescent="0.2">
      <c r="A636" s="60">
        <v>31553</v>
      </c>
      <c r="B636" s="102">
        <f>INT(A636/10000)</f>
        <v>3</v>
      </c>
      <c r="C636" s="109">
        <v>3</v>
      </c>
      <c r="D636" s="60" t="s">
        <v>693</v>
      </c>
      <c r="E636" s="60">
        <v>1759</v>
      </c>
      <c r="F636" s="60">
        <v>0</v>
      </c>
      <c r="G636" s="60">
        <f t="shared" si="125"/>
        <v>2835.4029850746269</v>
      </c>
      <c r="H636" s="60"/>
      <c r="I636" s="60"/>
      <c r="J636" s="57"/>
      <c r="K636" s="23">
        <f t="shared" si="126"/>
        <v>1</v>
      </c>
      <c r="L636" s="23">
        <f t="shared" si="127"/>
        <v>0</v>
      </c>
      <c r="M636" s="23">
        <f ca="1">OFFSET('Z1'!$B$7,B636,K636)*E636</f>
        <v>0</v>
      </c>
      <c r="N636" s="23">
        <f ca="1">IF(L636&gt;0,OFFSET('Z1'!$I$7,B636,L636)*IF(L636=1,E636-9300,IF(L636=2,E636-18000,IF(L636=3,E636-45000,0))),0)</f>
        <v>0</v>
      </c>
      <c r="O636" s="23">
        <f>IF(AND(F636=1,E636&gt;20000,E636&lt;=45000),E636*'Z1'!$G$7,0)+IF(AND(F636=1,E636&gt;45000,E636&lt;=50000),'Z1'!$G$7/5000*(50000-E636)*E636,0)</f>
        <v>0</v>
      </c>
      <c r="P636" s="24">
        <f t="shared" ca="1" si="128"/>
        <v>0</v>
      </c>
      <c r="Q636" s="27">
        <v>44154</v>
      </c>
      <c r="R636" s="26">
        <f t="shared" si="129"/>
        <v>43154</v>
      </c>
      <c r="S636" s="27">
        <f t="shared" si="130"/>
        <v>1</v>
      </c>
      <c r="T636" s="28">
        <f t="shared" si="131"/>
        <v>38838.6</v>
      </c>
      <c r="U636" s="61">
        <f ca="1">OFFSET($U$4,B636,0)/OFFSET($G$4,B636,0)*G636</f>
        <v>1379398.507321801</v>
      </c>
      <c r="V636" s="62">
        <f t="shared" ca="1" si="132"/>
        <v>1418237.1073218011</v>
      </c>
      <c r="W636" s="63">
        <v>869.40440908999767</v>
      </c>
      <c r="X636" s="63">
        <f t="shared" ca="1" si="133"/>
        <v>806.27464884695917</v>
      </c>
      <c r="Y636" s="64">
        <f t="shared" ca="1" si="134"/>
        <v>-7.2612652504392305E-2</v>
      </c>
      <c r="Z636" s="64"/>
      <c r="AA636" s="64">
        <f ca="1">MAX(Y636,OFFSET($AA$4,B636,0))</f>
        <v>-7.2612652504392305E-2</v>
      </c>
      <c r="AB636" s="62">
        <f t="shared" ca="1" si="135"/>
        <v>1418237.1073218011</v>
      </c>
      <c r="AC636" s="65">
        <f t="shared" ca="1" si="136"/>
        <v>0</v>
      </c>
      <c r="AD636" s="62">
        <f ca="1">MAX(0,AB636-W636*(1+OFFSET($Y$4,B636,0))*E636)</f>
        <v>0</v>
      </c>
      <c r="AE636" s="65">
        <f ca="1">IF(OFFSET($AC$4,B636,0)=0,0,-OFFSET($AC$4,B636,0)/OFFSET($AD$4,B636,0)*AD636)</f>
        <v>0</v>
      </c>
      <c r="AF636" s="51">
        <f t="shared" ca="1" si="137"/>
        <v>1418237.1073218011</v>
      </c>
    </row>
    <row r="637" spans="1:32" ht="11.25" x14ac:dyDescent="0.2">
      <c r="A637" s="60">
        <v>31601</v>
      </c>
      <c r="B637" s="102">
        <f>INT(A637/10000)</f>
        <v>3</v>
      </c>
      <c r="C637" s="109">
        <v>2</v>
      </c>
      <c r="D637" s="60" t="s">
        <v>694</v>
      </c>
      <c r="E637" s="60">
        <v>784</v>
      </c>
      <c r="F637" s="60">
        <v>0</v>
      </c>
      <c r="G637" s="60">
        <f t="shared" si="125"/>
        <v>1263.7611940298507</v>
      </c>
      <c r="H637" s="60"/>
      <c r="I637" s="60"/>
      <c r="J637" s="57"/>
      <c r="K637" s="23">
        <f t="shared" si="126"/>
        <v>1</v>
      </c>
      <c r="L637" s="23">
        <f t="shared" si="127"/>
        <v>0</v>
      </c>
      <c r="M637" s="23">
        <f ca="1">OFFSET('Z1'!$B$7,B637,K637)*E637</f>
        <v>0</v>
      </c>
      <c r="N637" s="23">
        <f ca="1">IF(L637&gt;0,OFFSET('Z1'!$I$7,B637,L637)*IF(L637=1,E637-9300,IF(L637=2,E637-18000,IF(L637=3,E637-45000,0))),0)</f>
        <v>0</v>
      </c>
      <c r="O637" s="23">
        <f>IF(AND(F637=1,E637&gt;20000,E637&lt;=45000),E637*'Z1'!$G$7,0)+IF(AND(F637=1,E637&gt;45000,E637&lt;=50000),'Z1'!$G$7/5000*(50000-E637)*E637,0)</f>
        <v>0</v>
      </c>
      <c r="P637" s="24">
        <f t="shared" ca="1" si="128"/>
        <v>0</v>
      </c>
      <c r="Q637" s="27">
        <v>0</v>
      </c>
      <c r="R637" s="26">
        <f t="shared" si="129"/>
        <v>0</v>
      </c>
      <c r="S637" s="27">
        <f t="shared" si="130"/>
        <v>1</v>
      </c>
      <c r="T637" s="28">
        <f t="shared" si="131"/>
        <v>0</v>
      </c>
      <c r="U637" s="61">
        <f ca="1">OFFSET($U$4,B637,0)/OFFSET($G$4,B637,0)*G637</f>
        <v>614808.65818095056</v>
      </c>
      <c r="V637" s="62">
        <f t="shared" ca="1" si="132"/>
        <v>614808.65818095056</v>
      </c>
      <c r="W637" s="63">
        <v>848.2890636766341</v>
      </c>
      <c r="X637" s="63">
        <f t="shared" ca="1" si="133"/>
        <v>784.19471706753893</v>
      </c>
      <c r="Y637" s="64">
        <f t="shared" ca="1" si="134"/>
        <v>-7.5557200196945784E-2</v>
      </c>
      <c r="Z637" s="64"/>
      <c r="AA637" s="64">
        <f ca="1">MAX(Y637,OFFSET($AA$4,B637,0))</f>
        <v>-7.5021174781420008E-2</v>
      </c>
      <c r="AB637" s="62">
        <f t="shared" ca="1" si="135"/>
        <v>615165.14650725969</v>
      </c>
      <c r="AC637" s="65">
        <f t="shared" ca="1" si="136"/>
        <v>356.48832630913239</v>
      </c>
      <c r="AD637" s="62">
        <f ca="1">MAX(0,AB637-W637*(1+OFFSET($Y$4,B637,0))*E637)</f>
        <v>0</v>
      </c>
      <c r="AE637" s="65">
        <f ca="1">IF(OFFSET($AC$4,B637,0)=0,0,-OFFSET($AC$4,B637,0)/OFFSET($AD$4,B637,0)*AD637)</f>
        <v>0</v>
      </c>
      <c r="AF637" s="51">
        <f t="shared" ca="1" si="137"/>
        <v>615165.14650725969</v>
      </c>
    </row>
    <row r="638" spans="1:32" ht="11.25" x14ac:dyDescent="0.2">
      <c r="A638" s="60">
        <v>31603</v>
      </c>
      <c r="B638" s="102">
        <f>INT(A638/10000)</f>
        <v>3</v>
      </c>
      <c r="C638" s="109">
        <v>3</v>
      </c>
      <c r="D638" s="60" t="s">
        <v>695</v>
      </c>
      <c r="E638" s="60">
        <v>1871</v>
      </c>
      <c r="F638" s="60">
        <v>0</v>
      </c>
      <c r="G638" s="60">
        <f t="shared" si="125"/>
        <v>3015.9402985074626</v>
      </c>
      <c r="H638" s="60"/>
      <c r="I638" s="60"/>
      <c r="J638" s="57"/>
      <c r="K638" s="23">
        <f t="shared" si="126"/>
        <v>1</v>
      </c>
      <c r="L638" s="23">
        <f t="shared" si="127"/>
        <v>0</v>
      </c>
      <c r="M638" s="23">
        <f ca="1">OFFSET('Z1'!$B$7,B638,K638)*E638</f>
        <v>0</v>
      </c>
      <c r="N638" s="23">
        <f ca="1">IF(L638&gt;0,OFFSET('Z1'!$I$7,B638,L638)*IF(L638=1,E638-9300,IF(L638=2,E638-18000,IF(L638=3,E638-45000,0))),0)</f>
        <v>0</v>
      </c>
      <c r="O638" s="23">
        <f>IF(AND(F638=1,E638&gt;20000,E638&lt;=45000),E638*'Z1'!$G$7,0)+IF(AND(F638=1,E638&gt;45000,E638&lt;=50000),'Z1'!$G$7/5000*(50000-E638)*E638,0)</f>
        <v>0</v>
      </c>
      <c r="P638" s="24">
        <f t="shared" ca="1" si="128"/>
        <v>0</v>
      </c>
      <c r="Q638" s="27">
        <v>1356</v>
      </c>
      <c r="R638" s="26">
        <f t="shared" si="129"/>
        <v>356</v>
      </c>
      <c r="S638" s="27">
        <f t="shared" si="130"/>
        <v>1</v>
      </c>
      <c r="T638" s="28">
        <f t="shared" si="131"/>
        <v>320.40000000000003</v>
      </c>
      <c r="U638" s="61">
        <f ca="1">OFFSET($U$4,B638,0)/OFFSET($G$4,B638,0)*G638</f>
        <v>1467228.3156333654</v>
      </c>
      <c r="V638" s="62">
        <f t="shared" ca="1" si="132"/>
        <v>1467548.7156333653</v>
      </c>
      <c r="W638" s="63">
        <v>848.66382251907783</v>
      </c>
      <c r="X638" s="63">
        <f t="shared" ca="1" si="133"/>
        <v>784.36596239089545</v>
      </c>
      <c r="Y638" s="64">
        <f t="shared" ca="1" si="134"/>
        <v>-7.5763639761770252E-2</v>
      </c>
      <c r="Z638" s="64"/>
      <c r="AA638" s="64">
        <f ca="1">MAX(Y638,OFFSET($AA$4,B638,0))</f>
        <v>-7.5021174781420008E-2</v>
      </c>
      <c r="AB638" s="62">
        <f t="shared" ca="1" si="135"/>
        <v>1468727.6386612745</v>
      </c>
      <c r="AC638" s="65">
        <f t="shared" ca="1" si="136"/>
        <v>1178.923027909128</v>
      </c>
      <c r="AD638" s="62">
        <f ca="1">MAX(0,AB638-W638*(1+OFFSET($Y$4,B638,0))*E638)</f>
        <v>0</v>
      </c>
      <c r="AE638" s="65">
        <f ca="1">IF(OFFSET($AC$4,B638,0)=0,0,-OFFSET($AC$4,B638,0)/OFFSET($AD$4,B638,0)*AD638)</f>
        <v>0</v>
      </c>
      <c r="AF638" s="51">
        <f t="shared" ca="1" si="137"/>
        <v>1468727.6386612745</v>
      </c>
    </row>
    <row r="639" spans="1:32" ht="11.25" x14ac:dyDescent="0.2">
      <c r="A639" s="60">
        <v>31604</v>
      </c>
      <c r="B639" s="102">
        <f>INT(A639/10000)</f>
        <v>3</v>
      </c>
      <c r="C639" s="109">
        <v>3</v>
      </c>
      <c r="D639" s="60" t="s">
        <v>696</v>
      </c>
      <c r="E639" s="60">
        <v>1598</v>
      </c>
      <c r="F639" s="60">
        <v>0</v>
      </c>
      <c r="G639" s="60">
        <f t="shared" si="125"/>
        <v>2575.8805970149256</v>
      </c>
      <c r="H639" s="60"/>
      <c r="I639" s="60"/>
      <c r="J639" s="57"/>
      <c r="K639" s="23">
        <f t="shared" si="126"/>
        <v>1</v>
      </c>
      <c r="L639" s="23">
        <f t="shared" si="127"/>
        <v>0</v>
      </c>
      <c r="M639" s="23">
        <f ca="1">OFFSET('Z1'!$B$7,B639,K639)*E639</f>
        <v>0</v>
      </c>
      <c r="N639" s="23">
        <f ca="1">IF(L639&gt;0,OFFSET('Z1'!$I$7,B639,L639)*IF(L639=1,E639-9300,IF(L639=2,E639-18000,IF(L639=3,E639-45000,0))),0)</f>
        <v>0</v>
      </c>
      <c r="O639" s="23">
        <f>IF(AND(F639=1,E639&gt;20000,E639&lt;=45000),E639*'Z1'!$G$7,0)+IF(AND(F639=1,E639&gt;45000,E639&lt;=50000),'Z1'!$G$7/5000*(50000-E639)*E639,0)</f>
        <v>0</v>
      </c>
      <c r="P639" s="24">
        <f t="shared" ca="1" si="128"/>
        <v>0</v>
      </c>
      <c r="Q639" s="27">
        <v>0</v>
      </c>
      <c r="R639" s="26">
        <f t="shared" si="129"/>
        <v>0</v>
      </c>
      <c r="S639" s="27">
        <f t="shared" si="130"/>
        <v>1</v>
      </c>
      <c r="T639" s="28">
        <f t="shared" si="131"/>
        <v>0</v>
      </c>
      <c r="U639" s="61">
        <f ca="1">OFFSET($U$4,B639,0)/OFFSET($G$4,B639,0)*G639</f>
        <v>1253143.1578739274</v>
      </c>
      <c r="V639" s="62">
        <f t="shared" ca="1" si="132"/>
        <v>1253143.1578739274</v>
      </c>
      <c r="W639" s="63">
        <v>848.28906367663399</v>
      </c>
      <c r="X639" s="63">
        <f t="shared" ca="1" si="133"/>
        <v>784.19471706753905</v>
      </c>
      <c r="Y639" s="64">
        <f t="shared" ca="1" si="134"/>
        <v>-7.5557200196945562E-2</v>
      </c>
      <c r="Z639" s="64"/>
      <c r="AA639" s="64">
        <f ca="1">MAX(Y639,OFFSET($AA$4,B639,0))</f>
        <v>-7.5021174781420008E-2</v>
      </c>
      <c r="AB639" s="62">
        <f t="shared" ca="1" si="135"/>
        <v>1253869.7756614806</v>
      </c>
      <c r="AC639" s="65">
        <f t="shared" ca="1" si="136"/>
        <v>726.6177875532303</v>
      </c>
      <c r="AD639" s="62">
        <f ca="1">MAX(0,AB639-W639*(1+OFFSET($Y$4,B639,0))*E639)</f>
        <v>0</v>
      </c>
      <c r="AE639" s="65">
        <f ca="1">IF(OFFSET($AC$4,B639,0)=0,0,-OFFSET($AC$4,B639,0)/OFFSET($AD$4,B639,0)*AD639)</f>
        <v>0</v>
      </c>
      <c r="AF639" s="51">
        <f t="shared" ca="1" si="137"/>
        <v>1253869.7756614806</v>
      </c>
    </row>
    <row r="640" spans="1:32" ht="11.25" x14ac:dyDescent="0.2">
      <c r="A640" s="60">
        <v>31605</v>
      </c>
      <c r="B640" s="102">
        <f>INT(A640/10000)</f>
        <v>3</v>
      </c>
      <c r="C640" s="109">
        <v>3</v>
      </c>
      <c r="D640" s="60" t="s">
        <v>697</v>
      </c>
      <c r="E640" s="60">
        <v>1330</v>
      </c>
      <c r="F640" s="60">
        <v>0</v>
      </c>
      <c r="G640" s="60">
        <f t="shared" si="125"/>
        <v>2143.8805970149256</v>
      </c>
      <c r="H640" s="60"/>
      <c r="I640" s="60"/>
      <c r="J640" s="57"/>
      <c r="K640" s="23">
        <f t="shared" si="126"/>
        <v>1</v>
      </c>
      <c r="L640" s="23">
        <f t="shared" si="127"/>
        <v>0</v>
      </c>
      <c r="M640" s="23">
        <f ca="1">OFFSET('Z1'!$B$7,B640,K640)*E640</f>
        <v>0</v>
      </c>
      <c r="N640" s="23">
        <f ca="1">IF(L640&gt;0,OFFSET('Z1'!$I$7,B640,L640)*IF(L640=1,E640-9300,IF(L640=2,E640-18000,IF(L640=3,E640-45000,0))),0)</f>
        <v>0</v>
      </c>
      <c r="O640" s="23">
        <f>IF(AND(F640=1,E640&gt;20000,E640&lt;=45000),E640*'Z1'!$G$7,0)+IF(AND(F640=1,E640&gt;45000,E640&lt;=50000),'Z1'!$G$7/5000*(50000-E640)*E640,0)</f>
        <v>0</v>
      </c>
      <c r="P640" s="24">
        <f t="shared" ca="1" si="128"/>
        <v>0</v>
      </c>
      <c r="Q640" s="27">
        <v>0</v>
      </c>
      <c r="R640" s="26">
        <f t="shared" si="129"/>
        <v>0</v>
      </c>
      <c r="S640" s="27">
        <f t="shared" si="130"/>
        <v>1</v>
      </c>
      <c r="T640" s="28">
        <f t="shared" si="131"/>
        <v>0</v>
      </c>
      <c r="U640" s="61">
        <f ca="1">OFFSET($U$4,B640,0)/OFFSET($G$4,B640,0)*G640</f>
        <v>1042978.973699827</v>
      </c>
      <c r="V640" s="62">
        <f t="shared" ca="1" si="132"/>
        <v>1042978.973699827</v>
      </c>
      <c r="W640" s="63">
        <v>848.28906367663421</v>
      </c>
      <c r="X640" s="63">
        <f t="shared" ca="1" si="133"/>
        <v>784.19471706753905</v>
      </c>
      <c r="Y640" s="64">
        <f t="shared" ca="1" si="134"/>
        <v>-7.5557200196945784E-2</v>
      </c>
      <c r="Z640" s="64"/>
      <c r="AA640" s="64">
        <f ca="1">MAX(Y640,OFFSET($AA$4,B640,0))</f>
        <v>-7.5021174781420008E-2</v>
      </c>
      <c r="AB640" s="62">
        <f t="shared" ca="1" si="135"/>
        <v>1043583.7306819585</v>
      </c>
      <c r="AC640" s="65">
        <f t="shared" ca="1" si="136"/>
        <v>604.7569821315119</v>
      </c>
      <c r="AD640" s="62">
        <f ca="1">MAX(0,AB640-W640*(1+OFFSET($Y$4,B640,0))*E640)</f>
        <v>0</v>
      </c>
      <c r="AE640" s="65">
        <f ca="1">IF(OFFSET($AC$4,B640,0)=0,0,-OFFSET($AC$4,B640,0)/OFFSET($AD$4,B640,0)*AD640)</f>
        <v>0</v>
      </c>
      <c r="AF640" s="51">
        <f t="shared" ca="1" si="137"/>
        <v>1043583.7306819585</v>
      </c>
    </row>
    <row r="641" spans="1:32" ht="11.25" x14ac:dyDescent="0.2">
      <c r="A641" s="60">
        <v>31606</v>
      </c>
      <c r="B641" s="102">
        <f>INT(A641/10000)</f>
        <v>3</v>
      </c>
      <c r="C641" s="109">
        <v>3</v>
      </c>
      <c r="D641" s="60" t="s">
        <v>698</v>
      </c>
      <c r="E641" s="60">
        <v>1108</v>
      </c>
      <c r="F641" s="60">
        <v>0</v>
      </c>
      <c r="G641" s="60">
        <f t="shared" si="125"/>
        <v>1786.0298507462687</v>
      </c>
      <c r="H641" s="60"/>
      <c r="I641" s="60"/>
      <c r="J641" s="57"/>
      <c r="K641" s="23">
        <f t="shared" si="126"/>
        <v>1</v>
      </c>
      <c r="L641" s="23">
        <f t="shared" si="127"/>
        <v>0</v>
      </c>
      <c r="M641" s="23">
        <f ca="1">OFFSET('Z1'!$B$7,B641,K641)*E641</f>
        <v>0</v>
      </c>
      <c r="N641" s="23">
        <f ca="1">IF(L641&gt;0,OFFSET('Z1'!$I$7,B641,L641)*IF(L641=1,E641-9300,IF(L641=2,E641-18000,IF(L641=3,E641-45000,0))),0)</f>
        <v>0</v>
      </c>
      <c r="O641" s="23">
        <f>IF(AND(F641=1,E641&gt;20000,E641&lt;=45000),E641*'Z1'!$G$7,0)+IF(AND(F641=1,E641&gt;45000,E641&lt;=50000),'Z1'!$G$7/5000*(50000-E641)*E641,0)</f>
        <v>0</v>
      </c>
      <c r="P641" s="24">
        <f t="shared" ca="1" si="128"/>
        <v>0</v>
      </c>
      <c r="Q641" s="27">
        <v>0</v>
      </c>
      <c r="R641" s="26">
        <f t="shared" si="129"/>
        <v>0</v>
      </c>
      <c r="S641" s="27">
        <f t="shared" si="130"/>
        <v>1</v>
      </c>
      <c r="T641" s="28">
        <f t="shared" si="131"/>
        <v>0</v>
      </c>
      <c r="U641" s="61">
        <f ca="1">OFFSET($U$4,B641,0)/OFFSET($G$4,B641,0)*G641</f>
        <v>868887.74651083327</v>
      </c>
      <c r="V641" s="62">
        <f t="shared" ca="1" si="132"/>
        <v>868887.74651083327</v>
      </c>
      <c r="W641" s="63">
        <v>846.86111751568694</v>
      </c>
      <c r="X641" s="63">
        <f t="shared" ca="1" si="133"/>
        <v>784.19471706753905</v>
      </c>
      <c r="Y641" s="64">
        <f t="shared" ca="1" si="134"/>
        <v>-7.3998438648338438E-2</v>
      </c>
      <c r="Z641" s="64"/>
      <c r="AA641" s="64">
        <f ca="1">MAX(Y641,OFFSET($AA$4,B641,0))</f>
        <v>-7.3998438648338438E-2</v>
      </c>
      <c r="AB641" s="62">
        <f t="shared" ca="1" si="135"/>
        <v>868887.74651083327</v>
      </c>
      <c r="AC641" s="65">
        <f t="shared" ca="1" si="136"/>
        <v>0</v>
      </c>
      <c r="AD641" s="62">
        <f ca="1">MAX(0,AB641-W641*(1+OFFSET($Y$4,B641,0))*E641)</f>
        <v>0</v>
      </c>
      <c r="AE641" s="65">
        <f ca="1">IF(OFFSET($AC$4,B641,0)=0,0,-OFFSET($AC$4,B641,0)/OFFSET($AD$4,B641,0)*AD641)</f>
        <v>0</v>
      </c>
      <c r="AF641" s="51">
        <f t="shared" ca="1" si="137"/>
        <v>868887.74651083327</v>
      </c>
    </row>
    <row r="642" spans="1:32" ht="11.25" x14ac:dyDescent="0.2">
      <c r="A642" s="60">
        <v>31608</v>
      </c>
      <c r="B642" s="102">
        <f>INT(A642/10000)</f>
        <v>3</v>
      </c>
      <c r="C642" s="109">
        <v>1</v>
      </c>
      <c r="D642" s="60" t="s">
        <v>699</v>
      </c>
      <c r="E642" s="60">
        <v>469</v>
      </c>
      <c r="F642" s="60">
        <v>0</v>
      </c>
      <c r="G642" s="60">
        <f t="shared" si="125"/>
        <v>756</v>
      </c>
      <c r="H642" s="60"/>
      <c r="I642" s="60"/>
      <c r="J642" s="57"/>
      <c r="K642" s="23">
        <f t="shared" si="126"/>
        <v>1</v>
      </c>
      <c r="L642" s="23">
        <f t="shared" si="127"/>
        <v>0</v>
      </c>
      <c r="M642" s="23">
        <f ca="1">OFFSET('Z1'!$B$7,B642,K642)*E642</f>
        <v>0</v>
      </c>
      <c r="N642" s="23">
        <f ca="1">IF(L642&gt;0,OFFSET('Z1'!$I$7,B642,L642)*IF(L642=1,E642-9300,IF(L642=2,E642-18000,IF(L642=3,E642-45000,0))),0)</f>
        <v>0</v>
      </c>
      <c r="O642" s="23">
        <f>IF(AND(F642=1,E642&gt;20000,E642&lt;=45000),E642*'Z1'!$G$7,0)+IF(AND(F642=1,E642&gt;45000,E642&lt;=50000),'Z1'!$G$7/5000*(50000-E642)*E642,0)</f>
        <v>0</v>
      </c>
      <c r="P642" s="24">
        <f t="shared" ca="1" si="128"/>
        <v>0</v>
      </c>
      <c r="Q642" s="27">
        <v>4559</v>
      </c>
      <c r="R642" s="26">
        <f t="shared" si="129"/>
        <v>3559</v>
      </c>
      <c r="S642" s="27">
        <f t="shared" si="130"/>
        <v>1</v>
      </c>
      <c r="T642" s="28">
        <f t="shared" si="131"/>
        <v>3203.1</v>
      </c>
      <c r="U642" s="61">
        <f ca="1">OFFSET($U$4,B642,0)/OFFSET($G$4,B642,0)*G642</f>
        <v>367787.32230467582</v>
      </c>
      <c r="V642" s="62">
        <f t="shared" ca="1" si="132"/>
        <v>370990.4223046758</v>
      </c>
      <c r="W642" s="63">
        <v>855.61152587965796</v>
      </c>
      <c r="X642" s="63">
        <f t="shared" ca="1" si="133"/>
        <v>791.02435459419144</v>
      </c>
      <c r="Y642" s="64">
        <f t="shared" ca="1" si="134"/>
        <v>-7.5486560584915208E-2</v>
      </c>
      <c r="Z642" s="64"/>
      <c r="AA642" s="64">
        <f ca="1">MAX(Y642,OFFSET($AA$4,B642,0))</f>
        <v>-7.5021174781420008E-2</v>
      </c>
      <c r="AB642" s="62">
        <f t="shared" ca="1" si="135"/>
        <v>371177.17316022044</v>
      </c>
      <c r="AC642" s="65">
        <f t="shared" ca="1" si="136"/>
        <v>186.75085554464022</v>
      </c>
      <c r="AD642" s="62">
        <f ca="1">MAX(0,AB642-W642*(1+OFFSET($Y$4,B642,0))*E642)</f>
        <v>0</v>
      </c>
      <c r="AE642" s="65">
        <f ca="1">IF(OFFSET($AC$4,B642,0)=0,0,-OFFSET($AC$4,B642,0)/OFFSET($AD$4,B642,0)*AD642)</f>
        <v>0</v>
      </c>
      <c r="AF642" s="51">
        <f t="shared" ca="1" si="137"/>
        <v>371177.17316022044</v>
      </c>
    </row>
    <row r="643" spans="1:32" ht="11.25" x14ac:dyDescent="0.2">
      <c r="A643" s="60">
        <v>31609</v>
      </c>
      <c r="B643" s="102">
        <f>INT(A643/10000)</f>
        <v>3</v>
      </c>
      <c r="C643" s="109">
        <v>2</v>
      </c>
      <c r="D643" s="60" t="s">
        <v>700</v>
      </c>
      <c r="E643" s="60">
        <v>821</v>
      </c>
      <c r="F643" s="60">
        <v>0</v>
      </c>
      <c r="G643" s="60">
        <f t="shared" si="125"/>
        <v>1323.4029850746269</v>
      </c>
      <c r="H643" s="60"/>
      <c r="I643" s="60"/>
      <c r="J643" s="57"/>
      <c r="K643" s="23">
        <f t="shared" si="126"/>
        <v>1</v>
      </c>
      <c r="L643" s="23">
        <f t="shared" si="127"/>
        <v>0</v>
      </c>
      <c r="M643" s="23">
        <f ca="1">OFFSET('Z1'!$B$7,B643,K643)*E643</f>
        <v>0</v>
      </c>
      <c r="N643" s="23">
        <f ca="1">IF(L643&gt;0,OFFSET('Z1'!$I$7,B643,L643)*IF(L643=1,E643-9300,IF(L643=2,E643-18000,IF(L643=3,E643-45000,0))),0)</f>
        <v>0</v>
      </c>
      <c r="O643" s="23">
        <f>IF(AND(F643=1,E643&gt;20000,E643&lt;=45000),E643*'Z1'!$G$7,0)+IF(AND(F643=1,E643&gt;45000,E643&lt;=50000),'Z1'!$G$7/5000*(50000-E643)*E643,0)</f>
        <v>0</v>
      </c>
      <c r="P643" s="24">
        <f t="shared" ca="1" si="128"/>
        <v>0</v>
      </c>
      <c r="Q643" s="27">
        <v>0</v>
      </c>
      <c r="R643" s="26">
        <f t="shared" si="129"/>
        <v>0</v>
      </c>
      <c r="S643" s="27">
        <f t="shared" si="130"/>
        <v>1</v>
      </c>
      <c r="T643" s="28">
        <f t="shared" si="131"/>
        <v>0</v>
      </c>
      <c r="U643" s="61">
        <f ca="1">OFFSET($U$4,B643,0)/OFFSET($G$4,B643,0)*G643</f>
        <v>643823.86271244951</v>
      </c>
      <c r="V643" s="62">
        <f t="shared" ca="1" si="132"/>
        <v>643823.86271244951</v>
      </c>
      <c r="W643" s="63">
        <v>848.2890636766341</v>
      </c>
      <c r="X643" s="63">
        <f t="shared" ca="1" si="133"/>
        <v>784.19471706753905</v>
      </c>
      <c r="Y643" s="64">
        <f t="shared" ca="1" si="134"/>
        <v>-7.5557200196945673E-2</v>
      </c>
      <c r="Z643" s="64"/>
      <c r="AA643" s="64">
        <f ca="1">MAX(Y643,OFFSET($AA$4,B643,0))</f>
        <v>-7.5021174781420008E-2</v>
      </c>
      <c r="AB643" s="62">
        <f t="shared" ca="1" si="135"/>
        <v>644197.17510517885</v>
      </c>
      <c r="AC643" s="65">
        <f t="shared" ca="1" si="136"/>
        <v>373.31239272933453</v>
      </c>
      <c r="AD643" s="62">
        <f ca="1">MAX(0,AB643-W643*(1+OFFSET($Y$4,B643,0))*E643)</f>
        <v>0</v>
      </c>
      <c r="AE643" s="65">
        <f ca="1">IF(OFFSET($AC$4,B643,0)=0,0,-OFFSET($AC$4,B643,0)/OFFSET($AD$4,B643,0)*AD643)</f>
        <v>0</v>
      </c>
      <c r="AF643" s="51">
        <f t="shared" ca="1" si="137"/>
        <v>644197.17510517885</v>
      </c>
    </row>
    <row r="644" spans="1:32" ht="11.25" x14ac:dyDescent="0.2">
      <c r="A644" s="60">
        <v>31611</v>
      </c>
      <c r="B644" s="102">
        <f>INT(A644/10000)</f>
        <v>3</v>
      </c>
      <c r="C644" s="109">
        <v>2</v>
      </c>
      <c r="D644" s="60" t="s">
        <v>701</v>
      </c>
      <c r="E644" s="60">
        <v>885</v>
      </c>
      <c r="F644" s="60">
        <v>0</v>
      </c>
      <c r="G644" s="60">
        <f t="shared" si="125"/>
        <v>1426.5671641791046</v>
      </c>
      <c r="H644" s="60"/>
      <c r="I644" s="60"/>
      <c r="J644" s="57"/>
      <c r="K644" s="23">
        <f t="shared" si="126"/>
        <v>1</v>
      </c>
      <c r="L644" s="23">
        <f t="shared" si="127"/>
        <v>0</v>
      </c>
      <c r="M644" s="23">
        <f ca="1">OFFSET('Z1'!$B$7,B644,K644)*E644</f>
        <v>0</v>
      </c>
      <c r="N644" s="23">
        <f ca="1">IF(L644&gt;0,OFFSET('Z1'!$I$7,B644,L644)*IF(L644=1,E644-9300,IF(L644=2,E644-18000,IF(L644=3,E644-45000,0))),0)</f>
        <v>0</v>
      </c>
      <c r="O644" s="23">
        <f>IF(AND(F644=1,E644&gt;20000,E644&lt;=45000),E644*'Z1'!$G$7,0)+IF(AND(F644=1,E644&gt;45000,E644&lt;=50000),'Z1'!$G$7/5000*(50000-E644)*E644,0)</f>
        <v>0</v>
      </c>
      <c r="P644" s="24">
        <f t="shared" ca="1" si="128"/>
        <v>0</v>
      </c>
      <c r="Q644" s="27">
        <v>0</v>
      </c>
      <c r="R644" s="26">
        <f t="shared" si="129"/>
        <v>0</v>
      </c>
      <c r="S644" s="27">
        <f t="shared" si="130"/>
        <v>1</v>
      </c>
      <c r="T644" s="28">
        <f t="shared" si="131"/>
        <v>0</v>
      </c>
      <c r="U644" s="61">
        <f ca="1">OFFSET($U$4,B644,0)/OFFSET($G$4,B644,0)*G644</f>
        <v>694012.32460477203</v>
      </c>
      <c r="V644" s="62">
        <f t="shared" ca="1" si="132"/>
        <v>694012.32460477203</v>
      </c>
      <c r="W644" s="63">
        <v>848.2890636766341</v>
      </c>
      <c r="X644" s="63">
        <f t="shared" ca="1" si="133"/>
        <v>784.19471706753905</v>
      </c>
      <c r="Y644" s="64">
        <f t="shared" ca="1" si="134"/>
        <v>-7.5557200196945673E-2</v>
      </c>
      <c r="Z644" s="64"/>
      <c r="AA644" s="64">
        <f ca="1">MAX(Y644,OFFSET($AA$4,B644,0))</f>
        <v>-7.5021174781420008E-2</v>
      </c>
      <c r="AB644" s="62">
        <f t="shared" ca="1" si="135"/>
        <v>694414.73808536329</v>
      </c>
      <c r="AC644" s="65">
        <f t="shared" ca="1" si="136"/>
        <v>402.41348059126176</v>
      </c>
      <c r="AD644" s="62">
        <f ca="1">MAX(0,AB644-W644*(1+OFFSET($Y$4,B644,0))*E644)</f>
        <v>0</v>
      </c>
      <c r="AE644" s="65">
        <f ca="1">IF(OFFSET($AC$4,B644,0)=0,0,-OFFSET($AC$4,B644,0)/OFFSET($AD$4,B644,0)*AD644)</f>
        <v>0</v>
      </c>
      <c r="AF644" s="51">
        <f t="shared" ca="1" si="137"/>
        <v>694414.73808536329</v>
      </c>
    </row>
    <row r="645" spans="1:32" ht="11.25" x14ac:dyDescent="0.2">
      <c r="A645" s="60">
        <v>31612</v>
      </c>
      <c r="B645" s="102">
        <f>INT(A645/10000)</f>
        <v>3</v>
      </c>
      <c r="C645" s="109">
        <v>4</v>
      </c>
      <c r="D645" s="60" t="s">
        <v>702</v>
      </c>
      <c r="E645" s="60">
        <v>3962</v>
      </c>
      <c r="F645" s="60">
        <v>0</v>
      </c>
      <c r="G645" s="60">
        <f t="shared" si="125"/>
        <v>6386.5074626865671</v>
      </c>
      <c r="H645" s="60"/>
      <c r="I645" s="60"/>
      <c r="J645" s="57"/>
      <c r="K645" s="23">
        <f t="shared" si="126"/>
        <v>1</v>
      </c>
      <c r="L645" s="23">
        <f t="shared" si="127"/>
        <v>0</v>
      </c>
      <c r="M645" s="23">
        <f ca="1">OFFSET('Z1'!$B$7,B645,K645)*E645</f>
        <v>0</v>
      </c>
      <c r="N645" s="23">
        <f ca="1">IF(L645&gt;0,OFFSET('Z1'!$I$7,B645,L645)*IF(L645=1,E645-9300,IF(L645=2,E645-18000,IF(L645=3,E645-45000,0))),0)</f>
        <v>0</v>
      </c>
      <c r="O645" s="23">
        <f>IF(AND(F645=1,E645&gt;20000,E645&lt;=45000),E645*'Z1'!$G$7,0)+IF(AND(F645=1,E645&gt;45000,E645&lt;=50000),'Z1'!$G$7/5000*(50000-E645)*E645,0)</f>
        <v>0</v>
      </c>
      <c r="P645" s="24">
        <f t="shared" ca="1" si="128"/>
        <v>0</v>
      </c>
      <c r="Q645" s="27">
        <v>4899</v>
      </c>
      <c r="R645" s="26">
        <f t="shared" si="129"/>
        <v>3899</v>
      </c>
      <c r="S645" s="27">
        <f t="shared" si="130"/>
        <v>1</v>
      </c>
      <c r="T645" s="28">
        <f t="shared" si="131"/>
        <v>3509.1</v>
      </c>
      <c r="U645" s="61">
        <f ca="1">OFFSET($U$4,B645,0)/OFFSET($G$4,B645,0)*G645</f>
        <v>3106979.4690215895</v>
      </c>
      <c r="V645" s="62">
        <f t="shared" ca="1" si="132"/>
        <v>3110488.5690215896</v>
      </c>
      <c r="W645" s="63">
        <v>849.19317118170488</v>
      </c>
      <c r="X645" s="63">
        <f t="shared" ca="1" si="133"/>
        <v>785.08040611347542</v>
      </c>
      <c r="Y645" s="64">
        <f t="shared" ca="1" si="134"/>
        <v>-7.5498446341734637E-2</v>
      </c>
      <c r="Z645" s="64"/>
      <c r="AA645" s="64">
        <f ca="1">MAX(Y645,OFFSET($AA$4,B645,0))</f>
        <v>-7.5021174781420008E-2</v>
      </c>
      <c r="AB645" s="62">
        <f t="shared" ca="1" si="135"/>
        <v>3112094.3507823707</v>
      </c>
      <c r="AC645" s="65">
        <f t="shared" ca="1" si="136"/>
        <v>1605.7817607810721</v>
      </c>
      <c r="AD645" s="62">
        <f ca="1">MAX(0,AB645-W645*(1+OFFSET($Y$4,B645,0))*E645)</f>
        <v>0</v>
      </c>
      <c r="AE645" s="65">
        <f ca="1">IF(OFFSET($AC$4,B645,0)=0,0,-OFFSET($AC$4,B645,0)/OFFSET($AD$4,B645,0)*AD645)</f>
        <v>0</v>
      </c>
      <c r="AF645" s="51">
        <f t="shared" ca="1" si="137"/>
        <v>3112094.3507823707</v>
      </c>
    </row>
    <row r="646" spans="1:32" ht="11.25" x14ac:dyDescent="0.2">
      <c r="A646" s="60">
        <v>31613</v>
      </c>
      <c r="B646" s="102">
        <f>INT(A646/10000)</f>
        <v>3</v>
      </c>
      <c r="C646" s="109">
        <v>3</v>
      </c>
      <c r="D646" s="60" t="s">
        <v>703</v>
      </c>
      <c r="E646" s="60">
        <v>1143</v>
      </c>
      <c r="F646" s="60">
        <v>0</v>
      </c>
      <c r="G646" s="60">
        <f t="shared" si="125"/>
        <v>1842.4477611940299</v>
      </c>
      <c r="H646" s="60"/>
      <c r="I646" s="60"/>
      <c r="J646" s="57"/>
      <c r="K646" s="23">
        <f t="shared" si="126"/>
        <v>1</v>
      </c>
      <c r="L646" s="23">
        <f t="shared" si="127"/>
        <v>0</v>
      </c>
      <c r="M646" s="23">
        <f ca="1">OFFSET('Z1'!$B$7,B646,K646)*E646</f>
        <v>0</v>
      </c>
      <c r="N646" s="23">
        <f ca="1">IF(L646&gt;0,OFFSET('Z1'!$I$7,B646,L646)*IF(L646=1,E646-9300,IF(L646=2,E646-18000,IF(L646=3,E646-45000,0))),0)</f>
        <v>0</v>
      </c>
      <c r="O646" s="23">
        <f>IF(AND(F646=1,E646&gt;20000,E646&lt;=45000),E646*'Z1'!$G$7,0)+IF(AND(F646=1,E646&gt;45000,E646&lt;=50000),'Z1'!$G$7/5000*(50000-E646)*E646,0)</f>
        <v>0</v>
      </c>
      <c r="P646" s="24">
        <f t="shared" ca="1" si="128"/>
        <v>0</v>
      </c>
      <c r="Q646" s="27">
        <v>2679</v>
      </c>
      <c r="R646" s="26">
        <f t="shared" si="129"/>
        <v>1679</v>
      </c>
      <c r="S646" s="27">
        <f t="shared" si="130"/>
        <v>1</v>
      </c>
      <c r="T646" s="28">
        <f t="shared" si="131"/>
        <v>1511.1000000000001</v>
      </c>
      <c r="U646" s="61">
        <f ca="1">OFFSET($U$4,B646,0)/OFFSET($G$4,B646,0)*G646</f>
        <v>896334.56160819717</v>
      </c>
      <c r="V646" s="62">
        <f t="shared" ca="1" si="132"/>
        <v>897845.66160819714</v>
      </c>
      <c r="W646" s="63">
        <v>849.61839229854229</v>
      </c>
      <c r="X646" s="63">
        <f t="shared" ca="1" si="133"/>
        <v>785.51676431163355</v>
      </c>
      <c r="Y646" s="64">
        <f t="shared" ca="1" si="134"/>
        <v>-7.544755218103194E-2</v>
      </c>
      <c r="Z646" s="64"/>
      <c r="AA646" s="64">
        <f ca="1">MAX(Y646,OFFSET($AA$4,B646,0))</f>
        <v>-7.5021174781420008E-2</v>
      </c>
      <c r="AB646" s="62">
        <f t="shared" ca="1" si="135"/>
        <v>898259.7225945181</v>
      </c>
      <c r="AC646" s="65">
        <f t="shared" ca="1" si="136"/>
        <v>414.06098632095382</v>
      </c>
      <c r="AD646" s="62">
        <f ca="1">MAX(0,AB646-W646*(1+OFFSET($Y$4,B646,0))*E646)</f>
        <v>0</v>
      </c>
      <c r="AE646" s="65">
        <f ca="1">IF(OFFSET($AC$4,B646,0)=0,0,-OFFSET($AC$4,B646,0)/OFFSET($AD$4,B646,0)*AD646)</f>
        <v>0</v>
      </c>
      <c r="AF646" s="51">
        <f t="shared" ca="1" si="137"/>
        <v>898259.7225945181</v>
      </c>
    </row>
    <row r="647" spans="1:32" ht="11.25" x14ac:dyDescent="0.2">
      <c r="A647" s="60">
        <v>31614</v>
      </c>
      <c r="B647" s="102">
        <f>INT(A647/10000)</f>
        <v>3</v>
      </c>
      <c r="C647" s="109">
        <v>3</v>
      </c>
      <c r="D647" s="60" t="s">
        <v>704</v>
      </c>
      <c r="E647" s="60">
        <v>2225</v>
      </c>
      <c r="F647" s="60">
        <v>0</v>
      </c>
      <c r="G647" s="60">
        <f t="shared" si="125"/>
        <v>3586.5671641791046</v>
      </c>
      <c r="H647" s="60"/>
      <c r="I647" s="60"/>
      <c r="J647" s="57"/>
      <c r="K647" s="23">
        <f t="shared" si="126"/>
        <v>1</v>
      </c>
      <c r="L647" s="23">
        <f t="shared" si="127"/>
        <v>0</v>
      </c>
      <c r="M647" s="23">
        <f ca="1">OFFSET('Z1'!$B$7,B647,K647)*E647</f>
        <v>0</v>
      </c>
      <c r="N647" s="23">
        <f ca="1">IF(L647&gt;0,OFFSET('Z1'!$I$7,B647,L647)*IF(L647=1,E647-9300,IF(L647=2,E647-18000,IF(L647=3,E647-45000,0))),0)</f>
        <v>0</v>
      </c>
      <c r="O647" s="23">
        <f>IF(AND(F647=1,E647&gt;20000,E647&lt;=45000),E647*'Z1'!$G$7,0)+IF(AND(F647=1,E647&gt;45000,E647&lt;=50000),'Z1'!$G$7/5000*(50000-E647)*E647,0)</f>
        <v>0</v>
      </c>
      <c r="P647" s="24">
        <f t="shared" ca="1" si="128"/>
        <v>0</v>
      </c>
      <c r="Q647" s="27">
        <v>6889</v>
      </c>
      <c r="R647" s="26">
        <f t="shared" si="129"/>
        <v>5889</v>
      </c>
      <c r="S647" s="27">
        <f t="shared" si="130"/>
        <v>1</v>
      </c>
      <c r="T647" s="28">
        <f t="shared" si="131"/>
        <v>5300.1</v>
      </c>
      <c r="U647" s="61">
        <f ca="1">OFFSET($U$4,B647,0)/OFFSET($G$4,B647,0)*G647</f>
        <v>1744833.2454752743</v>
      </c>
      <c r="V647" s="62">
        <f t="shared" ca="1" si="132"/>
        <v>1750133.3454752744</v>
      </c>
      <c r="W647" s="63">
        <v>852.52599295147752</v>
      </c>
      <c r="X647" s="63">
        <f t="shared" ca="1" si="133"/>
        <v>786.57678448326942</v>
      </c>
      <c r="Y647" s="64">
        <f t="shared" ca="1" si="134"/>
        <v>-7.7357416681090752E-2</v>
      </c>
      <c r="Z647" s="64"/>
      <c r="AA647" s="64">
        <f ca="1">MAX(Y647,OFFSET($AA$4,B647,0))</f>
        <v>-7.5021174781420008E-2</v>
      </c>
      <c r="AB647" s="62">
        <f t="shared" ca="1" si="135"/>
        <v>1754564.8934285485</v>
      </c>
      <c r="AC647" s="65">
        <f t="shared" ca="1" si="136"/>
        <v>4431.547953274101</v>
      </c>
      <c r="AD647" s="62">
        <f ca="1">MAX(0,AB647-W647*(1+OFFSET($Y$4,B647,0))*E647)</f>
        <v>0</v>
      </c>
      <c r="AE647" s="65">
        <f ca="1">IF(OFFSET($AC$4,B647,0)=0,0,-OFFSET($AC$4,B647,0)/OFFSET($AD$4,B647,0)*AD647)</f>
        <v>0</v>
      </c>
      <c r="AF647" s="51">
        <f t="shared" ca="1" si="137"/>
        <v>1754564.8934285485</v>
      </c>
    </row>
    <row r="648" spans="1:32" ht="11.25" x14ac:dyDescent="0.2">
      <c r="A648" s="60">
        <v>31615</v>
      </c>
      <c r="B648" s="102">
        <f>INT(A648/10000)</f>
        <v>3</v>
      </c>
      <c r="C648" s="109">
        <v>3</v>
      </c>
      <c r="D648" s="60" t="s">
        <v>705</v>
      </c>
      <c r="E648" s="60">
        <v>1488</v>
      </c>
      <c r="F648" s="60">
        <v>0</v>
      </c>
      <c r="G648" s="60">
        <f t="shared" si="125"/>
        <v>2398.5671641791046</v>
      </c>
      <c r="H648" s="60"/>
      <c r="I648" s="60"/>
      <c r="J648" s="57"/>
      <c r="K648" s="23">
        <f t="shared" si="126"/>
        <v>1</v>
      </c>
      <c r="L648" s="23">
        <f t="shared" si="127"/>
        <v>0</v>
      </c>
      <c r="M648" s="23">
        <f ca="1">OFFSET('Z1'!$B$7,B648,K648)*E648</f>
        <v>0</v>
      </c>
      <c r="N648" s="23">
        <f ca="1">IF(L648&gt;0,OFFSET('Z1'!$I$7,B648,L648)*IF(L648=1,E648-9300,IF(L648=2,E648-18000,IF(L648=3,E648-45000,0))),0)</f>
        <v>0</v>
      </c>
      <c r="O648" s="23">
        <f>IF(AND(F648=1,E648&gt;20000,E648&lt;=45000),E648*'Z1'!$G$7,0)+IF(AND(F648=1,E648&gt;45000,E648&lt;=50000),'Z1'!$G$7/5000*(50000-E648)*E648,0)</f>
        <v>0</v>
      </c>
      <c r="P648" s="24">
        <f t="shared" ca="1" si="128"/>
        <v>0</v>
      </c>
      <c r="Q648" s="27">
        <v>0</v>
      </c>
      <c r="R648" s="26">
        <f t="shared" si="129"/>
        <v>0</v>
      </c>
      <c r="S648" s="27">
        <f t="shared" si="130"/>
        <v>1</v>
      </c>
      <c r="T648" s="28">
        <f t="shared" si="131"/>
        <v>0</v>
      </c>
      <c r="U648" s="61">
        <f ca="1">OFFSET($U$4,B648,0)/OFFSET($G$4,B648,0)*G648</f>
        <v>1166881.7389964981</v>
      </c>
      <c r="V648" s="62">
        <f t="shared" ca="1" si="132"/>
        <v>1166881.7389964981</v>
      </c>
      <c r="W648" s="63">
        <v>848.28906367663421</v>
      </c>
      <c r="X648" s="63">
        <f t="shared" ca="1" si="133"/>
        <v>784.19471706753905</v>
      </c>
      <c r="Y648" s="64">
        <f t="shared" ca="1" si="134"/>
        <v>-7.5557200196945784E-2</v>
      </c>
      <c r="Z648" s="64"/>
      <c r="AA648" s="64">
        <f ca="1">MAX(Y648,OFFSET($AA$4,B648,0))</f>
        <v>-7.5021174781420008E-2</v>
      </c>
      <c r="AB648" s="62">
        <f t="shared" ca="1" si="135"/>
        <v>1167558.339289289</v>
      </c>
      <c r="AC648" s="65">
        <f t="shared" ca="1" si="136"/>
        <v>676.60029279091395</v>
      </c>
      <c r="AD648" s="62">
        <f ca="1">MAX(0,AB648-W648*(1+OFFSET($Y$4,B648,0))*E648)</f>
        <v>0</v>
      </c>
      <c r="AE648" s="65">
        <f ca="1">IF(OFFSET($AC$4,B648,0)=0,0,-OFFSET($AC$4,B648,0)/OFFSET($AD$4,B648,0)*AD648)</f>
        <v>0</v>
      </c>
      <c r="AF648" s="51">
        <f t="shared" ca="1" si="137"/>
        <v>1167558.339289289</v>
      </c>
    </row>
    <row r="649" spans="1:32" ht="11.25" x14ac:dyDescent="0.2">
      <c r="A649" s="60">
        <v>31616</v>
      </c>
      <c r="B649" s="102">
        <f>INT(A649/10000)</f>
        <v>3</v>
      </c>
      <c r="C649" s="109">
        <v>3</v>
      </c>
      <c r="D649" s="60" t="s">
        <v>706</v>
      </c>
      <c r="E649" s="60">
        <v>1114</v>
      </c>
      <c r="F649" s="60">
        <v>0</v>
      </c>
      <c r="G649" s="60">
        <f t="shared" si="125"/>
        <v>1795.7014925373135</v>
      </c>
      <c r="H649" s="60"/>
      <c r="I649" s="60"/>
      <c r="J649" s="57"/>
      <c r="K649" s="23">
        <f t="shared" si="126"/>
        <v>1</v>
      </c>
      <c r="L649" s="23">
        <f t="shared" si="127"/>
        <v>0</v>
      </c>
      <c r="M649" s="23">
        <f ca="1">OFFSET('Z1'!$B$7,B649,K649)*E649</f>
        <v>0</v>
      </c>
      <c r="N649" s="23">
        <f ca="1">IF(L649&gt;0,OFFSET('Z1'!$I$7,B649,L649)*IF(L649=1,E649-9300,IF(L649=2,E649-18000,IF(L649=3,E649-45000,0))),0)</f>
        <v>0</v>
      </c>
      <c r="O649" s="23">
        <f>IF(AND(F649=1,E649&gt;20000,E649&lt;=45000),E649*'Z1'!$G$7,0)+IF(AND(F649=1,E649&gt;45000,E649&lt;=50000),'Z1'!$G$7/5000*(50000-E649)*E649,0)</f>
        <v>0</v>
      </c>
      <c r="P649" s="24">
        <f t="shared" ca="1" si="128"/>
        <v>0</v>
      </c>
      <c r="Q649" s="27">
        <v>0</v>
      </c>
      <c r="R649" s="26">
        <f t="shared" si="129"/>
        <v>0</v>
      </c>
      <c r="S649" s="27">
        <f t="shared" si="130"/>
        <v>1</v>
      </c>
      <c r="T649" s="28">
        <f t="shared" si="131"/>
        <v>0</v>
      </c>
      <c r="U649" s="61">
        <f ca="1">OFFSET($U$4,B649,0)/OFFSET($G$4,B649,0)*G649</f>
        <v>873592.91481323843</v>
      </c>
      <c r="V649" s="62">
        <f t="shared" ca="1" si="132"/>
        <v>873592.91481323843</v>
      </c>
      <c r="W649" s="63">
        <v>848.28906367663399</v>
      </c>
      <c r="X649" s="63">
        <f t="shared" ca="1" si="133"/>
        <v>784.19471706753893</v>
      </c>
      <c r="Y649" s="64">
        <f t="shared" ca="1" si="134"/>
        <v>-7.5557200196945673E-2</v>
      </c>
      <c r="Z649" s="64"/>
      <c r="AA649" s="64">
        <f ca="1">MAX(Y649,OFFSET($AA$4,B649,0))</f>
        <v>-7.5021174781420008E-2</v>
      </c>
      <c r="AB649" s="62">
        <f t="shared" ca="1" si="135"/>
        <v>874099.45562383567</v>
      </c>
      <c r="AC649" s="65">
        <f t="shared" ca="1" si="136"/>
        <v>506.54081059724558</v>
      </c>
      <c r="AD649" s="62">
        <f ca="1">MAX(0,AB649-W649*(1+OFFSET($Y$4,B649,0))*E649)</f>
        <v>0</v>
      </c>
      <c r="AE649" s="65">
        <f ca="1">IF(OFFSET($AC$4,B649,0)=0,0,-OFFSET($AC$4,B649,0)/OFFSET($AD$4,B649,0)*AD649)</f>
        <v>0</v>
      </c>
      <c r="AF649" s="51">
        <f t="shared" ca="1" si="137"/>
        <v>874099.45562383567</v>
      </c>
    </row>
    <row r="650" spans="1:32" ht="11.25" x14ac:dyDescent="0.2">
      <c r="A650" s="60">
        <v>31617</v>
      </c>
      <c r="B650" s="102">
        <f>INT(A650/10000)</f>
        <v>3</v>
      </c>
      <c r="C650" s="109">
        <v>3</v>
      </c>
      <c r="D650" s="60" t="s">
        <v>707</v>
      </c>
      <c r="E650" s="60">
        <v>1568</v>
      </c>
      <c r="F650" s="60">
        <v>0</v>
      </c>
      <c r="G650" s="60">
        <f t="shared" si="125"/>
        <v>2527.5223880597014</v>
      </c>
      <c r="H650" s="60"/>
      <c r="I650" s="60"/>
      <c r="J650" s="57"/>
      <c r="K650" s="23">
        <f t="shared" si="126"/>
        <v>1</v>
      </c>
      <c r="L650" s="23">
        <f t="shared" si="127"/>
        <v>0</v>
      </c>
      <c r="M650" s="23">
        <f ca="1">OFFSET('Z1'!$B$7,B650,K650)*E650</f>
        <v>0</v>
      </c>
      <c r="N650" s="23">
        <f ca="1">IF(L650&gt;0,OFFSET('Z1'!$I$7,B650,L650)*IF(L650=1,E650-9300,IF(L650=2,E650-18000,IF(L650=3,E650-45000,0))),0)</f>
        <v>0</v>
      </c>
      <c r="O650" s="23">
        <f>IF(AND(F650=1,E650&gt;20000,E650&lt;=45000),E650*'Z1'!$G$7,0)+IF(AND(F650=1,E650&gt;45000,E650&lt;=50000),'Z1'!$G$7/5000*(50000-E650)*E650,0)</f>
        <v>0</v>
      </c>
      <c r="P650" s="24">
        <f t="shared" ca="1" si="128"/>
        <v>0</v>
      </c>
      <c r="Q650" s="27">
        <v>1581</v>
      </c>
      <c r="R650" s="26">
        <f t="shared" si="129"/>
        <v>581</v>
      </c>
      <c r="S650" s="27">
        <f t="shared" si="130"/>
        <v>1</v>
      </c>
      <c r="T650" s="28">
        <f t="shared" si="131"/>
        <v>522.9</v>
      </c>
      <c r="U650" s="61">
        <f ca="1">OFFSET($U$4,B650,0)/OFFSET($G$4,B650,0)*G650</f>
        <v>1229617.3163619011</v>
      </c>
      <c r="V650" s="62">
        <f t="shared" ca="1" si="132"/>
        <v>1230140.216361901</v>
      </c>
      <c r="W650" s="63">
        <v>848.54612474533644</v>
      </c>
      <c r="X650" s="63">
        <f t="shared" ca="1" si="133"/>
        <v>784.52819921039611</v>
      </c>
      <c r="Y650" s="64">
        <f t="shared" ca="1" si="134"/>
        <v>-7.5444249485145276E-2</v>
      </c>
      <c r="Z650" s="64"/>
      <c r="AA650" s="64">
        <f ca="1">MAX(Y650,OFFSET($AA$4,B650,0))</f>
        <v>-7.5021174781420008E-2</v>
      </c>
      <c r="AB650" s="62">
        <f t="shared" ca="1" si="135"/>
        <v>1230703.1258536088</v>
      </c>
      <c r="AC650" s="65">
        <f t="shared" ca="1" si="136"/>
        <v>562.90949170780368</v>
      </c>
      <c r="AD650" s="62">
        <f ca="1">MAX(0,AB650-W650*(1+OFFSET($Y$4,B650,0))*E650)</f>
        <v>0</v>
      </c>
      <c r="AE650" s="65">
        <f ca="1">IF(OFFSET($AC$4,B650,0)=0,0,-OFFSET($AC$4,B650,0)/OFFSET($AD$4,B650,0)*AD650)</f>
        <v>0</v>
      </c>
      <c r="AF650" s="51">
        <f t="shared" ca="1" si="137"/>
        <v>1230703.1258536088</v>
      </c>
    </row>
    <row r="651" spans="1:32" ht="11.25" x14ac:dyDescent="0.2">
      <c r="A651" s="60">
        <v>31620</v>
      </c>
      <c r="B651" s="102">
        <f>INT(A651/10000)</f>
        <v>3</v>
      </c>
      <c r="C651" s="109">
        <v>2</v>
      </c>
      <c r="D651" s="60" t="s">
        <v>708</v>
      </c>
      <c r="E651" s="60">
        <v>864</v>
      </c>
      <c r="F651" s="60">
        <v>0</v>
      </c>
      <c r="G651" s="60">
        <f t="shared" si="125"/>
        <v>1392.7164179104477</v>
      </c>
      <c r="H651" s="60"/>
      <c r="I651" s="60"/>
      <c r="J651" s="57"/>
      <c r="K651" s="23">
        <f t="shared" si="126"/>
        <v>1</v>
      </c>
      <c r="L651" s="23">
        <f t="shared" si="127"/>
        <v>0</v>
      </c>
      <c r="M651" s="23">
        <f ca="1">OFFSET('Z1'!$B$7,B651,K651)*E651</f>
        <v>0</v>
      </c>
      <c r="N651" s="23">
        <f ca="1">IF(L651&gt;0,OFFSET('Z1'!$I$7,B651,L651)*IF(L651=1,E651-9300,IF(L651=2,E651-18000,IF(L651=3,E651-45000,0))),0)</f>
        <v>0</v>
      </c>
      <c r="O651" s="23">
        <f>IF(AND(F651=1,E651&gt;20000,E651&lt;=45000),E651*'Z1'!$G$7,0)+IF(AND(F651=1,E651&gt;45000,E651&lt;=50000),'Z1'!$G$7/5000*(50000-E651)*E651,0)</f>
        <v>0</v>
      </c>
      <c r="P651" s="24">
        <f t="shared" ca="1" si="128"/>
        <v>0</v>
      </c>
      <c r="Q651" s="27">
        <v>0</v>
      </c>
      <c r="R651" s="26">
        <f t="shared" si="129"/>
        <v>0</v>
      </c>
      <c r="S651" s="27">
        <f t="shared" si="130"/>
        <v>1</v>
      </c>
      <c r="T651" s="28">
        <f t="shared" si="131"/>
        <v>0</v>
      </c>
      <c r="U651" s="61">
        <f ca="1">OFFSET($U$4,B651,0)/OFFSET($G$4,B651,0)*G651</f>
        <v>677544.23554635362</v>
      </c>
      <c r="V651" s="62">
        <f t="shared" ca="1" si="132"/>
        <v>677544.23554635362</v>
      </c>
      <c r="W651" s="63">
        <v>848.2890636766341</v>
      </c>
      <c r="X651" s="63">
        <f t="shared" ca="1" si="133"/>
        <v>784.19471706753893</v>
      </c>
      <c r="Y651" s="64">
        <f t="shared" ca="1" si="134"/>
        <v>-7.5557200196945784E-2</v>
      </c>
      <c r="Z651" s="64"/>
      <c r="AA651" s="64">
        <f ca="1">MAX(Y651,OFFSET($AA$4,B651,0))</f>
        <v>-7.5021174781420008E-2</v>
      </c>
      <c r="AB651" s="62">
        <f t="shared" ca="1" si="135"/>
        <v>677937.10023249022</v>
      </c>
      <c r="AC651" s="65">
        <f t="shared" ca="1" si="136"/>
        <v>392.86468613659963</v>
      </c>
      <c r="AD651" s="62">
        <f ca="1">MAX(0,AB651-W651*(1+OFFSET($Y$4,B651,0))*E651)</f>
        <v>0</v>
      </c>
      <c r="AE651" s="65">
        <f ca="1">IF(OFFSET($AC$4,B651,0)=0,0,-OFFSET($AC$4,B651,0)/OFFSET($AD$4,B651,0)*AD651)</f>
        <v>0</v>
      </c>
      <c r="AF651" s="51">
        <f t="shared" ca="1" si="137"/>
        <v>677937.10023249022</v>
      </c>
    </row>
    <row r="652" spans="1:32" ht="11.25" x14ac:dyDescent="0.2">
      <c r="A652" s="60">
        <v>31621</v>
      </c>
      <c r="B652" s="102">
        <f>INT(A652/10000)</f>
        <v>3</v>
      </c>
      <c r="C652" s="109">
        <v>2</v>
      </c>
      <c r="D652" s="60" t="s">
        <v>709</v>
      </c>
      <c r="E652" s="60">
        <v>960</v>
      </c>
      <c r="F652" s="60">
        <v>0</v>
      </c>
      <c r="G652" s="60">
        <f t="shared" si="125"/>
        <v>1547.4626865671642</v>
      </c>
      <c r="H652" s="60"/>
      <c r="I652" s="60"/>
      <c r="J652" s="57"/>
      <c r="K652" s="23">
        <f t="shared" si="126"/>
        <v>1</v>
      </c>
      <c r="L652" s="23">
        <f t="shared" si="127"/>
        <v>0</v>
      </c>
      <c r="M652" s="23">
        <f ca="1">OFFSET('Z1'!$B$7,B652,K652)*E652</f>
        <v>0</v>
      </c>
      <c r="N652" s="23">
        <f ca="1">IF(L652&gt;0,OFFSET('Z1'!$I$7,B652,L652)*IF(L652=1,E652-9300,IF(L652=2,E652-18000,IF(L652=3,E652-45000,0))),0)</f>
        <v>0</v>
      </c>
      <c r="O652" s="23">
        <f>IF(AND(F652=1,E652&gt;20000,E652&lt;=45000),E652*'Z1'!$G$7,0)+IF(AND(F652=1,E652&gt;45000,E652&lt;=50000),'Z1'!$G$7/5000*(50000-E652)*E652,0)</f>
        <v>0</v>
      </c>
      <c r="P652" s="24">
        <f t="shared" ca="1" si="128"/>
        <v>0</v>
      </c>
      <c r="Q652" s="27">
        <v>2760</v>
      </c>
      <c r="R652" s="26">
        <f t="shared" si="129"/>
        <v>1760</v>
      </c>
      <c r="S652" s="27">
        <f t="shared" si="130"/>
        <v>1</v>
      </c>
      <c r="T652" s="28">
        <f t="shared" si="131"/>
        <v>1584</v>
      </c>
      <c r="U652" s="61">
        <f ca="1">OFFSET($U$4,B652,0)/OFFSET($G$4,B652,0)*G652</f>
        <v>752826.92838483746</v>
      </c>
      <c r="V652" s="62">
        <f t="shared" ca="1" si="132"/>
        <v>754410.92838483746</v>
      </c>
      <c r="W652" s="63">
        <v>850.66248950374199</v>
      </c>
      <c r="X652" s="63">
        <f t="shared" ca="1" si="133"/>
        <v>785.84471706753902</v>
      </c>
      <c r="Y652" s="64">
        <f t="shared" ca="1" si="134"/>
        <v>-7.6196815112908323E-2</v>
      </c>
      <c r="Z652" s="64"/>
      <c r="AA652" s="64">
        <f ca="1">MAX(Y652,OFFSET($AA$4,B652,0))</f>
        <v>-7.5021174781420008E-2</v>
      </c>
      <c r="AB652" s="62">
        <f t="shared" ca="1" si="135"/>
        <v>755370.99859073653</v>
      </c>
      <c r="AC652" s="65">
        <f t="shared" ca="1" si="136"/>
        <v>960.07020589907188</v>
      </c>
      <c r="AD652" s="62">
        <f ca="1">MAX(0,AB652-W652*(1+OFFSET($Y$4,B652,0))*E652)</f>
        <v>0</v>
      </c>
      <c r="AE652" s="65">
        <f ca="1">IF(OFFSET($AC$4,B652,0)=0,0,-OFFSET($AC$4,B652,0)/OFFSET($AD$4,B652,0)*AD652)</f>
        <v>0</v>
      </c>
      <c r="AF652" s="51">
        <f t="shared" ca="1" si="137"/>
        <v>755370.99859073653</v>
      </c>
    </row>
    <row r="653" spans="1:32" ht="11.25" x14ac:dyDescent="0.2">
      <c r="A653" s="60">
        <v>31622</v>
      </c>
      <c r="B653" s="102">
        <f>INT(A653/10000)</f>
        <v>3</v>
      </c>
      <c r="C653" s="109">
        <v>3</v>
      </c>
      <c r="D653" s="60" t="s">
        <v>710</v>
      </c>
      <c r="E653" s="60">
        <v>1160</v>
      </c>
      <c r="F653" s="60">
        <v>0</v>
      </c>
      <c r="G653" s="60">
        <f t="shared" si="125"/>
        <v>1869.8507462686566</v>
      </c>
      <c r="H653" s="60"/>
      <c r="I653" s="60"/>
      <c r="J653" s="57"/>
      <c r="K653" s="23">
        <f t="shared" si="126"/>
        <v>1</v>
      </c>
      <c r="L653" s="23">
        <f t="shared" si="127"/>
        <v>0</v>
      </c>
      <c r="M653" s="23">
        <f ca="1">OFFSET('Z1'!$B$7,B653,K653)*E653</f>
        <v>0</v>
      </c>
      <c r="N653" s="23">
        <f ca="1">IF(L653&gt;0,OFFSET('Z1'!$I$7,B653,L653)*IF(L653=1,E653-9300,IF(L653=2,E653-18000,IF(L653=3,E653-45000,0))),0)</f>
        <v>0</v>
      </c>
      <c r="O653" s="23">
        <f>IF(AND(F653=1,E653&gt;20000,E653&lt;=45000),E653*'Z1'!$G$7,0)+IF(AND(F653=1,E653&gt;45000,E653&lt;=50000),'Z1'!$G$7/5000*(50000-E653)*E653,0)</f>
        <v>0</v>
      </c>
      <c r="P653" s="24">
        <f t="shared" ca="1" si="128"/>
        <v>0</v>
      </c>
      <c r="Q653" s="27">
        <v>0</v>
      </c>
      <c r="R653" s="26">
        <f t="shared" si="129"/>
        <v>0</v>
      </c>
      <c r="S653" s="27">
        <f t="shared" si="130"/>
        <v>1</v>
      </c>
      <c r="T653" s="28">
        <f t="shared" si="131"/>
        <v>0</v>
      </c>
      <c r="U653" s="61">
        <f ca="1">OFFSET($U$4,B653,0)/OFFSET($G$4,B653,0)*G653</f>
        <v>909665.87179834524</v>
      </c>
      <c r="V653" s="62">
        <f t="shared" ca="1" si="132"/>
        <v>909665.87179834524</v>
      </c>
      <c r="W653" s="63">
        <v>848.2890636766341</v>
      </c>
      <c r="X653" s="63">
        <f t="shared" ca="1" si="133"/>
        <v>784.19471706753905</v>
      </c>
      <c r="Y653" s="64">
        <f t="shared" ca="1" si="134"/>
        <v>-7.5557200196945673E-2</v>
      </c>
      <c r="Z653" s="64"/>
      <c r="AA653" s="64">
        <f ca="1">MAX(Y653,OFFSET($AA$4,B653,0))</f>
        <v>-7.5021174781420008E-2</v>
      </c>
      <c r="AB653" s="62">
        <f t="shared" ca="1" si="135"/>
        <v>910193.32901584334</v>
      </c>
      <c r="AC653" s="65">
        <f t="shared" ca="1" si="136"/>
        <v>527.45721749810036</v>
      </c>
      <c r="AD653" s="62">
        <f ca="1">MAX(0,AB653-W653*(1+OFFSET($Y$4,B653,0))*E653)</f>
        <v>0</v>
      </c>
      <c r="AE653" s="65">
        <f ca="1">IF(OFFSET($AC$4,B653,0)=0,0,-OFFSET($AC$4,B653,0)/OFFSET($AD$4,B653,0)*AD653)</f>
        <v>0</v>
      </c>
      <c r="AF653" s="51">
        <f t="shared" ca="1" si="137"/>
        <v>910193.32901584334</v>
      </c>
    </row>
    <row r="654" spans="1:32" ht="11.25" x14ac:dyDescent="0.2">
      <c r="A654" s="60">
        <v>31627</v>
      </c>
      <c r="B654" s="102">
        <f>INT(A654/10000)</f>
        <v>3</v>
      </c>
      <c r="C654" s="109">
        <v>3</v>
      </c>
      <c r="D654" s="60" t="s">
        <v>711</v>
      </c>
      <c r="E654" s="60">
        <v>1444</v>
      </c>
      <c r="F654" s="60">
        <v>0</v>
      </c>
      <c r="G654" s="60">
        <f t="shared" si="125"/>
        <v>2327.6417910447763</v>
      </c>
      <c r="H654" s="60"/>
      <c r="I654" s="60"/>
      <c r="J654" s="57"/>
      <c r="K654" s="23">
        <f t="shared" si="126"/>
        <v>1</v>
      </c>
      <c r="L654" s="23">
        <f t="shared" si="127"/>
        <v>0</v>
      </c>
      <c r="M654" s="23">
        <f ca="1">OFFSET('Z1'!$B$7,B654,K654)*E654</f>
        <v>0</v>
      </c>
      <c r="N654" s="23">
        <f ca="1">IF(L654&gt;0,OFFSET('Z1'!$I$7,B654,L654)*IF(L654=1,E654-9300,IF(L654=2,E654-18000,IF(L654=3,E654-45000,0))),0)</f>
        <v>0</v>
      </c>
      <c r="O654" s="23">
        <f>IF(AND(F654=1,E654&gt;20000,E654&lt;=45000),E654*'Z1'!$G$7,0)+IF(AND(F654=1,E654&gt;45000,E654&lt;=50000),'Z1'!$G$7/5000*(50000-E654)*E654,0)</f>
        <v>0</v>
      </c>
      <c r="P654" s="24">
        <f t="shared" ca="1" si="128"/>
        <v>0</v>
      </c>
      <c r="Q654" s="27">
        <v>6424</v>
      </c>
      <c r="R654" s="26">
        <f t="shared" si="129"/>
        <v>5424</v>
      </c>
      <c r="S654" s="27">
        <f t="shared" si="130"/>
        <v>1</v>
      </c>
      <c r="T654" s="28">
        <f t="shared" si="131"/>
        <v>4881.6000000000004</v>
      </c>
      <c r="U654" s="61">
        <f ca="1">OFFSET($U$4,B654,0)/OFFSET($G$4,B654,0)*G654</f>
        <v>1132377.1714455264</v>
      </c>
      <c r="V654" s="62">
        <f t="shared" ca="1" si="132"/>
        <v>1137258.7714455265</v>
      </c>
      <c r="W654" s="63">
        <v>849.16115669988972</v>
      </c>
      <c r="X654" s="63">
        <f t="shared" ca="1" si="133"/>
        <v>787.57532648582173</v>
      </c>
      <c r="Y654" s="64">
        <f t="shared" ca="1" si="134"/>
        <v>-7.2525491454896618E-2</v>
      </c>
      <c r="Z654" s="64"/>
      <c r="AA654" s="64">
        <f ca="1">MAX(Y654,OFFSET($AA$4,B654,0))</f>
        <v>-7.2525491454896618E-2</v>
      </c>
      <c r="AB654" s="62">
        <f t="shared" ca="1" si="135"/>
        <v>1137258.7714455265</v>
      </c>
      <c r="AC654" s="65">
        <f t="shared" ca="1" si="136"/>
        <v>0</v>
      </c>
      <c r="AD654" s="62">
        <f ca="1">MAX(0,AB654-W654*(1+OFFSET($Y$4,B654,0))*E654)</f>
        <v>0</v>
      </c>
      <c r="AE654" s="65">
        <f ca="1">IF(OFFSET($AC$4,B654,0)=0,0,-OFFSET($AC$4,B654,0)/OFFSET($AD$4,B654,0)*AD654)</f>
        <v>0</v>
      </c>
      <c r="AF654" s="51">
        <f t="shared" ca="1" si="137"/>
        <v>1137258.7714455265</v>
      </c>
    </row>
    <row r="655" spans="1:32" ht="11.25" x14ac:dyDescent="0.2">
      <c r="A655" s="60">
        <v>31628</v>
      </c>
      <c r="B655" s="102">
        <f>INT(A655/10000)</f>
        <v>3</v>
      </c>
      <c r="C655" s="109">
        <v>3</v>
      </c>
      <c r="D655" s="60" t="s">
        <v>712</v>
      </c>
      <c r="E655" s="60">
        <v>1524</v>
      </c>
      <c r="F655" s="60">
        <v>0</v>
      </c>
      <c r="G655" s="60">
        <f t="shared" si="125"/>
        <v>2456.5970149253731</v>
      </c>
      <c r="H655" s="60"/>
      <c r="I655" s="60"/>
      <c r="J655" s="57"/>
      <c r="K655" s="23">
        <f t="shared" si="126"/>
        <v>1</v>
      </c>
      <c r="L655" s="23">
        <f t="shared" si="127"/>
        <v>0</v>
      </c>
      <c r="M655" s="23">
        <f ca="1">OFFSET('Z1'!$B$7,B655,K655)*E655</f>
        <v>0</v>
      </c>
      <c r="N655" s="23">
        <f ca="1">IF(L655&gt;0,OFFSET('Z1'!$I$7,B655,L655)*IF(L655=1,E655-9300,IF(L655=2,E655-18000,IF(L655=3,E655-45000,0))),0)</f>
        <v>0</v>
      </c>
      <c r="O655" s="23">
        <f>IF(AND(F655=1,E655&gt;20000,E655&lt;=45000),E655*'Z1'!$G$7,0)+IF(AND(F655=1,E655&gt;45000,E655&lt;=50000),'Z1'!$G$7/5000*(50000-E655)*E655,0)</f>
        <v>0</v>
      </c>
      <c r="P655" s="24">
        <f t="shared" ca="1" si="128"/>
        <v>0</v>
      </c>
      <c r="Q655" s="27">
        <v>0</v>
      </c>
      <c r="R655" s="26">
        <f t="shared" si="129"/>
        <v>0</v>
      </c>
      <c r="S655" s="27">
        <f t="shared" si="130"/>
        <v>1</v>
      </c>
      <c r="T655" s="28">
        <f t="shared" si="131"/>
        <v>0</v>
      </c>
      <c r="U655" s="61">
        <f ca="1">OFFSET($U$4,B655,0)/OFFSET($G$4,B655,0)*G655</f>
        <v>1195112.7488109295</v>
      </c>
      <c r="V655" s="62">
        <f t="shared" ca="1" si="132"/>
        <v>1195112.7488109295</v>
      </c>
      <c r="W655" s="63">
        <v>848.28906367663421</v>
      </c>
      <c r="X655" s="63">
        <f t="shared" ca="1" si="133"/>
        <v>784.19471706753905</v>
      </c>
      <c r="Y655" s="64">
        <f t="shared" ca="1" si="134"/>
        <v>-7.5557200196945784E-2</v>
      </c>
      <c r="Z655" s="64"/>
      <c r="AA655" s="64">
        <f ca="1">MAX(Y655,OFFSET($AA$4,B655,0))</f>
        <v>-7.5021174781420008E-2</v>
      </c>
      <c r="AB655" s="62">
        <f t="shared" ca="1" si="135"/>
        <v>1195805.7184656428</v>
      </c>
      <c r="AC655" s="65">
        <f t="shared" ca="1" si="136"/>
        <v>692.96965471329167</v>
      </c>
      <c r="AD655" s="62">
        <f ca="1">MAX(0,AB655-W655*(1+OFFSET($Y$4,B655,0))*E655)</f>
        <v>0</v>
      </c>
      <c r="AE655" s="65">
        <f ca="1">IF(OFFSET($AC$4,B655,0)=0,0,-OFFSET($AC$4,B655,0)/OFFSET($AD$4,B655,0)*AD655)</f>
        <v>0</v>
      </c>
      <c r="AF655" s="51">
        <f t="shared" ca="1" si="137"/>
        <v>1195805.7184656428</v>
      </c>
    </row>
    <row r="656" spans="1:32" ht="11.25" x14ac:dyDescent="0.2">
      <c r="A656" s="60">
        <v>31629</v>
      </c>
      <c r="B656" s="102">
        <f>INT(A656/10000)</f>
        <v>3</v>
      </c>
      <c r="C656" s="109">
        <v>5</v>
      </c>
      <c r="D656" s="60" t="s">
        <v>713</v>
      </c>
      <c r="E656" s="60">
        <v>6251</v>
      </c>
      <c r="F656" s="60">
        <v>0</v>
      </c>
      <c r="G656" s="60">
        <f t="shared" si="125"/>
        <v>10076.23880597015</v>
      </c>
      <c r="H656" s="60"/>
      <c r="I656" s="60"/>
      <c r="J656" s="57"/>
      <c r="K656" s="23">
        <f t="shared" si="126"/>
        <v>1</v>
      </c>
      <c r="L656" s="23">
        <f t="shared" si="127"/>
        <v>0</v>
      </c>
      <c r="M656" s="23">
        <f ca="1">OFFSET('Z1'!$B$7,B656,K656)*E656</f>
        <v>0</v>
      </c>
      <c r="N656" s="23">
        <f ca="1">IF(L656&gt;0,OFFSET('Z1'!$I$7,B656,L656)*IF(L656=1,E656-9300,IF(L656=2,E656-18000,IF(L656=3,E656-45000,0))),0)</f>
        <v>0</v>
      </c>
      <c r="O656" s="23">
        <f>IF(AND(F656=1,E656&gt;20000,E656&lt;=45000),E656*'Z1'!$G$7,0)+IF(AND(F656=1,E656&gt;45000,E656&lt;=50000),'Z1'!$G$7/5000*(50000-E656)*E656,0)</f>
        <v>0</v>
      </c>
      <c r="P656" s="24">
        <f t="shared" ca="1" si="128"/>
        <v>0</v>
      </c>
      <c r="Q656" s="27">
        <v>75592</v>
      </c>
      <c r="R656" s="26">
        <f t="shared" si="129"/>
        <v>74592</v>
      </c>
      <c r="S656" s="27">
        <f t="shared" si="130"/>
        <v>1</v>
      </c>
      <c r="T656" s="28">
        <f t="shared" si="131"/>
        <v>67132.800000000003</v>
      </c>
      <c r="U656" s="61">
        <f ca="1">OFFSET($U$4,B656,0)/OFFSET($G$4,B656,0)*G656</f>
        <v>4902001.1763891866</v>
      </c>
      <c r="V656" s="62">
        <f t="shared" ca="1" si="132"/>
        <v>4969133.9763891865</v>
      </c>
      <c r="W656" s="63">
        <v>858.43826277661503</v>
      </c>
      <c r="X656" s="63">
        <f t="shared" ca="1" si="133"/>
        <v>794.93424674279095</v>
      </c>
      <c r="Y656" s="64">
        <f t="shared" ca="1" si="134"/>
        <v>-7.3976217961697843E-2</v>
      </c>
      <c r="Z656" s="64"/>
      <c r="AA656" s="64">
        <f ca="1">MAX(Y656,OFFSET($AA$4,B656,0))</f>
        <v>-7.3976217961697843E-2</v>
      </c>
      <c r="AB656" s="62">
        <f t="shared" ca="1" si="135"/>
        <v>4969133.9763891865</v>
      </c>
      <c r="AC656" s="65">
        <f t="shared" ca="1" si="136"/>
        <v>0</v>
      </c>
      <c r="AD656" s="62">
        <f ca="1">MAX(0,AB656-W656*(1+OFFSET($Y$4,B656,0))*E656)</f>
        <v>0</v>
      </c>
      <c r="AE656" s="65">
        <f ca="1">IF(OFFSET($AC$4,B656,0)=0,0,-OFFSET($AC$4,B656,0)/OFFSET($AD$4,B656,0)*AD656)</f>
        <v>0</v>
      </c>
      <c r="AF656" s="51">
        <f t="shared" ca="1" si="137"/>
        <v>4969133.9763891865</v>
      </c>
    </row>
    <row r="657" spans="1:32" ht="11.25" x14ac:dyDescent="0.2">
      <c r="A657" s="60">
        <v>31630</v>
      </c>
      <c r="B657" s="102">
        <f>INT(A657/10000)</f>
        <v>3</v>
      </c>
      <c r="C657" s="109">
        <v>3</v>
      </c>
      <c r="D657" s="60" t="s">
        <v>714</v>
      </c>
      <c r="E657" s="60">
        <v>2277</v>
      </c>
      <c r="F657" s="60">
        <v>0</v>
      </c>
      <c r="G657" s="60">
        <f t="shared" si="125"/>
        <v>3670.3880597014927</v>
      </c>
      <c r="H657" s="60"/>
      <c r="I657" s="60"/>
      <c r="J657" s="57"/>
      <c r="K657" s="23">
        <f t="shared" si="126"/>
        <v>1</v>
      </c>
      <c r="L657" s="23">
        <f t="shared" si="127"/>
        <v>0</v>
      </c>
      <c r="M657" s="23">
        <f ca="1">OFFSET('Z1'!$B$7,B657,K657)*E657</f>
        <v>0</v>
      </c>
      <c r="N657" s="23">
        <f ca="1">IF(L657&gt;0,OFFSET('Z1'!$I$7,B657,L657)*IF(L657=1,E657-9300,IF(L657=2,E657-18000,IF(L657=3,E657-45000,0))),0)</f>
        <v>0</v>
      </c>
      <c r="O657" s="23">
        <f>IF(AND(F657=1,E657&gt;20000,E657&lt;=45000),E657*'Z1'!$G$7,0)+IF(AND(F657=1,E657&gt;45000,E657&lt;=50000),'Z1'!$G$7/5000*(50000-E657)*E657,0)</f>
        <v>0</v>
      </c>
      <c r="P657" s="24">
        <f t="shared" ca="1" si="128"/>
        <v>0</v>
      </c>
      <c r="Q657" s="27">
        <v>0</v>
      </c>
      <c r="R657" s="26">
        <f t="shared" si="129"/>
        <v>0</v>
      </c>
      <c r="S657" s="27">
        <f t="shared" si="130"/>
        <v>1</v>
      </c>
      <c r="T657" s="28">
        <f t="shared" si="131"/>
        <v>0</v>
      </c>
      <c r="U657" s="61">
        <f ca="1">OFFSET($U$4,B657,0)/OFFSET($G$4,B657,0)*G657</f>
        <v>1785611.3707627864</v>
      </c>
      <c r="V657" s="62">
        <f t="shared" ca="1" si="132"/>
        <v>1785611.3707627864</v>
      </c>
      <c r="W657" s="63">
        <v>848.28906367663399</v>
      </c>
      <c r="X657" s="63">
        <f t="shared" ca="1" si="133"/>
        <v>784.19471706753905</v>
      </c>
      <c r="Y657" s="64">
        <f t="shared" ca="1" si="134"/>
        <v>-7.5557200196945562E-2</v>
      </c>
      <c r="Z657" s="64"/>
      <c r="AA657" s="64">
        <f ca="1">MAX(Y657,OFFSET($AA$4,B657,0))</f>
        <v>-7.5021174781420008E-2</v>
      </c>
      <c r="AB657" s="62">
        <f t="shared" ca="1" si="135"/>
        <v>1786646.7329043751</v>
      </c>
      <c r="AC657" s="65">
        <f t="shared" ca="1" si="136"/>
        <v>1035.3621415887028</v>
      </c>
      <c r="AD657" s="62">
        <f ca="1">MAX(0,AB657-W657*(1+OFFSET($Y$4,B657,0))*E657)</f>
        <v>0</v>
      </c>
      <c r="AE657" s="65">
        <f ca="1">IF(OFFSET($AC$4,B657,0)=0,0,-OFFSET($AC$4,B657,0)/OFFSET($AD$4,B657,0)*AD657)</f>
        <v>0</v>
      </c>
      <c r="AF657" s="51">
        <f t="shared" ca="1" si="137"/>
        <v>1786646.7329043751</v>
      </c>
    </row>
    <row r="658" spans="1:32" ht="11.25" x14ac:dyDescent="0.2">
      <c r="A658" s="60">
        <v>31633</v>
      </c>
      <c r="B658" s="102">
        <f>INT(A658/10000)</f>
        <v>3</v>
      </c>
      <c r="C658" s="109">
        <v>6</v>
      </c>
      <c r="D658" s="60" t="s">
        <v>715</v>
      </c>
      <c r="E658" s="60">
        <v>11461</v>
      </c>
      <c r="F658" s="60">
        <v>0</v>
      </c>
      <c r="G658" s="60">
        <f t="shared" si="125"/>
        <v>19101.666666666664</v>
      </c>
      <c r="H658" s="60"/>
      <c r="I658" s="60"/>
      <c r="J658" s="57"/>
      <c r="K658" s="23">
        <f t="shared" si="126"/>
        <v>2</v>
      </c>
      <c r="L658" s="23">
        <f t="shared" si="127"/>
        <v>0</v>
      </c>
      <c r="M658" s="23">
        <f ca="1">OFFSET('Z1'!$B$7,B658,K658)*E658</f>
        <v>1495775.1099999999</v>
      </c>
      <c r="N658" s="23">
        <f ca="1">IF(L658&gt;0,OFFSET('Z1'!$I$7,B658,L658)*IF(L658=1,E658-9300,IF(L658=2,E658-18000,IF(L658=3,E658-45000,0))),0)</f>
        <v>0</v>
      </c>
      <c r="O658" s="23">
        <f>IF(AND(F658=1,E658&gt;20000,E658&lt;=45000),E658*'Z1'!$G$7,0)+IF(AND(F658=1,E658&gt;45000,E658&lt;=50000),'Z1'!$G$7/5000*(50000-E658)*E658,0)</f>
        <v>0</v>
      </c>
      <c r="P658" s="24">
        <f t="shared" ca="1" si="128"/>
        <v>1495775.1099999999</v>
      </c>
      <c r="Q658" s="27">
        <v>9923</v>
      </c>
      <c r="R658" s="26">
        <f t="shared" si="129"/>
        <v>8923</v>
      </c>
      <c r="S658" s="27">
        <f t="shared" si="130"/>
        <v>0</v>
      </c>
      <c r="T658" s="28">
        <f t="shared" si="131"/>
        <v>0</v>
      </c>
      <c r="U658" s="61">
        <f ca="1">OFFSET($U$4,B658,0)/OFFSET($G$4,B658,0)*G658</f>
        <v>9292792.1096426118</v>
      </c>
      <c r="V658" s="62">
        <f t="shared" ca="1" si="132"/>
        <v>10788567.219642611</v>
      </c>
      <c r="W658" s="63">
        <v>1000.8637707169173</v>
      </c>
      <c r="X658" s="63">
        <f t="shared" ca="1" si="133"/>
        <v>941.32861178279484</v>
      </c>
      <c r="Y658" s="64">
        <f t="shared" ca="1" si="134"/>
        <v>-5.9483778588046543E-2</v>
      </c>
      <c r="Z658" s="64"/>
      <c r="AA658" s="64">
        <f ca="1">MAX(Y658,OFFSET($AA$4,B658,0))</f>
        <v>-5.9483778588046543E-2</v>
      </c>
      <c r="AB658" s="62">
        <f t="shared" ca="1" si="135"/>
        <v>10788567.219642611</v>
      </c>
      <c r="AC658" s="65">
        <f t="shared" ca="1" si="136"/>
        <v>0</v>
      </c>
      <c r="AD658" s="62">
        <f ca="1">MAX(0,AB658-W658*(1+OFFSET($Y$4,B658,0))*E658)</f>
        <v>120873.41458241642</v>
      </c>
      <c r="AE658" s="65">
        <f ca="1">IF(OFFSET($AC$4,B658,0)=0,0,-OFFSET($AC$4,B658,0)/OFFSET($AD$4,B658,0)*AD658)</f>
        <v>-58622.719413440311</v>
      </c>
      <c r="AF658" s="51">
        <f t="shared" ca="1" si="137"/>
        <v>10729944.500229171</v>
      </c>
    </row>
    <row r="659" spans="1:32" ht="11.25" x14ac:dyDescent="0.2">
      <c r="A659" s="60">
        <v>31634</v>
      </c>
      <c r="B659" s="102">
        <f>INT(A659/10000)</f>
        <v>3</v>
      </c>
      <c r="C659" s="109">
        <v>3</v>
      </c>
      <c r="D659" s="60" t="s">
        <v>716</v>
      </c>
      <c r="E659" s="60">
        <v>1424</v>
      </c>
      <c r="F659" s="60">
        <v>0</v>
      </c>
      <c r="G659" s="60">
        <f t="shared" si="125"/>
        <v>2295.4029850746269</v>
      </c>
      <c r="H659" s="60"/>
      <c r="I659" s="60"/>
      <c r="J659" s="57"/>
      <c r="K659" s="23">
        <f t="shared" si="126"/>
        <v>1</v>
      </c>
      <c r="L659" s="23">
        <f t="shared" si="127"/>
        <v>0</v>
      </c>
      <c r="M659" s="23">
        <f ca="1">OFFSET('Z1'!$B$7,B659,K659)*E659</f>
        <v>0</v>
      </c>
      <c r="N659" s="23">
        <f ca="1">IF(L659&gt;0,OFFSET('Z1'!$I$7,B659,L659)*IF(L659=1,E659-9300,IF(L659=2,E659-18000,IF(L659=3,E659-45000,0))),0)</f>
        <v>0</v>
      </c>
      <c r="O659" s="23">
        <f>IF(AND(F659=1,E659&gt;20000,E659&lt;=45000),E659*'Z1'!$G$7,0)+IF(AND(F659=1,E659&gt;45000,E659&lt;=50000),'Z1'!$G$7/5000*(50000-E659)*E659,0)</f>
        <v>0</v>
      </c>
      <c r="P659" s="24">
        <f t="shared" ca="1" si="128"/>
        <v>0</v>
      </c>
      <c r="Q659" s="27">
        <v>0</v>
      </c>
      <c r="R659" s="26">
        <f t="shared" si="129"/>
        <v>0</v>
      </c>
      <c r="S659" s="27">
        <f t="shared" si="130"/>
        <v>1</v>
      </c>
      <c r="T659" s="28">
        <f t="shared" si="131"/>
        <v>0</v>
      </c>
      <c r="U659" s="61">
        <f ca="1">OFFSET($U$4,B659,0)/OFFSET($G$4,B659,0)*G659</f>
        <v>1116693.2771041756</v>
      </c>
      <c r="V659" s="62">
        <f t="shared" ca="1" si="132"/>
        <v>1116693.2771041756</v>
      </c>
      <c r="W659" s="63">
        <v>848.28906367663387</v>
      </c>
      <c r="X659" s="63">
        <f t="shared" ca="1" si="133"/>
        <v>784.19471706753905</v>
      </c>
      <c r="Y659" s="64">
        <f t="shared" ca="1" si="134"/>
        <v>-7.5557200196945451E-2</v>
      </c>
      <c r="Z659" s="64"/>
      <c r="AA659" s="64">
        <f ca="1">MAX(Y659,OFFSET($AA$4,B659,0))</f>
        <v>-7.5021174781420008E-2</v>
      </c>
      <c r="AB659" s="62">
        <f t="shared" ca="1" si="135"/>
        <v>1117340.7763091039</v>
      </c>
      <c r="AC659" s="65">
        <f t="shared" ca="1" si="136"/>
        <v>647.49920492828824</v>
      </c>
      <c r="AD659" s="62">
        <f ca="1">MAX(0,AB659-W659*(1+OFFSET($Y$4,B659,0))*E659)</f>
        <v>0</v>
      </c>
      <c r="AE659" s="65">
        <f ca="1">IF(OFFSET($AC$4,B659,0)=0,0,-OFFSET($AC$4,B659,0)/OFFSET($AD$4,B659,0)*AD659)</f>
        <v>0</v>
      </c>
      <c r="AF659" s="51">
        <f t="shared" ca="1" si="137"/>
        <v>1117340.7763091039</v>
      </c>
    </row>
    <row r="660" spans="1:32" ht="11.25" x14ac:dyDescent="0.2">
      <c r="A660" s="60">
        <v>31636</v>
      </c>
      <c r="B660" s="102">
        <f>INT(A660/10000)</f>
        <v>3</v>
      </c>
      <c r="C660" s="109">
        <v>2</v>
      </c>
      <c r="D660" s="60" t="s">
        <v>717</v>
      </c>
      <c r="E660" s="60">
        <v>884</v>
      </c>
      <c r="F660" s="60">
        <v>0</v>
      </c>
      <c r="G660" s="60">
        <f t="shared" ref="G660:G723" si="138">IF(AND(F660=1,E660&lt;=20000),E660*2,IF(E660&lt;=10000,E660*(1+41/67),IF(E660&lt;=20000,E660*(1+2/3),IF(E660&lt;=50000,E660*(2),E660*(2+1/3))))+IF(AND(E660&gt;9000,E660&lt;=10000),(E660-9000)*(110/201),0)+IF(AND(E660&gt;18000,E660&lt;=20000),(E660-18000)*(3+1/3),0)+IF(AND(E660&gt;45000,E660&lt;=50000),(E660-45000)*(3+1/3),0))</f>
        <v>1424.955223880597</v>
      </c>
      <c r="H660" s="60"/>
      <c r="I660" s="60"/>
      <c r="J660" s="57"/>
      <c r="K660" s="23">
        <f t="shared" ref="K660:K723" si="139">IF(AND(F660=1,E660&lt;=20000),3,IF(E660&lt;=10000,1,IF(E660&lt;=20000,2,IF(E660&lt;=50000,3,4))))</f>
        <v>1</v>
      </c>
      <c r="L660" s="23">
        <f t="shared" ref="L660:L723" si="140">IF(AND(F660=1,E660&lt;=45000),0,IF(AND(E660&gt;9300,E660&lt;=10000),1,IF(AND(E660&gt;18000,E660&lt;=20000),2,IF(AND(E660&gt;45000,E660&lt;=50000),3,0))))</f>
        <v>0</v>
      </c>
      <c r="M660" s="23">
        <f ca="1">OFFSET('Z1'!$B$7,B660,K660)*E660</f>
        <v>0</v>
      </c>
      <c r="N660" s="23">
        <f ca="1">IF(L660&gt;0,OFFSET('Z1'!$I$7,B660,L660)*IF(L660=1,E660-9300,IF(L660=2,E660-18000,IF(L660=3,E660-45000,0))),0)</f>
        <v>0</v>
      </c>
      <c r="O660" s="23">
        <f>IF(AND(F660=1,E660&gt;20000,E660&lt;=45000),E660*'Z1'!$G$7,0)+IF(AND(F660=1,E660&gt;45000,E660&lt;=50000),'Z1'!$G$7/5000*(50000-E660)*E660,0)</f>
        <v>0</v>
      </c>
      <c r="P660" s="24">
        <f t="shared" ref="P660:P723" ca="1" si="141">SUM(M660:O660)</f>
        <v>0</v>
      </c>
      <c r="Q660" s="27">
        <v>0</v>
      </c>
      <c r="R660" s="26">
        <f t="shared" ref="R660:R723" si="142">MAX(Q660-$R$3,0)</f>
        <v>0</v>
      </c>
      <c r="S660" s="27">
        <f t="shared" ref="S660:S723" si="143">IF(E660&lt;=9300,1,IF(E660&gt;10000,0,2))</f>
        <v>1</v>
      </c>
      <c r="T660" s="28">
        <f t="shared" ref="T660:T723" si="144">IF(S660=0,0,IF(S660=1,R660*$T$3,R660*$T$3*(10000-E660)/700))</f>
        <v>0</v>
      </c>
      <c r="U660" s="61">
        <f ca="1">OFFSET($U$4,B660,0)/OFFSET($G$4,B660,0)*G660</f>
        <v>693228.1298877045</v>
      </c>
      <c r="V660" s="62">
        <f t="shared" ref="V660:V723" ca="1" si="145">P660+T660+U660</f>
        <v>693228.1298877045</v>
      </c>
      <c r="W660" s="63">
        <v>848.2890636766341</v>
      </c>
      <c r="X660" s="63">
        <f t="shared" ref="X660:X723" ca="1" si="146">V660/E660</f>
        <v>784.19471706753905</v>
      </c>
      <c r="Y660" s="64">
        <f t="shared" ref="Y660:Y723" ca="1" si="147">X660/W660-1</f>
        <v>-7.5557200196945673E-2</v>
      </c>
      <c r="Z660" s="64"/>
      <c r="AA660" s="64">
        <f ca="1">MAX(Y660,OFFSET($AA$4,B660,0))</f>
        <v>-7.5021174781420008E-2</v>
      </c>
      <c r="AB660" s="62">
        <f t="shared" ref="AB660:AB723" ca="1" si="148">(W660*(1+AA660))*E660</f>
        <v>693630.08866379794</v>
      </c>
      <c r="AC660" s="65">
        <f t="shared" ref="AC660:AC723" ca="1" si="149">AB660-V660</f>
        <v>401.95877609343734</v>
      </c>
      <c r="AD660" s="62">
        <f ca="1">MAX(0,AB660-W660*(1+OFFSET($Y$4,B660,0))*E660)</f>
        <v>0</v>
      </c>
      <c r="AE660" s="65">
        <f ca="1">IF(OFFSET($AC$4,B660,0)=0,0,-OFFSET($AC$4,B660,0)/OFFSET($AD$4,B660,0)*AD660)</f>
        <v>0</v>
      </c>
      <c r="AF660" s="51">
        <f t="shared" ref="AF660:AF723" ca="1" si="150">AB660+AE660</f>
        <v>693630.08866379794</v>
      </c>
    </row>
    <row r="661" spans="1:32" ht="11.25" x14ac:dyDescent="0.2">
      <c r="A661" s="60">
        <v>31642</v>
      </c>
      <c r="B661" s="102">
        <f>INT(A661/10000)</f>
        <v>3</v>
      </c>
      <c r="C661" s="109">
        <v>3</v>
      </c>
      <c r="D661" s="60" t="s">
        <v>718</v>
      </c>
      <c r="E661" s="60">
        <v>1154</v>
      </c>
      <c r="F661" s="60">
        <v>0</v>
      </c>
      <c r="G661" s="60">
        <f t="shared" si="138"/>
        <v>1860.1791044776119</v>
      </c>
      <c r="H661" s="60"/>
      <c r="I661" s="60"/>
      <c r="J661" s="57"/>
      <c r="K661" s="23">
        <f t="shared" si="139"/>
        <v>1</v>
      </c>
      <c r="L661" s="23">
        <f t="shared" si="140"/>
        <v>0</v>
      </c>
      <c r="M661" s="23">
        <f ca="1">OFFSET('Z1'!$B$7,B661,K661)*E661</f>
        <v>0</v>
      </c>
      <c r="N661" s="23">
        <f ca="1">IF(L661&gt;0,OFFSET('Z1'!$I$7,B661,L661)*IF(L661=1,E661-9300,IF(L661=2,E661-18000,IF(L661=3,E661-45000,0))),0)</f>
        <v>0</v>
      </c>
      <c r="O661" s="23">
        <f>IF(AND(F661=1,E661&gt;20000,E661&lt;=45000),E661*'Z1'!$G$7,0)+IF(AND(F661=1,E661&gt;45000,E661&lt;=50000),'Z1'!$G$7/5000*(50000-E661)*E661,0)</f>
        <v>0</v>
      </c>
      <c r="P661" s="24">
        <f t="shared" ca="1" si="141"/>
        <v>0</v>
      </c>
      <c r="Q661" s="27">
        <v>0</v>
      </c>
      <c r="R661" s="26">
        <f t="shared" si="142"/>
        <v>0</v>
      </c>
      <c r="S661" s="27">
        <f t="shared" si="143"/>
        <v>1</v>
      </c>
      <c r="T661" s="28">
        <f t="shared" si="144"/>
        <v>0</v>
      </c>
      <c r="U661" s="61">
        <f ca="1">OFFSET($U$4,B661,0)/OFFSET($G$4,B661,0)*G661</f>
        <v>904960.70349593996</v>
      </c>
      <c r="V661" s="62">
        <f t="shared" ca="1" si="145"/>
        <v>904960.70349593996</v>
      </c>
      <c r="W661" s="63">
        <v>848.28906367663421</v>
      </c>
      <c r="X661" s="63">
        <f t="shared" ca="1" si="146"/>
        <v>784.19471706753893</v>
      </c>
      <c r="Y661" s="64">
        <f t="shared" ca="1" si="147"/>
        <v>-7.5557200196945895E-2</v>
      </c>
      <c r="Z661" s="64"/>
      <c r="AA661" s="64">
        <f ca="1">MAX(Y661,OFFSET($AA$4,B661,0))</f>
        <v>-7.5021174781420008E-2</v>
      </c>
      <c r="AB661" s="62">
        <f t="shared" ca="1" si="148"/>
        <v>905485.43248645123</v>
      </c>
      <c r="AC661" s="65">
        <f t="shared" ca="1" si="149"/>
        <v>524.72899051127024</v>
      </c>
      <c r="AD661" s="62">
        <f ca="1">MAX(0,AB661-W661*(1+OFFSET($Y$4,B661,0))*E661)</f>
        <v>0</v>
      </c>
      <c r="AE661" s="65">
        <f ca="1">IF(OFFSET($AC$4,B661,0)=0,0,-OFFSET($AC$4,B661,0)/OFFSET($AD$4,B661,0)*AD661)</f>
        <v>0</v>
      </c>
      <c r="AF661" s="51">
        <f t="shared" ca="1" si="150"/>
        <v>905485.43248645123</v>
      </c>
    </row>
    <row r="662" spans="1:32" ht="11.25" x14ac:dyDescent="0.2">
      <c r="A662" s="60">
        <v>31644</v>
      </c>
      <c r="B662" s="102">
        <f>INT(A662/10000)</f>
        <v>3</v>
      </c>
      <c r="C662" s="109">
        <v>5</v>
      </c>
      <c r="D662" s="60" t="s">
        <v>719</v>
      </c>
      <c r="E662" s="60">
        <v>5547</v>
      </c>
      <c r="F662" s="60">
        <v>0</v>
      </c>
      <c r="G662" s="60">
        <f t="shared" si="138"/>
        <v>8941.432835820895</v>
      </c>
      <c r="H662" s="60"/>
      <c r="I662" s="60"/>
      <c r="J662" s="57"/>
      <c r="K662" s="23">
        <f t="shared" si="139"/>
        <v>1</v>
      </c>
      <c r="L662" s="23">
        <f t="shared" si="140"/>
        <v>0</v>
      </c>
      <c r="M662" s="23">
        <f ca="1">OFFSET('Z1'!$B$7,B662,K662)*E662</f>
        <v>0</v>
      </c>
      <c r="N662" s="23">
        <f ca="1">IF(L662&gt;0,OFFSET('Z1'!$I$7,B662,L662)*IF(L662=1,E662-9300,IF(L662=2,E662-18000,IF(L662=3,E662-45000,0))),0)</f>
        <v>0</v>
      </c>
      <c r="O662" s="23">
        <f>IF(AND(F662=1,E662&gt;20000,E662&lt;=45000),E662*'Z1'!$G$7,0)+IF(AND(F662=1,E662&gt;45000,E662&lt;=50000),'Z1'!$G$7/5000*(50000-E662)*E662,0)</f>
        <v>0</v>
      </c>
      <c r="P662" s="24">
        <f t="shared" ca="1" si="141"/>
        <v>0</v>
      </c>
      <c r="Q662" s="27">
        <v>32155</v>
      </c>
      <c r="R662" s="26">
        <f t="shared" si="142"/>
        <v>31155</v>
      </c>
      <c r="S662" s="27">
        <f t="shared" si="143"/>
        <v>1</v>
      </c>
      <c r="T662" s="28">
        <f t="shared" si="144"/>
        <v>28039.5</v>
      </c>
      <c r="U662" s="61">
        <f ca="1">OFFSET($U$4,B662,0)/OFFSET($G$4,B662,0)*G662</f>
        <v>4349928.0955736386</v>
      </c>
      <c r="V662" s="62">
        <f t="shared" ca="1" si="145"/>
        <v>4377967.5955736386</v>
      </c>
      <c r="W662" s="63">
        <v>851.30172008628654</v>
      </c>
      <c r="X662" s="63">
        <f t="shared" ca="1" si="146"/>
        <v>789.2496116051268</v>
      </c>
      <c r="Y662" s="64">
        <f t="shared" ca="1" si="147"/>
        <v>-7.2890852933869543E-2</v>
      </c>
      <c r="Z662" s="64"/>
      <c r="AA662" s="64">
        <f ca="1">MAX(Y662,OFFSET($AA$4,B662,0))</f>
        <v>-7.2890852933869543E-2</v>
      </c>
      <c r="AB662" s="62">
        <f t="shared" ca="1" si="148"/>
        <v>4377967.5955736386</v>
      </c>
      <c r="AC662" s="65">
        <f t="shared" ca="1" si="149"/>
        <v>0</v>
      </c>
      <c r="AD662" s="62">
        <f ca="1">MAX(0,AB662-W662*(1+OFFSET($Y$4,B662,0))*E662)</f>
        <v>0</v>
      </c>
      <c r="AE662" s="65">
        <f ca="1">IF(OFFSET($AC$4,B662,0)=0,0,-OFFSET($AC$4,B662,0)/OFFSET($AD$4,B662,0)*AD662)</f>
        <v>0</v>
      </c>
      <c r="AF662" s="51">
        <f t="shared" ca="1" si="150"/>
        <v>4377967.5955736386</v>
      </c>
    </row>
    <row r="663" spans="1:32" ht="11.25" x14ac:dyDescent="0.2">
      <c r="A663" s="60">
        <v>31645</v>
      </c>
      <c r="B663" s="102">
        <f>INT(A663/10000)</f>
        <v>3</v>
      </c>
      <c r="C663" s="109">
        <v>3</v>
      </c>
      <c r="D663" s="60" t="s">
        <v>720</v>
      </c>
      <c r="E663" s="60">
        <v>1109</v>
      </c>
      <c r="F663" s="60">
        <v>0</v>
      </c>
      <c r="G663" s="60">
        <f t="shared" si="138"/>
        <v>1787.641791044776</v>
      </c>
      <c r="H663" s="60"/>
      <c r="I663" s="60"/>
      <c r="J663" s="57"/>
      <c r="K663" s="23">
        <f t="shared" si="139"/>
        <v>1</v>
      </c>
      <c r="L663" s="23">
        <f t="shared" si="140"/>
        <v>0</v>
      </c>
      <c r="M663" s="23">
        <f ca="1">OFFSET('Z1'!$B$7,B663,K663)*E663</f>
        <v>0</v>
      </c>
      <c r="N663" s="23">
        <f ca="1">IF(L663&gt;0,OFFSET('Z1'!$I$7,B663,L663)*IF(L663=1,E663-9300,IF(L663=2,E663-18000,IF(L663=3,E663-45000,0))),0)</f>
        <v>0</v>
      </c>
      <c r="O663" s="23">
        <f>IF(AND(F663=1,E663&gt;20000,E663&lt;=45000),E663*'Z1'!$G$7,0)+IF(AND(F663=1,E663&gt;45000,E663&lt;=50000),'Z1'!$G$7/5000*(50000-E663)*E663,0)</f>
        <v>0</v>
      </c>
      <c r="P663" s="24">
        <f t="shared" ca="1" si="141"/>
        <v>0</v>
      </c>
      <c r="Q663" s="27">
        <v>0</v>
      </c>
      <c r="R663" s="26">
        <f t="shared" si="142"/>
        <v>0</v>
      </c>
      <c r="S663" s="27">
        <f t="shared" si="143"/>
        <v>1</v>
      </c>
      <c r="T663" s="28">
        <f t="shared" si="144"/>
        <v>0</v>
      </c>
      <c r="U663" s="61">
        <f ca="1">OFFSET($U$4,B663,0)/OFFSET($G$4,B663,0)*G663</f>
        <v>869671.94122790068</v>
      </c>
      <c r="V663" s="62">
        <f t="shared" ca="1" si="145"/>
        <v>869671.94122790068</v>
      </c>
      <c r="W663" s="63">
        <v>848.2890636766341</v>
      </c>
      <c r="X663" s="63">
        <f t="shared" ca="1" si="146"/>
        <v>784.19471706753893</v>
      </c>
      <c r="Y663" s="64">
        <f t="shared" ca="1" si="147"/>
        <v>-7.5557200196945784E-2</v>
      </c>
      <c r="Z663" s="64"/>
      <c r="AA663" s="64">
        <f ca="1">MAX(Y663,OFFSET($AA$4,B663,0))</f>
        <v>-7.5021174781420008E-2</v>
      </c>
      <c r="AB663" s="62">
        <f t="shared" ca="1" si="148"/>
        <v>870176.20851600892</v>
      </c>
      <c r="AC663" s="65">
        <f t="shared" ca="1" si="149"/>
        <v>504.26728810823988</v>
      </c>
      <c r="AD663" s="62">
        <f ca="1">MAX(0,AB663-W663*(1+OFFSET($Y$4,B663,0))*E663)</f>
        <v>0</v>
      </c>
      <c r="AE663" s="65">
        <f ca="1">IF(OFFSET($AC$4,B663,0)=0,0,-OFFSET($AC$4,B663,0)/OFFSET($AD$4,B663,0)*AD663)</f>
        <v>0</v>
      </c>
      <c r="AF663" s="51">
        <f t="shared" ca="1" si="150"/>
        <v>870176.20851600892</v>
      </c>
    </row>
    <row r="664" spans="1:32" ht="11.25" x14ac:dyDescent="0.2">
      <c r="A664" s="60">
        <v>31646</v>
      </c>
      <c r="B664" s="102">
        <f>INT(A664/10000)</f>
        <v>3</v>
      </c>
      <c r="C664" s="109">
        <v>2</v>
      </c>
      <c r="D664" s="60" t="s">
        <v>721</v>
      </c>
      <c r="E664" s="60">
        <v>809</v>
      </c>
      <c r="F664" s="60">
        <v>0</v>
      </c>
      <c r="G664" s="60">
        <f t="shared" si="138"/>
        <v>1304.0597014925372</v>
      </c>
      <c r="H664" s="60"/>
      <c r="I664" s="60"/>
      <c r="J664" s="57"/>
      <c r="K664" s="23">
        <f t="shared" si="139"/>
        <v>1</v>
      </c>
      <c r="L664" s="23">
        <f t="shared" si="140"/>
        <v>0</v>
      </c>
      <c r="M664" s="23">
        <f ca="1">OFFSET('Z1'!$B$7,B664,K664)*E664</f>
        <v>0</v>
      </c>
      <c r="N664" s="23">
        <f ca="1">IF(L664&gt;0,OFFSET('Z1'!$I$7,B664,L664)*IF(L664=1,E664-9300,IF(L664=2,E664-18000,IF(L664=3,E664-45000,0))),0)</f>
        <v>0</v>
      </c>
      <c r="O664" s="23">
        <f>IF(AND(F664=1,E664&gt;20000,E664&lt;=45000),E664*'Z1'!$G$7,0)+IF(AND(F664=1,E664&gt;45000,E664&lt;=50000),'Z1'!$G$7/5000*(50000-E664)*E664,0)</f>
        <v>0</v>
      </c>
      <c r="P664" s="24">
        <f t="shared" ca="1" si="141"/>
        <v>0</v>
      </c>
      <c r="Q664" s="27">
        <v>0</v>
      </c>
      <c r="R664" s="26">
        <f t="shared" si="142"/>
        <v>0</v>
      </c>
      <c r="S664" s="27">
        <f t="shared" si="143"/>
        <v>1</v>
      </c>
      <c r="T664" s="28">
        <f t="shared" si="144"/>
        <v>0</v>
      </c>
      <c r="U664" s="61">
        <f ca="1">OFFSET($U$4,B664,0)/OFFSET($G$4,B664,0)*G664</f>
        <v>634413.52610763896</v>
      </c>
      <c r="V664" s="62">
        <f t="shared" ca="1" si="145"/>
        <v>634413.52610763896</v>
      </c>
      <c r="W664" s="63">
        <v>848.28906367663399</v>
      </c>
      <c r="X664" s="63">
        <f t="shared" ca="1" si="146"/>
        <v>784.19471706753893</v>
      </c>
      <c r="Y664" s="64">
        <f t="shared" ca="1" si="147"/>
        <v>-7.5557200196945673E-2</v>
      </c>
      <c r="Z664" s="64"/>
      <c r="AA664" s="64">
        <f ca="1">MAX(Y664,OFFSET($AA$4,B664,0))</f>
        <v>-7.5021174781420008E-2</v>
      </c>
      <c r="AB664" s="62">
        <f t="shared" ca="1" si="148"/>
        <v>634781.38204639417</v>
      </c>
      <c r="AC664" s="65">
        <f t="shared" ca="1" si="149"/>
        <v>367.85593875520863</v>
      </c>
      <c r="AD664" s="62">
        <f ca="1">MAX(0,AB664-W664*(1+OFFSET($Y$4,B664,0))*E664)</f>
        <v>0</v>
      </c>
      <c r="AE664" s="65">
        <f ca="1">IF(OFFSET($AC$4,B664,0)=0,0,-OFFSET($AC$4,B664,0)/OFFSET($AD$4,B664,0)*AD664)</f>
        <v>0</v>
      </c>
      <c r="AF664" s="51">
        <f t="shared" ca="1" si="150"/>
        <v>634781.38204639417</v>
      </c>
    </row>
    <row r="665" spans="1:32" ht="11.25" x14ac:dyDescent="0.2">
      <c r="A665" s="60">
        <v>31649</v>
      </c>
      <c r="B665" s="102">
        <f>INT(A665/10000)</f>
        <v>3</v>
      </c>
      <c r="C665" s="109">
        <v>3</v>
      </c>
      <c r="D665" s="60" t="s">
        <v>722</v>
      </c>
      <c r="E665" s="60">
        <v>1930</v>
      </c>
      <c r="F665" s="60">
        <v>0</v>
      </c>
      <c r="G665" s="60">
        <f t="shared" si="138"/>
        <v>3111.0447761194027</v>
      </c>
      <c r="H665" s="60"/>
      <c r="I665" s="60"/>
      <c r="J665" s="57"/>
      <c r="K665" s="23">
        <f t="shared" si="139"/>
        <v>1</v>
      </c>
      <c r="L665" s="23">
        <f t="shared" si="140"/>
        <v>0</v>
      </c>
      <c r="M665" s="23">
        <f ca="1">OFFSET('Z1'!$B$7,B665,K665)*E665</f>
        <v>0</v>
      </c>
      <c r="N665" s="23">
        <f ca="1">IF(L665&gt;0,OFFSET('Z1'!$I$7,B665,L665)*IF(L665=1,E665-9300,IF(L665=2,E665-18000,IF(L665=3,E665-45000,0))),0)</f>
        <v>0</v>
      </c>
      <c r="O665" s="23">
        <f>IF(AND(F665=1,E665&gt;20000,E665&lt;=45000),E665*'Z1'!$G$7,0)+IF(AND(F665=1,E665&gt;45000,E665&lt;=50000),'Z1'!$G$7/5000*(50000-E665)*E665,0)</f>
        <v>0</v>
      </c>
      <c r="P665" s="24">
        <f t="shared" ca="1" si="141"/>
        <v>0</v>
      </c>
      <c r="Q665" s="27">
        <v>3432</v>
      </c>
      <c r="R665" s="26">
        <f t="shared" si="142"/>
        <v>2432</v>
      </c>
      <c r="S665" s="27">
        <f t="shared" si="143"/>
        <v>1</v>
      </c>
      <c r="T665" s="28">
        <f t="shared" si="144"/>
        <v>2188.8000000000002</v>
      </c>
      <c r="U665" s="61">
        <f ca="1">OFFSET($U$4,B665,0)/OFFSET($G$4,B665,0)*G665</f>
        <v>1513495.8039403502</v>
      </c>
      <c r="V665" s="62">
        <f t="shared" ca="1" si="145"/>
        <v>1515684.6039403502</v>
      </c>
      <c r="W665" s="63">
        <v>849.50774612645387</v>
      </c>
      <c r="X665" s="63">
        <f t="shared" ca="1" si="146"/>
        <v>785.32881033178774</v>
      </c>
      <c r="Y665" s="64">
        <f t="shared" ca="1" si="147"/>
        <v>-7.5548382092224919E-2</v>
      </c>
      <c r="Z665" s="64"/>
      <c r="AA665" s="64">
        <f ca="1">MAX(Y665,OFFSET($AA$4,B665,0))</f>
        <v>-7.5021174781420008E-2</v>
      </c>
      <c r="AB665" s="62">
        <f t="shared" ca="1" si="148"/>
        <v>1516548.9866604328</v>
      </c>
      <c r="AC665" s="65">
        <f t="shared" ca="1" si="149"/>
        <v>864.38272008253261</v>
      </c>
      <c r="AD665" s="62">
        <f ca="1">MAX(0,AB665-W665*(1+OFFSET($Y$4,B665,0))*E665)</f>
        <v>0</v>
      </c>
      <c r="AE665" s="65">
        <f ca="1">IF(OFFSET($AC$4,B665,0)=0,0,-OFFSET($AC$4,B665,0)/OFFSET($AD$4,B665,0)*AD665)</f>
        <v>0</v>
      </c>
      <c r="AF665" s="51">
        <f t="shared" ca="1" si="150"/>
        <v>1516548.9866604328</v>
      </c>
    </row>
    <row r="666" spans="1:32" ht="11.25" x14ac:dyDescent="0.2">
      <c r="A666" s="60">
        <v>31650</v>
      </c>
      <c r="B666" s="102">
        <f>INT(A666/10000)</f>
        <v>3</v>
      </c>
      <c r="C666" s="109">
        <v>3</v>
      </c>
      <c r="D666" s="60" t="s">
        <v>723</v>
      </c>
      <c r="E666" s="60">
        <v>1621</v>
      </c>
      <c r="F666" s="60">
        <v>0</v>
      </c>
      <c r="G666" s="60">
        <f t="shared" si="138"/>
        <v>2612.9552238805968</v>
      </c>
      <c r="H666" s="60"/>
      <c r="I666" s="60"/>
      <c r="J666" s="57"/>
      <c r="K666" s="23">
        <f t="shared" si="139"/>
        <v>1</v>
      </c>
      <c r="L666" s="23">
        <f t="shared" si="140"/>
        <v>0</v>
      </c>
      <c r="M666" s="23">
        <f ca="1">OFFSET('Z1'!$B$7,B666,K666)*E666</f>
        <v>0</v>
      </c>
      <c r="N666" s="23">
        <f ca="1">IF(L666&gt;0,OFFSET('Z1'!$I$7,B666,L666)*IF(L666=1,E666-9300,IF(L666=2,E666-18000,IF(L666=3,E666-45000,0))),0)</f>
        <v>0</v>
      </c>
      <c r="O666" s="23">
        <f>IF(AND(F666=1,E666&gt;20000,E666&lt;=45000),E666*'Z1'!$G$7,0)+IF(AND(F666=1,E666&gt;45000,E666&lt;=50000),'Z1'!$G$7/5000*(50000-E666)*E666,0)</f>
        <v>0</v>
      </c>
      <c r="P666" s="24">
        <f t="shared" ca="1" si="141"/>
        <v>0</v>
      </c>
      <c r="Q666" s="27">
        <v>0</v>
      </c>
      <c r="R666" s="26">
        <f t="shared" si="142"/>
        <v>0</v>
      </c>
      <c r="S666" s="27">
        <f t="shared" si="143"/>
        <v>1</v>
      </c>
      <c r="T666" s="28">
        <f t="shared" si="144"/>
        <v>0</v>
      </c>
      <c r="U666" s="61">
        <f ca="1">OFFSET($U$4,B666,0)/OFFSET($G$4,B666,0)*G666</f>
        <v>1271179.6363664807</v>
      </c>
      <c r="V666" s="62">
        <f t="shared" ca="1" si="145"/>
        <v>1271179.6363664807</v>
      </c>
      <c r="W666" s="63">
        <v>848.28906367663399</v>
      </c>
      <c r="X666" s="63">
        <f t="shared" ca="1" si="146"/>
        <v>784.19471706753905</v>
      </c>
      <c r="Y666" s="64">
        <f t="shared" ca="1" si="147"/>
        <v>-7.5557200196945562E-2</v>
      </c>
      <c r="Z666" s="64"/>
      <c r="AA666" s="64">
        <f ca="1">MAX(Y666,OFFSET($AA$4,B666,0))</f>
        <v>-7.5021174781420008E-2</v>
      </c>
      <c r="AB666" s="62">
        <f t="shared" ca="1" si="148"/>
        <v>1271916.7123574845</v>
      </c>
      <c r="AC666" s="65">
        <f t="shared" ca="1" si="149"/>
        <v>737.07599100377411</v>
      </c>
      <c r="AD666" s="62">
        <f ca="1">MAX(0,AB666-W666*(1+OFFSET($Y$4,B666,0))*E666)</f>
        <v>0</v>
      </c>
      <c r="AE666" s="65">
        <f ca="1">IF(OFFSET($AC$4,B666,0)=0,0,-OFFSET($AC$4,B666,0)/OFFSET($AD$4,B666,0)*AD666)</f>
        <v>0</v>
      </c>
      <c r="AF666" s="51">
        <f t="shared" ca="1" si="150"/>
        <v>1271916.7123574845</v>
      </c>
    </row>
    <row r="667" spans="1:32" ht="11.25" x14ac:dyDescent="0.2">
      <c r="A667" s="60">
        <v>31651</v>
      </c>
      <c r="B667" s="102">
        <f>INT(A667/10000)</f>
        <v>3</v>
      </c>
      <c r="C667" s="109">
        <v>4</v>
      </c>
      <c r="D667" s="60" t="s">
        <v>724</v>
      </c>
      <c r="E667" s="60">
        <v>2631</v>
      </c>
      <c r="F667" s="60">
        <v>0</v>
      </c>
      <c r="G667" s="60">
        <f t="shared" si="138"/>
        <v>4241.0149253731342</v>
      </c>
      <c r="H667" s="60"/>
      <c r="I667" s="60"/>
      <c r="J667" s="57"/>
      <c r="K667" s="23">
        <f t="shared" si="139"/>
        <v>1</v>
      </c>
      <c r="L667" s="23">
        <f t="shared" si="140"/>
        <v>0</v>
      </c>
      <c r="M667" s="23">
        <f ca="1">OFFSET('Z1'!$B$7,B667,K667)*E667</f>
        <v>0</v>
      </c>
      <c r="N667" s="23">
        <f ca="1">IF(L667&gt;0,OFFSET('Z1'!$I$7,B667,L667)*IF(L667=1,E667-9300,IF(L667=2,E667-18000,IF(L667=3,E667-45000,0))),0)</f>
        <v>0</v>
      </c>
      <c r="O667" s="23">
        <f>IF(AND(F667=1,E667&gt;20000,E667&lt;=45000),E667*'Z1'!$G$7,0)+IF(AND(F667=1,E667&gt;45000,E667&lt;=50000),'Z1'!$G$7/5000*(50000-E667)*E667,0)</f>
        <v>0</v>
      </c>
      <c r="P667" s="24">
        <f t="shared" ca="1" si="141"/>
        <v>0</v>
      </c>
      <c r="Q667" s="27">
        <v>2814</v>
      </c>
      <c r="R667" s="26">
        <f t="shared" si="142"/>
        <v>1814</v>
      </c>
      <c r="S667" s="27">
        <f t="shared" si="143"/>
        <v>1</v>
      </c>
      <c r="T667" s="28">
        <f t="shared" si="144"/>
        <v>1632.6000000000001</v>
      </c>
      <c r="U667" s="61">
        <f ca="1">OFFSET($U$4,B667,0)/OFFSET($G$4,B667,0)*G667</f>
        <v>2063216.300604695</v>
      </c>
      <c r="V667" s="62">
        <f t="shared" ca="1" si="145"/>
        <v>2064848.9006046951</v>
      </c>
      <c r="W667" s="63">
        <v>848.67813326816224</v>
      </c>
      <c r="X667" s="63">
        <f t="shared" ca="1" si="146"/>
        <v>784.81524158293234</v>
      </c>
      <c r="Y667" s="64">
        <f t="shared" ca="1" si="147"/>
        <v>-7.5249837578943213E-2</v>
      </c>
      <c r="Z667" s="64"/>
      <c r="AA667" s="64">
        <f ca="1">MAX(Y667,OFFSET($AA$4,B667,0))</f>
        <v>-7.5021174781420008E-2</v>
      </c>
      <c r="AB667" s="62">
        <f t="shared" ca="1" si="148"/>
        <v>2065359.4754012851</v>
      </c>
      <c r="AC667" s="65">
        <f t="shared" ca="1" si="149"/>
        <v>510.57479659002274</v>
      </c>
      <c r="AD667" s="62">
        <f ca="1">MAX(0,AB667-W667*(1+OFFSET($Y$4,B667,0))*E667)</f>
        <v>0</v>
      </c>
      <c r="AE667" s="65">
        <f ca="1">IF(OFFSET($AC$4,B667,0)=0,0,-OFFSET($AC$4,B667,0)/OFFSET($AD$4,B667,0)*AD667)</f>
        <v>0</v>
      </c>
      <c r="AF667" s="51">
        <f t="shared" ca="1" si="150"/>
        <v>2065359.4754012851</v>
      </c>
    </row>
    <row r="668" spans="1:32" ht="11.25" x14ac:dyDescent="0.2">
      <c r="A668" s="60">
        <v>31652</v>
      </c>
      <c r="B668" s="102">
        <f>INT(A668/10000)</f>
        <v>3</v>
      </c>
      <c r="C668" s="109">
        <v>2</v>
      </c>
      <c r="D668" s="60" t="s">
        <v>725</v>
      </c>
      <c r="E668" s="60">
        <v>556</v>
      </c>
      <c r="F668" s="60">
        <v>0</v>
      </c>
      <c r="G668" s="60">
        <f t="shared" si="138"/>
        <v>896.2388059701492</v>
      </c>
      <c r="H668" s="60"/>
      <c r="I668" s="60"/>
      <c r="J668" s="57"/>
      <c r="K668" s="23">
        <f t="shared" si="139"/>
        <v>1</v>
      </c>
      <c r="L668" s="23">
        <f t="shared" si="140"/>
        <v>0</v>
      </c>
      <c r="M668" s="23">
        <f ca="1">OFFSET('Z1'!$B$7,B668,K668)*E668</f>
        <v>0</v>
      </c>
      <c r="N668" s="23">
        <f ca="1">IF(L668&gt;0,OFFSET('Z1'!$I$7,B668,L668)*IF(L668=1,E668-9300,IF(L668=2,E668-18000,IF(L668=3,E668-45000,0))),0)</f>
        <v>0</v>
      </c>
      <c r="O668" s="23">
        <f>IF(AND(F668=1,E668&gt;20000,E668&lt;=45000),E668*'Z1'!$G$7,0)+IF(AND(F668=1,E668&gt;45000,E668&lt;=50000),'Z1'!$G$7/5000*(50000-E668)*E668,0)</f>
        <v>0</v>
      </c>
      <c r="P668" s="24">
        <f t="shared" ca="1" si="141"/>
        <v>0</v>
      </c>
      <c r="Q668" s="27">
        <v>0</v>
      </c>
      <c r="R668" s="26">
        <f t="shared" si="142"/>
        <v>0</v>
      </c>
      <c r="S668" s="27">
        <f t="shared" si="143"/>
        <v>1</v>
      </c>
      <c r="T668" s="28">
        <f t="shared" si="144"/>
        <v>0</v>
      </c>
      <c r="U668" s="61">
        <f ca="1">OFFSET($U$4,B668,0)/OFFSET($G$4,B668,0)*G668</f>
        <v>436012.26268955169</v>
      </c>
      <c r="V668" s="62">
        <f t="shared" ca="1" si="145"/>
        <v>436012.26268955169</v>
      </c>
      <c r="W668" s="63">
        <v>847.78773190579534</v>
      </c>
      <c r="X668" s="63">
        <f t="shared" ca="1" si="146"/>
        <v>784.19471706753905</v>
      </c>
      <c r="Y668" s="64">
        <f t="shared" ca="1" si="147"/>
        <v>-7.5010539130239029E-2</v>
      </c>
      <c r="Z668" s="64"/>
      <c r="AA668" s="64">
        <f ca="1">MAX(Y668,OFFSET($AA$4,B668,0))</f>
        <v>-7.5010539130239029E-2</v>
      </c>
      <c r="AB668" s="62">
        <f t="shared" ca="1" si="148"/>
        <v>436012.26268955169</v>
      </c>
      <c r="AC668" s="65">
        <f t="shared" ca="1" si="149"/>
        <v>0</v>
      </c>
      <c r="AD668" s="62">
        <f ca="1">MAX(0,AB668-W668*(1+OFFSET($Y$4,B668,0))*E668)</f>
        <v>0</v>
      </c>
      <c r="AE668" s="65">
        <f ca="1">IF(OFFSET($AC$4,B668,0)=0,0,-OFFSET($AC$4,B668,0)/OFFSET($AD$4,B668,0)*AD668)</f>
        <v>0</v>
      </c>
      <c r="AF668" s="51">
        <f t="shared" ca="1" si="150"/>
        <v>436012.26268955169</v>
      </c>
    </row>
    <row r="669" spans="1:32" ht="11.25" x14ac:dyDescent="0.2">
      <c r="A669" s="60">
        <v>31653</v>
      </c>
      <c r="B669" s="102">
        <f>INT(A669/10000)</f>
        <v>3</v>
      </c>
      <c r="C669" s="109">
        <v>3</v>
      </c>
      <c r="D669" s="60" t="s">
        <v>726</v>
      </c>
      <c r="E669" s="60">
        <v>1565</v>
      </c>
      <c r="F669" s="60">
        <v>0</v>
      </c>
      <c r="G669" s="60">
        <f t="shared" si="138"/>
        <v>2522.686567164179</v>
      </c>
      <c r="H669" s="60"/>
      <c r="I669" s="60"/>
      <c r="J669" s="57"/>
      <c r="K669" s="23">
        <f t="shared" si="139"/>
        <v>1</v>
      </c>
      <c r="L669" s="23">
        <f t="shared" si="140"/>
        <v>0</v>
      </c>
      <c r="M669" s="23">
        <f ca="1">OFFSET('Z1'!$B$7,B669,K669)*E669</f>
        <v>0</v>
      </c>
      <c r="N669" s="23">
        <f ca="1">IF(L669&gt;0,OFFSET('Z1'!$I$7,B669,L669)*IF(L669=1,E669-9300,IF(L669=2,E669-18000,IF(L669=3,E669-45000,0))),0)</f>
        <v>0</v>
      </c>
      <c r="O669" s="23">
        <f>IF(AND(F669=1,E669&gt;20000,E669&lt;=45000),E669*'Z1'!$G$7,0)+IF(AND(F669=1,E669&gt;45000,E669&lt;=50000),'Z1'!$G$7/5000*(50000-E669)*E669,0)</f>
        <v>0</v>
      </c>
      <c r="P669" s="24">
        <f t="shared" ca="1" si="141"/>
        <v>0</v>
      </c>
      <c r="Q669" s="27">
        <v>0</v>
      </c>
      <c r="R669" s="26">
        <f t="shared" si="142"/>
        <v>0</v>
      </c>
      <c r="S669" s="27">
        <f t="shared" si="143"/>
        <v>1</v>
      </c>
      <c r="T669" s="28">
        <f t="shared" si="144"/>
        <v>0</v>
      </c>
      <c r="U669" s="61">
        <f ca="1">OFFSET($U$4,B669,0)/OFFSET($G$4,B669,0)*G669</f>
        <v>1227264.7322106985</v>
      </c>
      <c r="V669" s="62">
        <f t="shared" ca="1" si="145"/>
        <v>1227264.7322106985</v>
      </c>
      <c r="W669" s="63">
        <v>848.2890636766341</v>
      </c>
      <c r="X669" s="63">
        <f t="shared" ca="1" si="146"/>
        <v>784.19471706753905</v>
      </c>
      <c r="Y669" s="64">
        <f t="shared" ca="1" si="147"/>
        <v>-7.5557200196945673E-2</v>
      </c>
      <c r="Z669" s="64"/>
      <c r="AA669" s="64">
        <f ca="1">MAX(Y669,OFFSET($AA$4,B669,0))</f>
        <v>-7.5021174781420008E-2</v>
      </c>
      <c r="AB669" s="62">
        <f t="shared" ca="1" si="148"/>
        <v>1227976.3447498232</v>
      </c>
      <c r="AC669" s="65">
        <f t="shared" ca="1" si="149"/>
        <v>711.6125391246751</v>
      </c>
      <c r="AD669" s="62">
        <f ca="1">MAX(0,AB669-W669*(1+OFFSET($Y$4,B669,0))*E669)</f>
        <v>0</v>
      </c>
      <c r="AE669" s="65">
        <f ca="1">IF(OFFSET($AC$4,B669,0)=0,0,-OFFSET($AC$4,B669,0)/OFFSET($AD$4,B669,0)*AD669)</f>
        <v>0</v>
      </c>
      <c r="AF669" s="51">
        <f t="shared" ca="1" si="150"/>
        <v>1227976.3447498232</v>
      </c>
    </row>
    <row r="670" spans="1:32" ht="11.25" x14ac:dyDescent="0.2">
      <c r="A670" s="60">
        <v>31654</v>
      </c>
      <c r="B670" s="102">
        <f>INT(A670/10000)</f>
        <v>3</v>
      </c>
      <c r="C670" s="109">
        <v>3</v>
      </c>
      <c r="D670" s="60" t="s">
        <v>727</v>
      </c>
      <c r="E670" s="60">
        <v>2158</v>
      </c>
      <c r="F670" s="60">
        <v>0</v>
      </c>
      <c r="G670" s="60">
        <f t="shared" si="138"/>
        <v>3478.5671641791046</v>
      </c>
      <c r="H670" s="60"/>
      <c r="I670" s="60"/>
      <c r="J670" s="57"/>
      <c r="K670" s="23">
        <f t="shared" si="139"/>
        <v>1</v>
      </c>
      <c r="L670" s="23">
        <f t="shared" si="140"/>
        <v>0</v>
      </c>
      <c r="M670" s="23">
        <f ca="1">OFFSET('Z1'!$B$7,B670,K670)*E670</f>
        <v>0</v>
      </c>
      <c r="N670" s="23">
        <f ca="1">IF(L670&gt;0,OFFSET('Z1'!$I$7,B670,L670)*IF(L670=1,E670-9300,IF(L670=2,E670-18000,IF(L670=3,E670-45000,0))),0)</f>
        <v>0</v>
      </c>
      <c r="O670" s="23">
        <f>IF(AND(F670=1,E670&gt;20000,E670&lt;=45000),E670*'Z1'!$G$7,0)+IF(AND(F670=1,E670&gt;45000,E670&lt;=50000),'Z1'!$G$7/5000*(50000-E670)*E670,0)</f>
        <v>0</v>
      </c>
      <c r="P670" s="24">
        <f t="shared" ca="1" si="141"/>
        <v>0</v>
      </c>
      <c r="Q670" s="27">
        <v>5331</v>
      </c>
      <c r="R670" s="26">
        <f t="shared" si="142"/>
        <v>4331</v>
      </c>
      <c r="S670" s="27">
        <f t="shared" si="143"/>
        <v>1</v>
      </c>
      <c r="T670" s="28">
        <f t="shared" si="144"/>
        <v>3897.9</v>
      </c>
      <c r="U670" s="61">
        <f ca="1">OFFSET($U$4,B670,0)/OFFSET($G$4,B670,0)*G670</f>
        <v>1692292.1994317493</v>
      </c>
      <c r="V670" s="62">
        <f t="shared" ca="1" si="145"/>
        <v>1696190.0994317492</v>
      </c>
      <c r="W670" s="63">
        <v>850.08782684658365</v>
      </c>
      <c r="X670" s="63">
        <f t="shared" ca="1" si="146"/>
        <v>786.00097285993934</v>
      </c>
      <c r="Y670" s="64">
        <f t="shared" ca="1" si="147"/>
        <v>-7.538850923718754E-2</v>
      </c>
      <c r="Z670" s="64"/>
      <c r="AA670" s="64">
        <f ca="1">MAX(Y670,OFFSET($AA$4,B670,0))</f>
        <v>-7.5021174781420008E-2</v>
      </c>
      <c r="AB670" s="62">
        <f t="shared" ca="1" si="148"/>
        <v>1696863.9706449858</v>
      </c>
      <c r="AC670" s="65">
        <f t="shared" ca="1" si="149"/>
        <v>673.87121323659085</v>
      </c>
      <c r="AD670" s="62">
        <f ca="1">MAX(0,AB670-W670*(1+OFFSET($Y$4,B670,0))*E670)</f>
        <v>0</v>
      </c>
      <c r="AE670" s="65">
        <f ca="1">IF(OFFSET($AC$4,B670,0)=0,0,-OFFSET($AC$4,B670,0)/OFFSET($AD$4,B670,0)*AD670)</f>
        <v>0</v>
      </c>
      <c r="AF670" s="51">
        <f t="shared" ca="1" si="150"/>
        <v>1696863.9706449858</v>
      </c>
    </row>
    <row r="671" spans="1:32" ht="11.25" x14ac:dyDescent="0.2">
      <c r="A671" s="60">
        <v>31655</v>
      </c>
      <c r="B671" s="102">
        <f>INT(A671/10000)</f>
        <v>3</v>
      </c>
      <c r="C671" s="109">
        <v>5</v>
      </c>
      <c r="D671" s="60" t="s">
        <v>728</v>
      </c>
      <c r="E671" s="60">
        <v>7234</v>
      </c>
      <c r="F671" s="60">
        <v>0</v>
      </c>
      <c r="G671" s="60">
        <f t="shared" si="138"/>
        <v>11660.776119402984</v>
      </c>
      <c r="H671" s="60"/>
      <c r="I671" s="60"/>
      <c r="J671" s="57"/>
      <c r="K671" s="23">
        <f t="shared" si="139"/>
        <v>1</v>
      </c>
      <c r="L671" s="23">
        <f t="shared" si="140"/>
        <v>0</v>
      </c>
      <c r="M671" s="23">
        <f ca="1">OFFSET('Z1'!$B$7,B671,K671)*E671</f>
        <v>0</v>
      </c>
      <c r="N671" s="23">
        <f ca="1">IF(L671&gt;0,OFFSET('Z1'!$I$7,B671,L671)*IF(L671=1,E671-9300,IF(L671=2,E671-18000,IF(L671=3,E671-45000,0))),0)</f>
        <v>0</v>
      </c>
      <c r="O671" s="23">
        <f>IF(AND(F671=1,E671&gt;20000,E671&lt;=45000),E671*'Z1'!$G$7,0)+IF(AND(F671=1,E671&gt;45000,E671&lt;=50000),'Z1'!$G$7/5000*(50000-E671)*E671,0)</f>
        <v>0</v>
      </c>
      <c r="P671" s="24">
        <f t="shared" ca="1" si="141"/>
        <v>0</v>
      </c>
      <c r="Q671" s="27">
        <v>23711</v>
      </c>
      <c r="R671" s="26">
        <f t="shared" si="142"/>
        <v>22711</v>
      </c>
      <c r="S671" s="27">
        <f t="shared" si="143"/>
        <v>1</v>
      </c>
      <c r="T671" s="28">
        <f t="shared" si="144"/>
        <v>20439.900000000001</v>
      </c>
      <c r="U671" s="61">
        <f ca="1">OFFSET($U$4,B671,0)/OFFSET($G$4,B671,0)*G671</f>
        <v>5672864.5832665768</v>
      </c>
      <c r="V671" s="62">
        <f t="shared" ca="1" si="145"/>
        <v>5693304.4832665771</v>
      </c>
      <c r="W671" s="63">
        <v>844.3324542981303</v>
      </c>
      <c r="X671" s="63">
        <f t="shared" ca="1" si="146"/>
        <v>787.02024927655202</v>
      </c>
      <c r="Y671" s="64">
        <f t="shared" ca="1" si="147"/>
        <v>-6.7878718542473071E-2</v>
      </c>
      <c r="Z671" s="64"/>
      <c r="AA671" s="64">
        <f ca="1">MAX(Y671,OFFSET($AA$4,B671,0))</f>
        <v>-6.7878718542473071E-2</v>
      </c>
      <c r="AB671" s="62">
        <f t="shared" ca="1" si="148"/>
        <v>5693304.4832665771</v>
      </c>
      <c r="AC671" s="65">
        <f t="shared" ca="1" si="149"/>
        <v>0</v>
      </c>
      <c r="AD671" s="62">
        <f ca="1">MAX(0,AB671-W671*(1+OFFSET($Y$4,B671,0))*E671)</f>
        <v>13085.910549458116</v>
      </c>
      <c r="AE671" s="65">
        <f ca="1">IF(OFFSET($AC$4,B671,0)=0,0,-OFFSET($AC$4,B671,0)/OFFSET($AD$4,B671,0)*AD671)</f>
        <v>-6346.5706256457252</v>
      </c>
      <c r="AF671" s="51">
        <f t="shared" ca="1" si="150"/>
        <v>5686957.9126409311</v>
      </c>
    </row>
    <row r="672" spans="1:32" ht="11.25" x14ac:dyDescent="0.2">
      <c r="A672" s="60">
        <v>31658</v>
      </c>
      <c r="B672" s="102">
        <f>INT(A672/10000)</f>
        <v>3</v>
      </c>
      <c r="C672" s="109">
        <v>2</v>
      </c>
      <c r="D672" s="60" t="s">
        <v>729</v>
      </c>
      <c r="E672" s="60">
        <v>533</v>
      </c>
      <c r="F672" s="60">
        <v>0</v>
      </c>
      <c r="G672" s="60">
        <f t="shared" si="138"/>
        <v>859.16417910447763</v>
      </c>
      <c r="H672" s="60"/>
      <c r="I672" s="60"/>
      <c r="J672" s="57"/>
      <c r="K672" s="23">
        <f t="shared" si="139"/>
        <v>1</v>
      </c>
      <c r="L672" s="23">
        <f t="shared" si="140"/>
        <v>0</v>
      </c>
      <c r="M672" s="23">
        <f ca="1">OFFSET('Z1'!$B$7,B672,K672)*E672</f>
        <v>0</v>
      </c>
      <c r="N672" s="23">
        <f ca="1">IF(L672&gt;0,OFFSET('Z1'!$I$7,B672,L672)*IF(L672=1,E672-9300,IF(L672=2,E672-18000,IF(L672=3,E672-45000,0))),0)</f>
        <v>0</v>
      </c>
      <c r="O672" s="23">
        <f>IF(AND(F672=1,E672&gt;20000,E672&lt;=45000),E672*'Z1'!$G$7,0)+IF(AND(F672=1,E672&gt;45000,E672&lt;=50000),'Z1'!$G$7/5000*(50000-E672)*E672,0)</f>
        <v>0</v>
      </c>
      <c r="P672" s="24">
        <f t="shared" ca="1" si="141"/>
        <v>0</v>
      </c>
      <c r="Q672" s="27">
        <v>0</v>
      </c>
      <c r="R672" s="26">
        <f t="shared" si="142"/>
        <v>0</v>
      </c>
      <c r="S672" s="27">
        <f t="shared" si="143"/>
        <v>1</v>
      </c>
      <c r="T672" s="28">
        <f t="shared" si="144"/>
        <v>0</v>
      </c>
      <c r="U672" s="61">
        <f ca="1">OFFSET($U$4,B672,0)/OFFSET($G$4,B672,0)*G672</f>
        <v>417975.78419699828</v>
      </c>
      <c r="V672" s="62">
        <f t="shared" ca="1" si="145"/>
        <v>417975.78419699828</v>
      </c>
      <c r="W672" s="63">
        <v>848.2890636766341</v>
      </c>
      <c r="X672" s="63">
        <f t="shared" ca="1" si="146"/>
        <v>784.19471706753905</v>
      </c>
      <c r="Y672" s="64">
        <f t="shared" ca="1" si="147"/>
        <v>-7.5557200196945673E-2</v>
      </c>
      <c r="Z672" s="64"/>
      <c r="AA672" s="64">
        <f ca="1">MAX(Y672,OFFSET($AA$4,B672,0))</f>
        <v>-7.5021174781420008E-2</v>
      </c>
      <c r="AB672" s="62">
        <f t="shared" ca="1" si="148"/>
        <v>418218.14169434871</v>
      </c>
      <c r="AC672" s="65">
        <f t="shared" ca="1" si="149"/>
        <v>242.35749735042918</v>
      </c>
      <c r="AD672" s="62">
        <f ca="1">MAX(0,AB672-W672*(1+OFFSET($Y$4,B672,0))*E672)</f>
        <v>0</v>
      </c>
      <c r="AE672" s="65">
        <f ca="1">IF(OFFSET($AC$4,B672,0)=0,0,-OFFSET($AC$4,B672,0)/OFFSET($AD$4,B672,0)*AD672)</f>
        <v>0</v>
      </c>
      <c r="AF672" s="51">
        <f t="shared" ca="1" si="150"/>
        <v>418218.14169434871</v>
      </c>
    </row>
    <row r="673" spans="1:32" ht="11.25" x14ac:dyDescent="0.2">
      <c r="A673" s="60">
        <v>31701</v>
      </c>
      <c r="B673" s="102">
        <f>INT(A673/10000)</f>
        <v>3</v>
      </c>
      <c r="C673" s="109">
        <v>3</v>
      </c>
      <c r="D673" s="60" t="s">
        <v>730</v>
      </c>
      <c r="E673" s="60">
        <v>1422</v>
      </c>
      <c r="F673" s="60">
        <v>0</v>
      </c>
      <c r="G673" s="60">
        <f t="shared" si="138"/>
        <v>2292.1791044776119</v>
      </c>
      <c r="H673" s="60"/>
      <c r="I673" s="60"/>
      <c r="J673" s="57"/>
      <c r="K673" s="23">
        <f t="shared" si="139"/>
        <v>1</v>
      </c>
      <c r="L673" s="23">
        <f t="shared" si="140"/>
        <v>0</v>
      </c>
      <c r="M673" s="23">
        <f ca="1">OFFSET('Z1'!$B$7,B673,K673)*E673</f>
        <v>0</v>
      </c>
      <c r="N673" s="23">
        <f ca="1">IF(L673&gt;0,OFFSET('Z1'!$I$7,B673,L673)*IF(L673=1,E673-9300,IF(L673=2,E673-18000,IF(L673=3,E673-45000,0))),0)</f>
        <v>0</v>
      </c>
      <c r="O673" s="23">
        <f>IF(AND(F673=1,E673&gt;20000,E673&lt;=45000),E673*'Z1'!$G$7,0)+IF(AND(F673=1,E673&gt;45000,E673&lt;=50000),'Z1'!$G$7/5000*(50000-E673)*E673,0)</f>
        <v>0</v>
      </c>
      <c r="P673" s="24">
        <f t="shared" ca="1" si="141"/>
        <v>0</v>
      </c>
      <c r="Q673" s="27">
        <v>6462</v>
      </c>
      <c r="R673" s="26">
        <f t="shared" si="142"/>
        <v>5462</v>
      </c>
      <c r="S673" s="27">
        <f t="shared" si="143"/>
        <v>1</v>
      </c>
      <c r="T673" s="28">
        <f t="shared" si="144"/>
        <v>4915.8</v>
      </c>
      <c r="U673" s="61">
        <f ca="1">OFFSET($U$4,B673,0)/OFFSET($G$4,B673,0)*G673</f>
        <v>1115124.8876700404</v>
      </c>
      <c r="V673" s="62">
        <f t="shared" ca="1" si="145"/>
        <v>1120040.6876700404</v>
      </c>
      <c r="W673" s="63">
        <v>839.59139771884657</v>
      </c>
      <c r="X673" s="63">
        <f t="shared" ca="1" si="146"/>
        <v>787.65167909285537</v>
      </c>
      <c r="Y673" s="64">
        <f t="shared" ca="1" si="147"/>
        <v>-6.1863090507013774E-2</v>
      </c>
      <c r="Z673" s="64"/>
      <c r="AA673" s="64">
        <f ca="1">MAX(Y673,OFFSET($AA$4,B673,0))</f>
        <v>-6.1863090507013774E-2</v>
      </c>
      <c r="AB673" s="62">
        <f t="shared" ca="1" si="148"/>
        <v>1120040.6876700404</v>
      </c>
      <c r="AC673" s="65">
        <f t="shared" ca="1" si="149"/>
        <v>0</v>
      </c>
      <c r="AD673" s="62">
        <f ca="1">MAX(0,AB673-W673*(1+OFFSET($Y$4,B673,0))*E673)</f>
        <v>9739.9283924500924</v>
      </c>
      <c r="AE673" s="65">
        <f ca="1">IF(OFFSET($AC$4,B673,0)=0,0,-OFFSET($AC$4,B673,0)/OFFSET($AD$4,B673,0)*AD673)</f>
        <v>-4723.7938237302324</v>
      </c>
      <c r="AF673" s="51">
        <f t="shared" ca="1" si="150"/>
        <v>1115316.8938463102</v>
      </c>
    </row>
    <row r="674" spans="1:32" ht="11.25" x14ac:dyDescent="0.2">
      <c r="A674" s="60">
        <v>31702</v>
      </c>
      <c r="B674" s="102">
        <f>INT(A674/10000)</f>
        <v>3</v>
      </c>
      <c r="C674" s="109">
        <v>4</v>
      </c>
      <c r="D674" s="60" t="s">
        <v>731</v>
      </c>
      <c r="E674" s="60">
        <v>3112</v>
      </c>
      <c r="F674" s="60">
        <v>0</v>
      </c>
      <c r="G674" s="60">
        <f t="shared" si="138"/>
        <v>5016.3582089552237</v>
      </c>
      <c r="H674" s="60"/>
      <c r="I674" s="60"/>
      <c r="J674" s="57"/>
      <c r="K674" s="23">
        <f t="shared" si="139"/>
        <v>1</v>
      </c>
      <c r="L674" s="23">
        <f t="shared" si="140"/>
        <v>0</v>
      </c>
      <c r="M674" s="23">
        <f ca="1">OFFSET('Z1'!$B$7,B674,K674)*E674</f>
        <v>0</v>
      </c>
      <c r="N674" s="23">
        <f ca="1">IF(L674&gt;0,OFFSET('Z1'!$I$7,B674,L674)*IF(L674=1,E674-9300,IF(L674=2,E674-18000,IF(L674=3,E674-45000,0))),0)</f>
        <v>0</v>
      </c>
      <c r="O674" s="23">
        <f>IF(AND(F674=1,E674&gt;20000,E674&lt;=45000),E674*'Z1'!$G$7,0)+IF(AND(F674=1,E674&gt;45000,E674&lt;=50000),'Z1'!$G$7/5000*(50000-E674)*E674,0)</f>
        <v>0</v>
      </c>
      <c r="P674" s="24">
        <f t="shared" ca="1" si="141"/>
        <v>0</v>
      </c>
      <c r="Q674" s="27">
        <v>3028</v>
      </c>
      <c r="R674" s="26">
        <f t="shared" si="142"/>
        <v>2028</v>
      </c>
      <c r="S674" s="27">
        <f t="shared" si="143"/>
        <v>1</v>
      </c>
      <c r="T674" s="28">
        <f t="shared" si="144"/>
        <v>1825.2</v>
      </c>
      <c r="U674" s="61">
        <f ca="1">OFFSET($U$4,B674,0)/OFFSET($G$4,B674,0)*G674</f>
        <v>2440413.9595141811</v>
      </c>
      <c r="V674" s="62">
        <f t="shared" ca="1" si="145"/>
        <v>2442239.1595141813</v>
      </c>
      <c r="W674" s="63">
        <v>832.66007026016371</v>
      </c>
      <c r="X674" s="63">
        <f t="shared" ca="1" si="146"/>
        <v>784.78122092358012</v>
      </c>
      <c r="Y674" s="64">
        <f t="shared" ca="1" si="147"/>
        <v>-5.7501075224639875E-2</v>
      </c>
      <c r="Z674" s="64"/>
      <c r="AA674" s="64">
        <f ca="1">MAX(Y674,OFFSET($AA$4,B674,0))</f>
        <v>-5.7501075224639875E-2</v>
      </c>
      <c r="AB674" s="62">
        <f t="shared" ca="1" si="148"/>
        <v>2442239.1595141813</v>
      </c>
      <c r="AC674" s="65">
        <f t="shared" ca="1" si="149"/>
        <v>0</v>
      </c>
      <c r="AD674" s="62">
        <f ca="1">MAX(0,AB674-W674*(1+OFFSET($Y$4,B674,0))*E674)</f>
        <v>32442.559471218847</v>
      </c>
      <c r="AE674" s="65">
        <f ca="1">IF(OFFSET($AC$4,B674,0)=0,0,-OFFSET($AC$4,B674,0)/OFFSET($AD$4,B674,0)*AD674)</f>
        <v>-15734.403363266782</v>
      </c>
      <c r="AF674" s="51">
        <f t="shared" ca="1" si="150"/>
        <v>2426504.7561509144</v>
      </c>
    </row>
    <row r="675" spans="1:32" ht="11.25" x14ac:dyDescent="0.2">
      <c r="A675" s="60">
        <v>31703</v>
      </c>
      <c r="B675" s="102">
        <f>INT(A675/10000)</f>
        <v>3</v>
      </c>
      <c r="C675" s="109">
        <v>5</v>
      </c>
      <c r="D675" s="60" t="s">
        <v>732</v>
      </c>
      <c r="E675" s="60">
        <v>5872</v>
      </c>
      <c r="F675" s="60">
        <v>0</v>
      </c>
      <c r="G675" s="60">
        <f t="shared" si="138"/>
        <v>9465.313432835821</v>
      </c>
      <c r="H675" s="60"/>
      <c r="I675" s="60"/>
      <c r="J675" s="57"/>
      <c r="K675" s="23">
        <f t="shared" si="139"/>
        <v>1</v>
      </c>
      <c r="L675" s="23">
        <f t="shared" si="140"/>
        <v>0</v>
      </c>
      <c r="M675" s="23">
        <f ca="1">OFFSET('Z1'!$B$7,B675,K675)*E675</f>
        <v>0</v>
      </c>
      <c r="N675" s="23">
        <f ca="1">IF(L675&gt;0,OFFSET('Z1'!$I$7,B675,L675)*IF(L675=1,E675-9300,IF(L675=2,E675-18000,IF(L675=3,E675-45000,0))),0)</f>
        <v>0</v>
      </c>
      <c r="O675" s="23">
        <f>IF(AND(F675=1,E675&gt;20000,E675&lt;=45000),E675*'Z1'!$G$7,0)+IF(AND(F675=1,E675&gt;45000,E675&lt;=50000),'Z1'!$G$7/5000*(50000-E675)*E675,0)</f>
        <v>0</v>
      </c>
      <c r="P675" s="24">
        <f t="shared" ca="1" si="141"/>
        <v>0</v>
      </c>
      <c r="Q675" s="27">
        <v>0</v>
      </c>
      <c r="R675" s="26">
        <f t="shared" si="142"/>
        <v>0</v>
      </c>
      <c r="S675" s="27">
        <f t="shared" si="143"/>
        <v>1</v>
      </c>
      <c r="T675" s="28">
        <f t="shared" si="144"/>
        <v>0</v>
      </c>
      <c r="U675" s="61">
        <f ca="1">OFFSET($U$4,B675,0)/OFFSET($G$4,B675,0)*G675</f>
        <v>4604791.3786205892</v>
      </c>
      <c r="V675" s="62">
        <f t="shared" ca="1" si="145"/>
        <v>4604791.3786205892</v>
      </c>
      <c r="W675" s="63">
        <v>848.34865412032025</v>
      </c>
      <c r="X675" s="63">
        <f t="shared" ca="1" si="146"/>
        <v>784.19471706753905</v>
      </c>
      <c r="Y675" s="64">
        <f t="shared" ca="1" si="147"/>
        <v>-7.5622135711766347E-2</v>
      </c>
      <c r="Z675" s="64"/>
      <c r="AA675" s="64">
        <f ca="1">MAX(Y675,OFFSET($AA$4,B675,0))</f>
        <v>-7.5021174781420008E-2</v>
      </c>
      <c r="AB675" s="62">
        <f t="shared" ca="1" si="148"/>
        <v>4607785.0674764747</v>
      </c>
      <c r="AC675" s="65">
        <f t="shared" ca="1" si="149"/>
        <v>2993.688855885528</v>
      </c>
      <c r="AD675" s="62">
        <f ca="1">MAX(0,AB675-W675*(1+OFFSET($Y$4,B675,0))*E675)</f>
        <v>0</v>
      </c>
      <c r="AE675" s="65">
        <f ca="1">IF(OFFSET($AC$4,B675,0)=0,0,-OFFSET($AC$4,B675,0)/OFFSET($AD$4,B675,0)*AD675)</f>
        <v>0</v>
      </c>
      <c r="AF675" s="51">
        <f t="shared" ca="1" si="150"/>
        <v>4607785.0674764747</v>
      </c>
    </row>
    <row r="676" spans="1:32" ht="11.25" x14ac:dyDescent="0.2">
      <c r="A676" s="60">
        <v>31704</v>
      </c>
      <c r="B676" s="102">
        <f>INT(A676/10000)</f>
        <v>3</v>
      </c>
      <c r="C676" s="109">
        <v>6</v>
      </c>
      <c r="D676" s="60" t="s">
        <v>733</v>
      </c>
      <c r="E676" s="60">
        <v>11892</v>
      </c>
      <c r="F676" s="60">
        <v>0</v>
      </c>
      <c r="G676" s="60">
        <f t="shared" si="138"/>
        <v>19820</v>
      </c>
      <c r="H676" s="60"/>
      <c r="I676" s="60"/>
      <c r="J676" s="57"/>
      <c r="K676" s="23">
        <f t="shared" si="139"/>
        <v>2</v>
      </c>
      <c r="L676" s="23">
        <f t="shared" si="140"/>
        <v>0</v>
      </c>
      <c r="M676" s="23">
        <f ca="1">OFFSET('Z1'!$B$7,B676,K676)*E676</f>
        <v>1552024.92</v>
      </c>
      <c r="N676" s="23">
        <f ca="1">IF(L676&gt;0,OFFSET('Z1'!$I$7,B676,L676)*IF(L676=1,E676-9300,IF(L676=2,E676-18000,IF(L676=3,E676-45000,0))),0)</f>
        <v>0</v>
      </c>
      <c r="O676" s="23">
        <f>IF(AND(F676=1,E676&gt;20000,E676&lt;=45000),E676*'Z1'!$G$7,0)+IF(AND(F676=1,E676&gt;45000,E676&lt;=50000),'Z1'!$G$7/5000*(50000-E676)*E676,0)</f>
        <v>0</v>
      </c>
      <c r="P676" s="24">
        <f t="shared" ca="1" si="141"/>
        <v>1552024.92</v>
      </c>
      <c r="Q676" s="27">
        <v>22337</v>
      </c>
      <c r="R676" s="26">
        <f t="shared" si="142"/>
        <v>21337</v>
      </c>
      <c r="S676" s="27">
        <f t="shared" si="143"/>
        <v>0</v>
      </c>
      <c r="T676" s="28">
        <f t="shared" si="144"/>
        <v>0</v>
      </c>
      <c r="U676" s="61">
        <f ca="1">OFFSET($U$4,B676,0)/OFFSET($G$4,B676,0)*G676</f>
        <v>9642254.931320997</v>
      </c>
      <c r="V676" s="62">
        <f t="shared" ca="1" si="145"/>
        <v>11194279.851320997</v>
      </c>
      <c r="W676" s="63">
        <v>988.93390785289762</v>
      </c>
      <c r="X676" s="63">
        <f t="shared" ca="1" si="146"/>
        <v>941.32861178279484</v>
      </c>
      <c r="Y676" s="64">
        <f t="shared" ca="1" si="147"/>
        <v>-4.8137995564799696E-2</v>
      </c>
      <c r="Z676" s="64"/>
      <c r="AA676" s="64">
        <f ca="1">MAX(Y676,OFFSET($AA$4,B676,0))</f>
        <v>-4.8137995564799696E-2</v>
      </c>
      <c r="AB676" s="62">
        <f t="shared" ca="1" si="148"/>
        <v>11194279.851320997</v>
      </c>
      <c r="AC676" s="65">
        <f t="shared" ca="1" si="149"/>
        <v>0</v>
      </c>
      <c r="AD676" s="62">
        <f ca="1">MAX(0,AB676-W676*(1+OFFSET($Y$4,B676,0))*E676)</f>
        <v>257354.98532984778</v>
      </c>
      <c r="AE676" s="65">
        <f ca="1">IF(OFFSET($AC$4,B676,0)=0,0,-OFFSET($AC$4,B676,0)/OFFSET($AD$4,B676,0)*AD676)</f>
        <v>-124815.28007430356</v>
      </c>
      <c r="AF676" s="51">
        <f t="shared" ca="1" si="150"/>
        <v>11069464.571246693</v>
      </c>
    </row>
    <row r="677" spans="1:32" ht="11.25" x14ac:dyDescent="0.2">
      <c r="A677" s="60">
        <v>31706</v>
      </c>
      <c r="B677" s="102">
        <f>INT(A677/10000)</f>
        <v>3</v>
      </c>
      <c r="C677" s="109">
        <v>3</v>
      </c>
      <c r="D677" s="60" t="s">
        <v>734</v>
      </c>
      <c r="E677" s="60">
        <v>1646</v>
      </c>
      <c r="F677" s="60">
        <v>0</v>
      </c>
      <c r="G677" s="60">
        <f t="shared" si="138"/>
        <v>2653.2537313432836</v>
      </c>
      <c r="H677" s="60"/>
      <c r="I677" s="60"/>
      <c r="J677" s="57"/>
      <c r="K677" s="23">
        <f t="shared" si="139"/>
        <v>1</v>
      </c>
      <c r="L677" s="23">
        <f t="shared" si="140"/>
        <v>0</v>
      </c>
      <c r="M677" s="23">
        <f ca="1">OFFSET('Z1'!$B$7,B677,K677)*E677</f>
        <v>0</v>
      </c>
      <c r="N677" s="23">
        <f ca="1">IF(L677&gt;0,OFFSET('Z1'!$I$7,B677,L677)*IF(L677=1,E677-9300,IF(L677=2,E677-18000,IF(L677=3,E677-45000,0))),0)</f>
        <v>0</v>
      </c>
      <c r="O677" s="23">
        <f>IF(AND(F677=1,E677&gt;20000,E677&lt;=45000),E677*'Z1'!$G$7,0)+IF(AND(F677=1,E677&gt;45000,E677&lt;=50000),'Z1'!$G$7/5000*(50000-E677)*E677,0)</f>
        <v>0</v>
      </c>
      <c r="P677" s="24">
        <f t="shared" ca="1" si="141"/>
        <v>0</v>
      </c>
      <c r="Q677" s="27">
        <v>0</v>
      </c>
      <c r="R677" s="26">
        <f t="shared" si="142"/>
        <v>0</v>
      </c>
      <c r="S677" s="27">
        <f t="shared" si="143"/>
        <v>1</v>
      </c>
      <c r="T677" s="28">
        <f t="shared" si="144"/>
        <v>0</v>
      </c>
      <c r="U677" s="61">
        <f ca="1">OFFSET($U$4,B677,0)/OFFSET($G$4,B677,0)*G677</f>
        <v>1290784.5042931691</v>
      </c>
      <c r="V677" s="62">
        <f t="shared" ca="1" si="145"/>
        <v>1290784.5042931691</v>
      </c>
      <c r="W677" s="63">
        <v>848.28906367663399</v>
      </c>
      <c r="X677" s="63">
        <f t="shared" ca="1" si="146"/>
        <v>784.19471706753893</v>
      </c>
      <c r="Y677" s="64">
        <f t="shared" ca="1" si="147"/>
        <v>-7.5557200196945673E-2</v>
      </c>
      <c r="Z677" s="64"/>
      <c r="AA677" s="64">
        <f ca="1">MAX(Y677,OFFSET($AA$4,B677,0))</f>
        <v>-7.5021174781420008E-2</v>
      </c>
      <c r="AB677" s="62">
        <f t="shared" ca="1" si="148"/>
        <v>1291532.9478966189</v>
      </c>
      <c r="AC677" s="65">
        <f t="shared" ca="1" si="149"/>
        <v>748.44360344973393</v>
      </c>
      <c r="AD677" s="62">
        <f ca="1">MAX(0,AB677-W677*(1+OFFSET($Y$4,B677,0))*E677)</f>
        <v>0</v>
      </c>
      <c r="AE677" s="65">
        <f ca="1">IF(OFFSET($AC$4,B677,0)=0,0,-OFFSET($AC$4,B677,0)/OFFSET($AD$4,B677,0)*AD677)</f>
        <v>0</v>
      </c>
      <c r="AF677" s="51">
        <f t="shared" ca="1" si="150"/>
        <v>1291532.9478966189</v>
      </c>
    </row>
    <row r="678" spans="1:32" ht="11.25" x14ac:dyDescent="0.2">
      <c r="A678" s="60">
        <v>31707</v>
      </c>
      <c r="B678" s="102">
        <f>INT(A678/10000)</f>
        <v>3</v>
      </c>
      <c r="C678" s="109">
        <v>3</v>
      </c>
      <c r="D678" s="60" t="s">
        <v>735</v>
      </c>
      <c r="E678" s="60">
        <v>2367</v>
      </c>
      <c r="F678" s="60">
        <v>0</v>
      </c>
      <c r="G678" s="60">
        <f t="shared" si="138"/>
        <v>3815.4626865671644</v>
      </c>
      <c r="H678" s="60"/>
      <c r="I678" s="60"/>
      <c r="J678" s="57"/>
      <c r="K678" s="23">
        <f t="shared" si="139"/>
        <v>1</v>
      </c>
      <c r="L678" s="23">
        <f t="shared" si="140"/>
        <v>0</v>
      </c>
      <c r="M678" s="23">
        <f ca="1">OFFSET('Z1'!$B$7,B678,K678)*E678</f>
        <v>0</v>
      </c>
      <c r="N678" s="23">
        <f ca="1">IF(L678&gt;0,OFFSET('Z1'!$I$7,B678,L678)*IF(L678=1,E678-9300,IF(L678=2,E678-18000,IF(L678=3,E678-45000,0))),0)</f>
        <v>0</v>
      </c>
      <c r="O678" s="23">
        <f>IF(AND(F678=1,E678&gt;20000,E678&lt;=45000),E678*'Z1'!$G$7,0)+IF(AND(F678=1,E678&gt;45000,E678&lt;=50000),'Z1'!$G$7/5000*(50000-E678)*E678,0)</f>
        <v>0</v>
      </c>
      <c r="P678" s="24">
        <f t="shared" ca="1" si="141"/>
        <v>0</v>
      </c>
      <c r="Q678" s="27">
        <v>0</v>
      </c>
      <c r="R678" s="26">
        <f t="shared" si="142"/>
        <v>0</v>
      </c>
      <c r="S678" s="27">
        <f t="shared" si="143"/>
        <v>1</v>
      </c>
      <c r="T678" s="28">
        <f t="shared" si="144"/>
        <v>0</v>
      </c>
      <c r="U678" s="61">
        <f ca="1">OFFSET($U$4,B678,0)/OFFSET($G$4,B678,0)*G678</f>
        <v>1856188.8952988649</v>
      </c>
      <c r="V678" s="62">
        <f t="shared" ca="1" si="145"/>
        <v>1856188.8952988649</v>
      </c>
      <c r="W678" s="63">
        <v>872.39982032671378</v>
      </c>
      <c r="X678" s="63">
        <f t="shared" ca="1" si="146"/>
        <v>784.19471706753905</v>
      </c>
      <c r="Y678" s="64">
        <f t="shared" ca="1" si="147"/>
        <v>-0.10110628315597536</v>
      </c>
      <c r="Z678" s="64"/>
      <c r="AA678" s="64">
        <f ca="1">MAX(Y678,OFFSET($AA$4,B678,0))</f>
        <v>-7.5021174781420008E-2</v>
      </c>
      <c r="AB678" s="62">
        <f t="shared" ca="1" si="148"/>
        <v>1910053.8713135084</v>
      </c>
      <c r="AC678" s="65">
        <f t="shared" ca="1" si="149"/>
        <v>53864.976014643442</v>
      </c>
      <c r="AD678" s="62">
        <f ca="1">MAX(0,AB678-W678*(1+OFFSET($Y$4,B678,0))*E678)</f>
        <v>0</v>
      </c>
      <c r="AE678" s="65">
        <f ca="1">IF(OFFSET($AC$4,B678,0)=0,0,-OFFSET($AC$4,B678,0)/OFFSET($AD$4,B678,0)*AD678)</f>
        <v>0</v>
      </c>
      <c r="AF678" s="51">
        <f t="shared" ca="1" si="150"/>
        <v>1910053.8713135084</v>
      </c>
    </row>
    <row r="679" spans="1:32" ht="11.25" x14ac:dyDescent="0.2">
      <c r="A679" s="60">
        <v>31709</v>
      </c>
      <c r="B679" s="102">
        <f>INT(A679/10000)</f>
        <v>3</v>
      </c>
      <c r="C679" s="109">
        <v>4</v>
      </c>
      <c r="D679" s="60" t="s">
        <v>736</v>
      </c>
      <c r="E679" s="60">
        <v>3921</v>
      </c>
      <c r="F679" s="60">
        <v>0</v>
      </c>
      <c r="G679" s="60">
        <f t="shared" si="138"/>
        <v>6320.4179104477607</v>
      </c>
      <c r="H679" s="60"/>
      <c r="I679" s="60"/>
      <c r="J679" s="57"/>
      <c r="K679" s="23">
        <f t="shared" si="139"/>
        <v>1</v>
      </c>
      <c r="L679" s="23">
        <f t="shared" si="140"/>
        <v>0</v>
      </c>
      <c r="M679" s="23">
        <f ca="1">OFFSET('Z1'!$B$7,B679,K679)*E679</f>
        <v>0</v>
      </c>
      <c r="N679" s="23">
        <f ca="1">IF(L679&gt;0,OFFSET('Z1'!$I$7,B679,L679)*IF(L679=1,E679-9300,IF(L679=2,E679-18000,IF(L679=3,E679-45000,0))),0)</f>
        <v>0</v>
      </c>
      <c r="O679" s="23">
        <f>IF(AND(F679=1,E679&gt;20000,E679&lt;=45000),E679*'Z1'!$G$7,0)+IF(AND(F679=1,E679&gt;45000,E679&lt;=50000),'Z1'!$G$7/5000*(50000-E679)*E679,0)</f>
        <v>0</v>
      </c>
      <c r="P679" s="24">
        <f t="shared" ca="1" si="141"/>
        <v>0</v>
      </c>
      <c r="Q679" s="27">
        <v>42030</v>
      </c>
      <c r="R679" s="26">
        <f t="shared" si="142"/>
        <v>41030</v>
      </c>
      <c r="S679" s="27">
        <f t="shared" si="143"/>
        <v>1</v>
      </c>
      <c r="T679" s="28">
        <f t="shared" si="144"/>
        <v>36927</v>
      </c>
      <c r="U679" s="61">
        <f ca="1">OFFSET($U$4,B679,0)/OFFSET($G$4,B679,0)*G679</f>
        <v>3074827.4856218202</v>
      </c>
      <c r="V679" s="62">
        <f t="shared" ca="1" si="145"/>
        <v>3111754.4856218202</v>
      </c>
      <c r="W679" s="63">
        <v>848.5827214717865</v>
      </c>
      <c r="X679" s="63">
        <f t="shared" ca="1" si="146"/>
        <v>793.61246764137218</v>
      </c>
      <c r="Y679" s="64">
        <f t="shared" ca="1" si="147"/>
        <v>-6.4778898320099643E-2</v>
      </c>
      <c r="Z679" s="64"/>
      <c r="AA679" s="64">
        <f ca="1">MAX(Y679,OFFSET($AA$4,B679,0))</f>
        <v>-6.4778898320099643E-2</v>
      </c>
      <c r="AB679" s="62">
        <f t="shared" ca="1" si="148"/>
        <v>3111754.4856218202</v>
      </c>
      <c r="AC679" s="65">
        <f t="shared" ca="1" si="149"/>
        <v>0</v>
      </c>
      <c r="AD679" s="62">
        <f ca="1">MAX(0,AB679-W679*(1+OFFSET($Y$4,B679,0))*E679)</f>
        <v>17442.588992144447</v>
      </c>
      <c r="AE679" s="65">
        <f ca="1">IF(OFFSET($AC$4,B679,0)=0,0,-OFFSET($AC$4,B679,0)/OFFSET($AD$4,B679,0)*AD679)</f>
        <v>-8459.5277122186581</v>
      </c>
      <c r="AF679" s="51">
        <f t="shared" ca="1" si="150"/>
        <v>3103294.9579096017</v>
      </c>
    </row>
    <row r="680" spans="1:32" ht="11.25" x14ac:dyDescent="0.2">
      <c r="A680" s="60">
        <v>31710</v>
      </c>
      <c r="B680" s="102">
        <f>INT(A680/10000)</f>
        <v>3</v>
      </c>
      <c r="C680" s="109">
        <v>5</v>
      </c>
      <c r="D680" s="60" t="s">
        <v>737</v>
      </c>
      <c r="E680" s="60">
        <v>9184</v>
      </c>
      <c r="F680" s="60">
        <v>0</v>
      </c>
      <c r="G680" s="60">
        <f t="shared" si="138"/>
        <v>14904.756218905472</v>
      </c>
      <c r="H680" s="60"/>
      <c r="I680" s="60"/>
      <c r="J680" s="57"/>
      <c r="K680" s="23">
        <f t="shared" si="139"/>
        <v>1</v>
      </c>
      <c r="L680" s="23">
        <f t="shared" si="140"/>
        <v>0</v>
      </c>
      <c r="M680" s="23">
        <f ca="1">OFFSET('Z1'!$B$7,B680,K680)*E680</f>
        <v>0</v>
      </c>
      <c r="N680" s="23">
        <f ca="1">IF(L680&gt;0,OFFSET('Z1'!$I$7,B680,L680)*IF(L680=1,E680-9300,IF(L680=2,E680-18000,IF(L680=3,E680-45000,0))),0)</f>
        <v>0</v>
      </c>
      <c r="O680" s="23">
        <f>IF(AND(F680=1,E680&gt;20000,E680&lt;=45000),E680*'Z1'!$G$7,0)+IF(AND(F680=1,E680&gt;45000,E680&lt;=50000),'Z1'!$G$7/5000*(50000-E680)*E680,0)</f>
        <v>0</v>
      </c>
      <c r="P680" s="24">
        <f t="shared" ca="1" si="141"/>
        <v>0</v>
      </c>
      <c r="Q680" s="27">
        <v>66895</v>
      </c>
      <c r="R680" s="26">
        <f t="shared" si="142"/>
        <v>65895</v>
      </c>
      <c r="S680" s="27">
        <f t="shared" si="143"/>
        <v>1</v>
      </c>
      <c r="T680" s="28">
        <f t="shared" si="144"/>
        <v>59305.5</v>
      </c>
      <c r="U680" s="61">
        <f ca="1">OFFSET($U$4,B680,0)/OFFSET($G$4,B680,0)*G680</f>
        <v>7251032.2478243485</v>
      </c>
      <c r="V680" s="62">
        <f t="shared" ca="1" si="145"/>
        <v>7310337.7478243485</v>
      </c>
      <c r="W680" s="63">
        <v>852.38245234765691</v>
      </c>
      <c r="X680" s="63">
        <f t="shared" ca="1" si="146"/>
        <v>795.98625302965468</v>
      </c>
      <c r="Y680" s="64">
        <f t="shared" ca="1" si="147"/>
        <v>-6.616302243514538E-2</v>
      </c>
      <c r="Z680" s="64"/>
      <c r="AA680" s="64">
        <f ca="1">MAX(Y680,OFFSET($AA$4,B680,0))</f>
        <v>-6.616302243514538E-2</v>
      </c>
      <c r="AB680" s="62">
        <f t="shared" ca="1" si="148"/>
        <v>7310337.7478243485</v>
      </c>
      <c r="AC680" s="65">
        <f t="shared" ca="1" si="149"/>
        <v>0</v>
      </c>
      <c r="AD680" s="62">
        <f ca="1">MAX(0,AB680-W680*(1+OFFSET($Y$4,B680,0))*E680)</f>
        <v>30202.698555991054</v>
      </c>
      <c r="AE680" s="65">
        <f ca="1">IF(OFFSET($AC$4,B680,0)=0,0,-OFFSET($AC$4,B680,0)/OFFSET($AD$4,B680,0)*AD680)</f>
        <v>-14648.087249734635</v>
      </c>
      <c r="AF680" s="51">
        <f t="shared" ca="1" si="150"/>
        <v>7295689.6605746141</v>
      </c>
    </row>
    <row r="681" spans="1:32" ht="11.25" x14ac:dyDescent="0.2">
      <c r="A681" s="60">
        <v>31711</v>
      </c>
      <c r="B681" s="102">
        <f>INT(A681/10000)</f>
        <v>3</v>
      </c>
      <c r="C681" s="109">
        <v>3</v>
      </c>
      <c r="D681" s="60" t="s">
        <v>738</v>
      </c>
      <c r="E681" s="60">
        <v>1533</v>
      </c>
      <c r="F681" s="60">
        <v>0</v>
      </c>
      <c r="G681" s="60">
        <f t="shared" si="138"/>
        <v>2471.1044776119402</v>
      </c>
      <c r="H681" s="60"/>
      <c r="I681" s="60"/>
      <c r="J681" s="57"/>
      <c r="K681" s="23">
        <f t="shared" si="139"/>
        <v>1</v>
      </c>
      <c r="L681" s="23">
        <f t="shared" si="140"/>
        <v>0</v>
      </c>
      <c r="M681" s="23">
        <f ca="1">OFFSET('Z1'!$B$7,B681,K681)*E681</f>
        <v>0</v>
      </c>
      <c r="N681" s="23">
        <f ca="1">IF(L681&gt;0,OFFSET('Z1'!$I$7,B681,L681)*IF(L681=1,E681-9300,IF(L681=2,E681-18000,IF(L681=3,E681-45000,0))),0)</f>
        <v>0</v>
      </c>
      <c r="O681" s="23">
        <f>IF(AND(F681=1,E681&gt;20000,E681&lt;=45000),E681*'Z1'!$G$7,0)+IF(AND(F681=1,E681&gt;45000,E681&lt;=50000),'Z1'!$G$7/5000*(50000-E681)*E681,0)</f>
        <v>0</v>
      </c>
      <c r="P681" s="24">
        <f t="shared" ca="1" si="141"/>
        <v>0</v>
      </c>
      <c r="Q681" s="27">
        <v>0</v>
      </c>
      <c r="R681" s="26">
        <f t="shared" si="142"/>
        <v>0</v>
      </c>
      <c r="S681" s="27">
        <f t="shared" si="143"/>
        <v>1</v>
      </c>
      <c r="T681" s="28">
        <f t="shared" si="144"/>
        <v>0</v>
      </c>
      <c r="U681" s="61">
        <f ca="1">OFFSET($U$4,B681,0)/OFFSET($G$4,B681,0)*G681</f>
        <v>1202170.5012645372</v>
      </c>
      <c r="V681" s="62">
        <f t="shared" ca="1" si="145"/>
        <v>1202170.5012645372</v>
      </c>
      <c r="W681" s="63">
        <v>844.76260246282254</v>
      </c>
      <c r="X681" s="63">
        <f t="shared" ca="1" si="146"/>
        <v>784.19471706753893</v>
      </c>
      <c r="Y681" s="64">
        <f t="shared" ca="1" si="147"/>
        <v>-7.1698114024820514E-2</v>
      </c>
      <c r="Z681" s="64"/>
      <c r="AA681" s="64">
        <f ca="1">MAX(Y681,OFFSET($AA$4,B681,0))</f>
        <v>-7.1698114024820514E-2</v>
      </c>
      <c r="AB681" s="62">
        <f t="shared" ca="1" si="148"/>
        <v>1202170.5012645372</v>
      </c>
      <c r="AC681" s="65">
        <f t="shared" ca="1" si="149"/>
        <v>0</v>
      </c>
      <c r="AD681" s="62">
        <f ca="1">MAX(0,AB681-W681*(1+OFFSET($Y$4,B681,0))*E681)</f>
        <v>0</v>
      </c>
      <c r="AE681" s="65">
        <f ca="1">IF(OFFSET($AC$4,B681,0)=0,0,-OFFSET($AC$4,B681,0)/OFFSET($AD$4,B681,0)*AD681)</f>
        <v>0</v>
      </c>
      <c r="AF681" s="51">
        <f t="shared" ca="1" si="150"/>
        <v>1202170.5012645372</v>
      </c>
    </row>
    <row r="682" spans="1:32" ht="11.25" x14ac:dyDescent="0.2">
      <c r="A682" s="60">
        <v>31712</v>
      </c>
      <c r="B682" s="102">
        <f>INT(A682/10000)</f>
        <v>3</v>
      </c>
      <c r="C682" s="109">
        <v>4</v>
      </c>
      <c r="D682" s="60" t="s">
        <v>739</v>
      </c>
      <c r="E682" s="60">
        <v>4001</v>
      </c>
      <c r="F682" s="60">
        <v>0</v>
      </c>
      <c r="G682" s="60">
        <f t="shared" si="138"/>
        <v>6449.373134328358</v>
      </c>
      <c r="H682" s="60"/>
      <c r="I682" s="60"/>
      <c r="J682" s="57"/>
      <c r="K682" s="23">
        <f t="shared" si="139"/>
        <v>1</v>
      </c>
      <c r="L682" s="23">
        <f t="shared" si="140"/>
        <v>0</v>
      </c>
      <c r="M682" s="23">
        <f ca="1">OFFSET('Z1'!$B$7,B682,K682)*E682</f>
        <v>0</v>
      </c>
      <c r="N682" s="23">
        <f ca="1">IF(L682&gt;0,OFFSET('Z1'!$I$7,B682,L682)*IF(L682=1,E682-9300,IF(L682=2,E682-18000,IF(L682=3,E682-45000,0))),0)</f>
        <v>0</v>
      </c>
      <c r="O682" s="23">
        <f>IF(AND(F682=1,E682&gt;20000,E682&lt;=45000),E682*'Z1'!$G$7,0)+IF(AND(F682=1,E682&gt;45000,E682&lt;=50000),'Z1'!$G$7/5000*(50000-E682)*E682,0)</f>
        <v>0</v>
      </c>
      <c r="P682" s="24">
        <f t="shared" ca="1" si="141"/>
        <v>0</v>
      </c>
      <c r="Q682" s="27">
        <v>16230</v>
      </c>
      <c r="R682" s="26">
        <f t="shared" si="142"/>
        <v>15230</v>
      </c>
      <c r="S682" s="27">
        <f t="shared" si="143"/>
        <v>1</v>
      </c>
      <c r="T682" s="28">
        <f t="shared" si="144"/>
        <v>13707</v>
      </c>
      <c r="U682" s="61">
        <f ca="1">OFFSET($U$4,B682,0)/OFFSET($G$4,B682,0)*G682</f>
        <v>3137563.0629872233</v>
      </c>
      <c r="V682" s="62">
        <f t="shared" ca="1" si="145"/>
        <v>3151270.0629872233</v>
      </c>
      <c r="W682" s="63">
        <v>851.75436375072638</v>
      </c>
      <c r="X682" s="63">
        <f t="shared" ca="1" si="146"/>
        <v>787.62061059415726</v>
      </c>
      <c r="Y682" s="64">
        <f t="shared" ca="1" si="147"/>
        <v>-7.5296066431822184E-2</v>
      </c>
      <c r="Z682" s="64"/>
      <c r="AA682" s="64">
        <f ca="1">MAX(Y682,OFFSET($AA$4,B682,0))</f>
        <v>-7.5021174781420008E-2</v>
      </c>
      <c r="AB682" s="62">
        <f t="shared" ca="1" si="148"/>
        <v>3152206.8577785408</v>
      </c>
      <c r="AC682" s="65">
        <f t="shared" ca="1" si="149"/>
        <v>936.79479131754488</v>
      </c>
      <c r="AD682" s="62">
        <f ca="1">MAX(0,AB682-W682*(1+OFFSET($Y$4,B682,0))*E682)</f>
        <v>0</v>
      </c>
      <c r="AE682" s="65">
        <f ca="1">IF(OFFSET($AC$4,B682,0)=0,0,-OFFSET($AC$4,B682,0)/OFFSET($AD$4,B682,0)*AD682)</f>
        <v>0</v>
      </c>
      <c r="AF682" s="51">
        <f t="shared" ca="1" si="150"/>
        <v>3152206.8577785408</v>
      </c>
    </row>
    <row r="683" spans="1:32" ht="11.25" x14ac:dyDescent="0.2">
      <c r="A683" s="60">
        <v>31713</v>
      </c>
      <c r="B683" s="102">
        <f>INT(A683/10000)</f>
        <v>3</v>
      </c>
      <c r="C683" s="109">
        <v>4</v>
      </c>
      <c r="D683" s="60" t="s">
        <v>740</v>
      </c>
      <c r="E683" s="60">
        <v>3312</v>
      </c>
      <c r="F683" s="60">
        <v>0</v>
      </c>
      <c r="G683" s="60">
        <f t="shared" si="138"/>
        <v>5338.746268656716</v>
      </c>
      <c r="H683" s="60"/>
      <c r="I683" s="60"/>
      <c r="J683" s="57"/>
      <c r="K683" s="23">
        <f t="shared" si="139"/>
        <v>1</v>
      </c>
      <c r="L683" s="23">
        <f t="shared" si="140"/>
        <v>0</v>
      </c>
      <c r="M683" s="23">
        <f ca="1">OFFSET('Z1'!$B$7,B683,K683)*E683</f>
        <v>0</v>
      </c>
      <c r="N683" s="23">
        <f ca="1">IF(L683&gt;0,OFFSET('Z1'!$I$7,B683,L683)*IF(L683=1,E683-9300,IF(L683=2,E683-18000,IF(L683=3,E683-45000,0))),0)</f>
        <v>0</v>
      </c>
      <c r="O683" s="23">
        <f>IF(AND(F683=1,E683&gt;20000,E683&lt;=45000),E683*'Z1'!$G$7,0)+IF(AND(F683=1,E683&gt;45000,E683&lt;=50000),'Z1'!$G$7/5000*(50000-E683)*E683,0)</f>
        <v>0</v>
      </c>
      <c r="P683" s="24">
        <f t="shared" ca="1" si="141"/>
        <v>0</v>
      </c>
      <c r="Q683" s="27">
        <v>0</v>
      </c>
      <c r="R683" s="26">
        <f t="shared" si="142"/>
        <v>0</v>
      </c>
      <c r="S683" s="27">
        <f t="shared" si="143"/>
        <v>1</v>
      </c>
      <c r="T683" s="28">
        <f t="shared" si="144"/>
        <v>0</v>
      </c>
      <c r="U683" s="61">
        <f ca="1">OFFSET($U$4,B683,0)/OFFSET($G$4,B683,0)*G683</f>
        <v>2597252.9029276888</v>
      </c>
      <c r="V683" s="62">
        <f t="shared" ca="1" si="145"/>
        <v>2597252.9029276888</v>
      </c>
      <c r="W683" s="63">
        <v>848.28906367663399</v>
      </c>
      <c r="X683" s="63">
        <f t="shared" ca="1" si="146"/>
        <v>784.19471706753893</v>
      </c>
      <c r="Y683" s="64">
        <f t="shared" ca="1" si="147"/>
        <v>-7.5557200196945673E-2</v>
      </c>
      <c r="Z683" s="64"/>
      <c r="AA683" s="64">
        <f ca="1">MAX(Y683,OFFSET($AA$4,B683,0))</f>
        <v>-7.5021174781420008E-2</v>
      </c>
      <c r="AB683" s="62">
        <f t="shared" ca="1" si="148"/>
        <v>2598758.8842245457</v>
      </c>
      <c r="AC683" s="65">
        <f t="shared" ca="1" si="149"/>
        <v>1505.9812968568876</v>
      </c>
      <c r="AD683" s="62">
        <f ca="1">MAX(0,AB683-W683*(1+OFFSET($Y$4,B683,0))*E683)</f>
        <v>0</v>
      </c>
      <c r="AE683" s="65">
        <f ca="1">IF(OFFSET($AC$4,B683,0)=0,0,-OFFSET($AC$4,B683,0)/OFFSET($AD$4,B683,0)*AD683)</f>
        <v>0</v>
      </c>
      <c r="AF683" s="51">
        <f t="shared" ca="1" si="150"/>
        <v>2598758.8842245457</v>
      </c>
    </row>
    <row r="684" spans="1:32" ht="11.25" x14ac:dyDescent="0.2">
      <c r="A684" s="60">
        <v>31714</v>
      </c>
      <c r="B684" s="102">
        <f>INT(A684/10000)</f>
        <v>3</v>
      </c>
      <c r="C684" s="109">
        <v>3</v>
      </c>
      <c r="D684" s="60" t="s">
        <v>741</v>
      </c>
      <c r="E684" s="60">
        <v>1130</v>
      </c>
      <c r="F684" s="60">
        <v>0</v>
      </c>
      <c r="G684" s="60">
        <f t="shared" si="138"/>
        <v>1821.4925373134329</v>
      </c>
      <c r="H684" s="60"/>
      <c r="I684" s="60"/>
      <c r="J684" s="57"/>
      <c r="K684" s="23">
        <f t="shared" si="139"/>
        <v>1</v>
      </c>
      <c r="L684" s="23">
        <f t="shared" si="140"/>
        <v>0</v>
      </c>
      <c r="M684" s="23">
        <f ca="1">OFFSET('Z1'!$B$7,B684,K684)*E684</f>
        <v>0</v>
      </c>
      <c r="N684" s="23">
        <f ca="1">IF(L684&gt;0,OFFSET('Z1'!$I$7,B684,L684)*IF(L684=1,E684-9300,IF(L684=2,E684-18000,IF(L684=3,E684-45000,0))),0)</f>
        <v>0</v>
      </c>
      <c r="O684" s="23">
        <f>IF(AND(F684=1,E684&gt;20000,E684&lt;=45000),E684*'Z1'!$G$7,0)+IF(AND(F684=1,E684&gt;45000,E684&lt;=50000),'Z1'!$G$7/5000*(50000-E684)*E684,0)</f>
        <v>0</v>
      </c>
      <c r="P684" s="24">
        <f t="shared" ca="1" si="141"/>
        <v>0</v>
      </c>
      <c r="Q684" s="27">
        <v>2686</v>
      </c>
      <c r="R684" s="26">
        <f t="shared" si="142"/>
        <v>1686</v>
      </c>
      <c r="S684" s="27">
        <f t="shared" si="143"/>
        <v>1</v>
      </c>
      <c r="T684" s="28">
        <f t="shared" si="144"/>
        <v>1517.4</v>
      </c>
      <c r="U684" s="61">
        <f ca="1">OFFSET($U$4,B684,0)/OFFSET($G$4,B684,0)*G684</f>
        <v>886140.03028631909</v>
      </c>
      <c r="V684" s="62">
        <f t="shared" ca="1" si="145"/>
        <v>887657.43028631911</v>
      </c>
      <c r="W684" s="63">
        <v>849.96579765380704</v>
      </c>
      <c r="X684" s="63">
        <f t="shared" ca="1" si="146"/>
        <v>785.53754892594611</v>
      </c>
      <c r="Y684" s="64">
        <f t="shared" ca="1" si="147"/>
        <v>-7.5800989764181925E-2</v>
      </c>
      <c r="Z684" s="64"/>
      <c r="AA684" s="64">
        <f ca="1">MAX(Y684,OFFSET($AA$4,B684,0))</f>
        <v>-7.5021174781420008E-2</v>
      </c>
      <c r="AB684" s="62">
        <f t="shared" ca="1" si="148"/>
        <v>888406.4124384647</v>
      </c>
      <c r="AC684" s="65">
        <f t="shared" ca="1" si="149"/>
        <v>748.98215214558877</v>
      </c>
      <c r="AD684" s="62">
        <f ca="1">MAX(0,AB684-W684*(1+OFFSET($Y$4,B684,0))*E684)</f>
        <v>0</v>
      </c>
      <c r="AE684" s="65">
        <f ca="1">IF(OFFSET($AC$4,B684,0)=0,0,-OFFSET($AC$4,B684,0)/OFFSET($AD$4,B684,0)*AD684)</f>
        <v>0</v>
      </c>
      <c r="AF684" s="51">
        <f t="shared" ca="1" si="150"/>
        <v>888406.4124384647</v>
      </c>
    </row>
    <row r="685" spans="1:32" ht="11.25" x14ac:dyDescent="0.2">
      <c r="A685" s="60">
        <v>31715</v>
      </c>
      <c r="B685" s="102">
        <f>INT(A685/10000)</f>
        <v>3</v>
      </c>
      <c r="C685" s="109">
        <v>4</v>
      </c>
      <c r="D685" s="60" t="s">
        <v>742</v>
      </c>
      <c r="E685" s="60">
        <v>2850</v>
      </c>
      <c r="F685" s="60">
        <v>0</v>
      </c>
      <c r="G685" s="60">
        <f t="shared" si="138"/>
        <v>4594.0298507462685</v>
      </c>
      <c r="H685" s="60"/>
      <c r="I685" s="60"/>
      <c r="J685" s="57"/>
      <c r="K685" s="23">
        <f t="shared" si="139"/>
        <v>1</v>
      </c>
      <c r="L685" s="23">
        <f t="shared" si="140"/>
        <v>0</v>
      </c>
      <c r="M685" s="23">
        <f ca="1">OFFSET('Z1'!$B$7,B685,K685)*E685</f>
        <v>0</v>
      </c>
      <c r="N685" s="23">
        <f ca="1">IF(L685&gt;0,OFFSET('Z1'!$I$7,B685,L685)*IF(L685=1,E685-9300,IF(L685=2,E685-18000,IF(L685=3,E685-45000,0))),0)</f>
        <v>0</v>
      </c>
      <c r="O685" s="23">
        <f>IF(AND(F685=1,E685&gt;20000,E685&lt;=45000),E685*'Z1'!$G$7,0)+IF(AND(F685=1,E685&gt;45000,E685&lt;=50000),'Z1'!$G$7/5000*(50000-E685)*E685,0)</f>
        <v>0</v>
      </c>
      <c r="P685" s="24">
        <f t="shared" ca="1" si="141"/>
        <v>0</v>
      </c>
      <c r="Q685" s="27">
        <v>0</v>
      </c>
      <c r="R685" s="26">
        <f t="shared" si="142"/>
        <v>0</v>
      </c>
      <c r="S685" s="27">
        <f t="shared" si="143"/>
        <v>1</v>
      </c>
      <c r="T685" s="28">
        <f t="shared" si="144"/>
        <v>0</v>
      </c>
      <c r="U685" s="61">
        <f ca="1">OFFSET($U$4,B685,0)/OFFSET($G$4,B685,0)*G685</f>
        <v>2234954.9436424859</v>
      </c>
      <c r="V685" s="62">
        <f t="shared" ca="1" si="145"/>
        <v>2234954.9436424859</v>
      </c>
      <c r="W685" s="63">
        <v>834.13955267741949</v>
      </c>
      <c r="X685" s="63">
        <f t="shared" ca="1" si="146"/>
        <v>784.19471706753893</v>
      </c>
      <c r="Y685" s="64">
        <f t="shared" ca="1" si="147"/>
        <v>-5.9875875025429126E-2</v>
      </c>
      <c r="Z685" s="64"/>
      <c r="AA685" s="64">
        <f ca="1">MAX(Y685,OFFSET($AA$4,B685,0))</f>
        <v>-5.9875875025429126E-2</v>
      </c>
      <c r="AB685" s="62">
        <f t="shared" ca="1" si="148"/>
        <v>2234954.9436424859</v>
      </c>
      <c r="AC685" s="65">
        <f t="shared" ca="1" si="149"/>
        <v>0</v>
      </c>
      <c r="AD685" s="62">
        <f ca="1">MAX(0,AB685-W685*(1+OFFSET($Y$4,B685,0))*E685)</f>
        <v>24118.398030685261</v>
      </c>
      <c r="AE685" s="65">
        <f ca="1">IF(OFFSET($AC$4,B685,0)=0,0,-OFFSET($AC$4,B685,0)/OFFSET($AD$4,B685,0)*AD685)</f>
        <v>-11697.246125950121</v>
      </c>
      <c r="AF685" s="51">
        <f t="shared" ca="1" si="150"/>
        <v>2223257.6975165359</v>
      </c>
    </row>
    <row r="686" spans="1:32" ht="11.25" x14ac:dyDescent="0.2">
      <c r="A686" s="60">
        <v>31716</v>
      </c>
      <c r="B686" s="102">
        <f>INT(A686/10000)</f>
        <v>3</v>
      </c>
      <c r="C686" s="109">
        <v>5</v>
      </c>
      <c r="D686" s="60" t="s">
        <v>743</v>
      </c>
      <c r="E686" s="60">
        <v>8703</v>
      </c>
      <c r="F686" s="60">
        <v>0</v>
      </c>
      <c r="G686" s="60">
        <f t="shared" si="138"/>
        <v>14028.716417910447</v>
      </c>
      <c r="H686" s="60"/>
      <c r="I686" s="60"/>
      <c r="J686" s="57"/>
      <c r="K686" s="23">
        <f t="shared" si="139"/>
        <v>1</v>
      </c>
      <c r="L686" s="23">
        <f t="shared" si="140"/>
        <v>0</v>
      </c>
      <c r="M686" s="23">
        <f ca="1">OFFSET('Z1'!$B$7,B686,K686)*E686</f>
        <v>0</v>
      </c>
      <c r="N686" s="23">
        <f ca="1">IF(L686&gt;0,OFFSET('Z1'!$I$7,B686,L686)*IF(L686=1,E686-9300,IF(L686=2,E686-18000,IF(L686=3,E686-45000,0))),0)</f>
        <v>0</v>
      </c>
      <c r="O686" s="23">
        <f>IF(AND(F686=1,E686&gt;20000,E686&lt;=45000),E686*'Z1'!$G$7,0)+IF(AND(F686=1,E686&gt;45000,E686&lt;=50000),'Z1'!$G$7/5000*(50000-E686)*E686,0)</f>
        <v>0</v>
      </c>
      <c r="P686" s="24">
        <f t="shared" ca="1" si="141"/>
        <v>0</v>
      </c>
      <c r="Q686" s="27">
        <v>13561</v>
      </c>
      <c r="R686" s="26">
        <f t="shared" si="142"/>
        <v>12561</v>
      </c>
      <c r="S686" s="27">
        <f t="shared" si="143"/>
        <v>1</v>
      </c>
      <c r="T686" s="28">
        <f t="shared" si="144"/>
        <v>11304.9</v>
      </c>
      <c r="U686" s="61">
        <f ca="1">OFFSET($U$4,B686,0)/OFFSET($G$4,B686,0)*G686</f>
        <v>6824846.6226387918</v>
      </c>
      <c r="V686" s="62">
        <f t="shared" ca="1" si="145"/>
        <v>6836151.5226387922</v>
      </c>
      <c r="W686" s="63">
        <v>837.78410060264184</v>
      </c>
      <c r="X686" s="63">
        <f t="shared" ca="1" si="146"/>
        <v>785.4936829413756</v>
      </c>
      <c r="Y686" s="64">
        <f t="shared" ca="1" si="147"/>
        <v>-6.2415146842309643E-2</v>
      </c>
      <c r="Z686" s="64"/>
      <c r="AA686" s="64">
        <f ca="1">MAX(Y686,OFFSET($AA$4,B686,0))</f>
        <v>-6.2415146842309643E-2</v>
      </c>
      <c r="AB686" s="62">
        <f t="shared" ca="1" si="148"/>
        <v>6836151.5226387922</v>
      </c>
      <c r="AC686" s="65">
        <f t="shared" ca="1" si="149"/>
        <v>0</v>
      </c>
      <c r="AD686" s="62">
        <f ca="1">MAX(0,AB686-W686*(1+OFFSET($Y$4,B686,0))*E686)</f>
        <v>55457.337330126204</v>
      </c>
      <c r="AE686" s="65">
        <f ca="1">IF(OFFSET($AC$4,B686,0)=0,0,-OFFSET($AC$4,B686,0)/OFFSET($AD$4,B686,0)*AD686)</f>
        <v>-26896.401801438249</v>
      </c>
      <c r="AF686" s="51">
        <f t="shared" ca="1" si="150"/>
        <v>6809255.1208373541</v>
      </c>
    </row>
    <row r="687" spans="1:32" ht="11.25" x14ac:dyDescent="0.2">
      <c r="A687" s="60">
        <v>31717</v>
      </c>
      <c r="B687" s="102">
        <f>INT(A687/10000)</f>
        <v>3</v>
      </c>
      <c r="C687" s="109">
        <v>7</v>
      </c>
      <c r="D687" s="60" t="s">
        <v>744</v>
      </c>
      <c r="E687" s="60">
        <v>20540</v>
      </c>
      <c r="F687" s="60">
        <v>0</v>
      </c>
      <c r="G687" s="60">
        <f t="shared" si="138"/>
        <v>41080</v>
      </c>
      <c r="H687" s="60"/>
      <c r="I687" s="60"/>
      <c r="J687" s="57"/>
      <c r="K687" s="23">
        <f t="shared" si="139"/>
        <v>3</v>
      </c>
      <c r="L687" s="23">
        <f t="shared" si="140"/>
        <v>0</v>
      </c>
      <c r="M687" s="23">
        <f ca="1">OFFSET('Z1'!$B$7,B687,K687)*E687</f>
        <v>2680675.4</v>
      </c>
      <c r="N687" s="23">
        <f ca="1">IF(L687&gt;0,OFFSET('Z1'!$I$7,B687,L687)*IF(L687=1,E687-9300,IF(L687=2,E687-18000,IF(L687=3,E687-45000,0))),0)</f>
        <v>0</v>
      </c>
      <c r="O687" s="23">
        <f>IF(AND(F687=1,E687&gt;20000,E687&lt;=45000),E687*'Z1'!$G$7,0)+IF(AND(F687=1,E687&gt;45000,E687&lt;=50000),'Z1'!$G$7/5000*(50000-E687)*E687,0)</f>
        <v>0</v>
      </c>
      <c r="P687" s="24">
        <f t="shared" ca="1" si="141"/>
        <v>2680675.4</v>
      </c>
      <c r="Q687" s="27">
        <v>43054</v>
      </c>
      <c r="R687" s="26">
        <f t="shared" si="142"/>
        <v>42054</v>
      </c>
      <c r="S687" s="27">
        <f t="shared" si="143"/>
        <v>0</v>
      </c>
      <c r="T687" s="28">
        <f t="shared" si="144"/>
        <v>0</v>
      </c>
      <c r="U687" s="61">
        <f ca="1">OFFSET($U$4,B687,0)/OFFSET($G$4,B687,0)*G687</f>
        <v>19985057.143222332</v>
      </c>
      <c r="V687" s="62">
        <f t="shared" ca="1" si="145"/>
        <v>22665732.543222331</v>
      </c>
      <c r="W687" s="63">
        <v>1178.8568012284165</v>
      </c>
      <c r="X687" s="63">
        <f t="shared" ca="1" si="146"/>
        <v>1103.4923341393539</v>
      </c>
      <c r="Y687" s="64">
        <f t="shared" ca="1" si="147"/>
        <v>-6.3930128757394233E-2</v>
      </c>
      <c r="Z687" s="64"/>
      <c r="AA687" s="64">
        <f ca="1">MAX(Y687,OFFSET($AA$4,B687,0))</f>
        <v>-6.3930128757394233E-2</v>
      </c>
      <c r="AB687" s="62">
        <f t="shared" ca="1" si="148"/>
        <v>22665732.543222331</v>
      </c>
      <c r="AC687" s="65">
        <f t="shared" ca="1" si="149"/>
        <v>0</v>
      </c>
      <c r="AD687" s="62">
        <f ca="1">MAX(0,AB687-W687*(1+OFFSET($Y$4,B687,0))*E687)</f>
        <v>147486.87499764934</v>
      </c>
      <c r="AE687" s="65">
        <f ca="1">IF(OFFSET($AC$4,B687,0)=0,0,-OFFSET($AC$4,B687,0)/OFFSET($AD$4,B687,0)*AD687)</f>
        <v>-71530.052493529016</v>
      </c>
      <c r="AF687" s="51">
        <f t="shared" ca="1" si="150"/>
        <v>22594202.490728803</v>
      </c>
    </row>
    <row r="688" spans="1:32" ht="11.25" x14ac:dyDescent="0.2">
      <c r="A688" s="60">
        <v>31718</v>
      </c>
      <c r="B688" s="102">
        <f>INT(A688/10000)</f>
        <v>3</v>
      </c>
      <c r="C688" s="109">
        <v>4</v>
      </c>
      <c r="D688" s="60" t="s">
        <v>745</v>
      </c>
      <c r="E688" s="60">
        <v>2978</v>
      </c>
      <c r="F688" s="60">
        <v>0</v>
      </c>
      <c r="G688" s="60">
        <f t="shared" si="138"/>
        <v>4800.3582089552237</v>
      </c>
      <c r="H688" s="60"/>
      <c r="I688" s="60"/>
      <c r="J688" s="57"/>
      <c r="K688" s="23">
        <f t="shared" si="139"/>
        <v>1</v>
      </c>
      <c r="L688" s="23">
        <f t="shared" si="140"/>
        <v>0</v>
      </c>
      <c r="M688" s="23">
        <f ca="1">OFFSET('Z1'!$B$7,B688,K688)*E688</f>
        <v>0</v>
      </c>
      <c r="N688" s="23">
        <f ca="1">IF(L688&gt;0,OFFSET('Z1'!$I$7,B688,L688)*IF(L688=1,E688-9300,IF(L688=2,E688-18000,IF(L688=3,E688-45000,0))),0)</f>
        <v>0</v>
      </c>
      <c r="O688" s="23">
        <f>IF(AND(F688=1,E688&gt;20000,E688&lt;=45000),E688*'Z1'!$G$7,0)+IF(AND(F688=1,E688&gt;45000,E688&lt;=50000),'Z1'!$G$7/5000*(50000-E688)*E688,0)</f>
        <v>0</v>
      </c>
      <c r="P688" s="24">
        <f t="shared" ca="1" si="141"/>
        <v>0</v>
      </c>
      <c r="Q688" s="27">
        <v>8662</v>
      </c>
      <c r="R688" s="26">
        <f t="shared" si="142"/>
        <v>7662</v>
      </c>
      <c r="S688" s="27">
        <f t="shared" si="143"/>
        <v>1</v>
      </c>
      <c r="T688" s="28">
        <f t="shared" si="144"/>
        <v>6895.8</v>
      </c>
      <c r="U688" s="61">
        <f ca="1">OFFSET($U$4,B688,0)/OFFSET($G$4,B688,0)*G688</f>
        <v>2335331.8674271312</v>
      </c>
      <c r="V688" s="62">
        <f t="shared" ca="1" si="145"/>
        <v>2342227.667427131</v>
      </c>
      <c r="W688" s="63">
        <v>848.93659962042545</v>
      </c>
      <c r="X688" s="63">
        <f t="shared" ca="1" si="146"/>
        <v>786.51029799433547</v>
      </c>
      <c r="Y688" s="64">
        <f t="shared" ca="1" si="147"/>
        <v>-7.3534704068598189E-2</v>
      </c>
      <c r="Z688" s="64"/>
      <c r="AA688" s="64">
        <f ca="1">MAX(Y688,OFFSET($AA$4,B688,0))</f>
        <v>-7.3534704068598189E-2</v>
      </c>
      <c r="AB688" s="62">
        <f t="shared" ca="1" si="148"/>
        <v>2342227.667427131</v>
      </c>
      <c r="AC688" s="65">
        <f t="shared" ca="1" si="149"/>
        <v>0</v>
      </c>
      <c r="AD688" s="62">
        <f ca="1">MAX(0,AB688-W688*(1+OFFSET($Y$4,B688,0))*E688)</f>
        <v>0</v>
      </c>
      <c r="AE688" s="65">
        <f ca="1">IF(OFFSET($AC$4,B688,0)=0,0,-OFFSET($AC$4,B688,0)/OFFSET($AD$4,B688,0)*AD688)</f>
        <v>0</v>
      </c>
      <c r="AF688" s="51">
        <f t="shared" ca="1" si="150"/>
        <v>2342227.667427131</v>
      </c>
    </row>
    <row r="689" spans="1:32" ht="11.25" x14ac:dyDescent="0.2">
      <c r="A689" s="60">
        <v>31719</v>
      </c>
      <c r="B689" s="102">
        <f>INT(A689/10000)</f>
        <v>3</v>
      </c>
      <c r="C689" s="109">
        <v>6</v>
      </c>
      <c r="D689" s="60" t="s">
        <v>746</v>
      </c>
      <c r="E689" s="60">
        <v>15035</v>
      </c>
      <c r="F689" s="60">
        <v>0</v>
      </c>
      <c r="G689" s="60">
        <f t="shared" si="138"/>
        <v>25058.333333333332</v>
      </c>
      <c r="H689" s="60"/>
      <c r="I689" s="60"/>
      <c r="J689" s="57"/>
      <c r="K689" s="23">
        <f t="shared" si="139"/>
        <v>2</v>
      </c>
      <c r="L689" s="23">
        <f t="shared" si="140"/>
        <v>0</v>
      </c>
      <c r="M689" s="23">
        <f ca="1">OFFSET('Z1'!$B$7,B689,K689)*E689</f>
        <v>1962217.8499999999</v>
      </c>
      <c r="N689" s="23">
        <f ca="1">IF(L689&gt;0,OFFSET('Z1'!$I$7,B689,L689)*IF(L689=1,E689-9300,IF(L689=2,E689-18000,IF(L689=3,E689-45000,0))),0)</f>
        <v>0</v>
      </c>
      <c r="O689" s="23">
        <f>IF(AND(F689=1,E689&gt;20000,E689&lt;=45000),E689*'Z1'!$G$7,0)+IF(AND(F689=1,E689&gt;45000,E689&lt;=50000),'Z1'!$G$7/5000*(50000-E689)*E689,0)</f>
        <v>0</v>
      </c>
      <c r="P689" s="24">
        <f t="shared" ca="1" si="141"/>
        <v>1962217.8499999999</v>
      </c>
      <c r="Q689" s="27">
        <v>33462</v>
      </c>
      <c r="R689" s="26">
        <f t="shared" si="142"/>
        <v>32462</v>
      </c>
      <c r="S689" s="27">
        <f t="shared" si="143"/>
        <v>0</v>
      </c>
      <c r="T689" s="28">
        <f t="shared" si="144"/>
        <v>0</v>
      </c>
      <c r="U689" s="61">
        <f ca="1">OFFSET($U$4,B689,0)/OFFSET($G$4,B689,0)*G689</f>
        <v>12190657.828154322</v>
      </c>
      <c r="V689" s="62">
        <f t="shared" ca="1" si="145"/>
        <v>14152875.678154321</v>
      </c>
      <c r="W689" s="63">
        <v>1044.7268042258102</v>
      </c>
      <c r="X689" s="63">
        <f t="shared" ca="1" si="146"/>
        <v>941.32861178279495</v>
      </c>
      <c r="Y689" s="64">
        <f t="shared" ca="1" si="147"/>
        <v>-9.8971512958967223E-2</v>
      </c>
      <c r="Z689" s="64"/>
      <c r="AA689" s="64">
        <f ca="1">MAX(Y689,OFFSET($AA$4,B689,0))</f>
        <v>-7.5021174781420008E-2</v>
      </c>
      <c r="AB689" s="62">
        <f t="shared" ca="1" si="148"/>
        <v>14529074.836728919</v>
      </c>
      <c r="AC689" s="65">
        <f t="shared" ca="1" si="149"/>
        <v>376199.15857459791</v>
      </c>
      <c r="AD689" s="62">
        <f ca="1">MAX(0,AB689-W689*(1+OFFSET($Y$4,B689,0))*E689)</f>
        <v>0</v>
      </c>
      <c r="AE689" s="65">
        <f ca="1">IF(OFFSET($AC$4,B689,0)=0,0,-OFFSET($AC$4,B689,0)/OFFSET($AD$4,B689,0)*AD689)</f>
        <v>0</v>
      </c>
      <c r="AF689" s="51">
        <f t="shared" ca="1" si="150"/>
        <v>14529074.836728919</v>
      </c>
    </row>
    <row r="690" spans="1:32" ht="11.25" x14ac:dyDescent="0.2">
      <c r="A690" s="60">
        <v>31723</v>
      </c>
      <c r="B690" s="102">
        <f>INT(A690/10000)</f>
        <v>3</v>
      </c>
      <c r="C690" s="109">
        <v>5</v>
      </c>
      <c r="D690" s="60" t="s">
        <v>747</v>
      </c>
      <c r="E690" s="60">
        <v>7171</v>
      </c>
      <c r="F690" s="60">
        <v>0</v>
      </c>
      <c r="G690" s="60">
        <f t="shared" si="138"/>
        <v>11559.223880597016</v>
      </c>
      <c r="H690" s="60"/>
      <c r="I690" s="60"/>
      <c r="J690" s="57"/>
      <c r="K690" s="23">
        <f t="shared" si="139"/>
        <v>1</v>
      </c>
      <c r="L690" s="23">
        <f t="shared" si="140"/>
        <v>0</v>
      </c>
      <c r="M690" s="23">
        <f ca="1">OFFSET('Z1'!$B$7,B690,K690)*E690</f>
        <v>0</v>
      </c>
      <c r="N690" s="23">
        <f ca="1">IF(L690&gt;0,OFFSET('Z1'!$I$7,B690,L690)*IF(L690=1,E690-9300,IF(L690=2,E690-18000,IF(L690=3,E690-45000,0))),0)</f>
        <v>0</v>
      </c>
      <c r="O690" s="23">
        <f>IF(AND(F690=1,E690&gt;20000,E690&lt;=45000),E690*'Z1'!$G$7,0)+IF(AND(F690=1,E690&gt;45000,E690&lt;=50000),'Z1'!$G$7/5000*(50000-E690)*E690,0)</f>
        <v>0</v>
      </c>
      <c r="P690" s="24">
        <f t="shared" ca="1" si="141"/>
        <v>0</v>
      </c>
      <c r="Q690" s="27">
        <v>266926</v>
      </c>
      <c r="R690" s="26">
        <f t="shared" si="142"/>
        <v>265926</v>
      </c>
      <c r="S690" s="27">
        <f t="shared" si="143"/>
        <v>1</v>
      </c>
      <c r="T690" s="28">
        <f t="shared" si="144"/>
        <v>239333.4</v>
      </c>
      <c r="U690" s="61">
        <f ca="1">OFFSET($U$4,B690,0)/OFFSET($G$4,B690,0)*G690</f>
        <v>5623460.3160913223</v>
      </c>
      <c r="V690" s="62">
        <f t="shared" ca="1" si="145"/>
        <v>5862793.7160913227</v>
      </c>
      <c r="W690" s="63">
        <v>994.96233492357294</v>
      </c>
      <c r="X690" s="63">
        <f t="shared" ca="1" si="146"/>
        <v>817.56989486700911</v>
      </c>
      <c r="Y690" s="64">
        <f t="shared" ca="1" si="147"/>
        <v>-0.17829060842809696</v>
      </c>
      <c r="Z690" s="64"/>
      <c r="AA690" s="64">
        <f ca="1">MAX(Y690,OFFSET($AA$4,B690,0))</f>
        <v>-7.5021174781420008E-2</v>
      </c>
      <c r="AB690" s="62">
        <f t="shared" ca="1" si="148"/>
        <v>6599608.2065401254</v>
      </c>
      <c r="AC690" s="65">
        <f t="shared" ca="1" si="149"/>
        <v>736814.49044880271</v>
      </c>
      <c r="AD690" s="62">
        <f ca="1">MAX(0,AB690-W690*(1+OFFSET($Y$4,B690,0))*E690)</f>
        <v>0</v>
      </c>
      <c r="AE690" s="65">
        <f ca="1">IF(OFFSET($AC$4,B690,0)=0,0,-OFFSET($AC$4,B690,0)/OFFSET($AD$4,B690,0)*AD690)</f>
        <v>0</v>
      </c>
      <c r="AF690" s="51">
        <f t="shared" ca="1" si="150"/>
        <v>6599608.2065401254</v>
      </c>
    </row>
    <row r="691" spans="1:32" ht="11.25" x14ac:dyDescent="0.2">
      <c r="A691" s="60">
        <v>31725</v>
      </c>
      <c r="B691" s="102">
        <f>INT(A691/10000)</f>
        <v>3</v>
      </c>
      <c r="C691" s="109">
        <v>5</v>
      </c>
      <c r="D691" s="60" t="s">
        <v>748</v>
      </c>
      <c r="E691" s="60">
        <v>9448</v>
      </c>
      <c r="F691" s="60">
        <v>0</v>
      </c>
      <c r="G691" s="60">
        <f t="shared" si="138"/>
        <v>15474.786069651742</v>
      </c>
      <c r="H691" s="60"/>
      <c r="I691" s="60"/>
      <c r="J691" s="57"/>
      <c r="K691" s="23">
        <f t="shared" si="139"/>
        <v>1</v>
      </c>
      <c r="L691" s="23">
        <f t="shared" si="140"/>
        <v>1</v>
      </c>
      <c r="M691" s="23">
        <f ca="1">OFFSET('Z1'!$B$7,B691,K691)*E691</f>
        <v>0</v>
      </c>
      <c r="N691" s="23">
        <f ca="1">IF(L691&gt;0,OFFSET('Z1'!$I$7,B691,L691)*IF(L691=1,E691-9300,IF(L691=2,E691-18000,IF(L691=3,E691-45000,0))),0)</f>
        <v>275935.42857142858</v>
      </c>
      <c r="O691" s="23">
        <f>IF(AND(F691=1,E691&gt;20000,E691&lt;=45000),E691*'Z1'!$G$7,0)+IF(AND(F691=1,E691&gt;45000,E691&lt;=50000),'Z1'!$G$7/5000*(50000-E691)*E691,0)</f>
        <v>0</v>
      </c>
      <c r="P691" s="24">
        <f t="shared" ca="1" si="141"/>
        <v>275935.42857142858</v>
      </c>
      <c r="Q691" s="27">
        <v>31960</v>
      </c>
      <c r="R691" s="26">
        <f t="shared" si="142"/>
        <v>30960</v>
      </c>
      <c r="S691" s="27">
        <f t="shared" si="143"/>
        <v>2</v>
      </c>
      <c r="T691" s="28">
        <f t="shared" si="144"/>
        <v>21972.754285714287</v>
      </c>
      <c r="U691" s="61">
        <f ca="1">OFFSET($U$4,B691,0)/OFFSET($G$4,B691,0)*G691</f>
        <v>7528346.7351784557</v>
      </c>
      <c r="V691" s="62">
        <f t="shared" ca="1" si="145"/>
        <v>7826254.9180355985</v>
      </c>
      <c r="W691" s="63">
        <v>865.51078711657294</v>
      </c>
      <c r="X691" s="63">
        <f t="shared" ca="1" si="146"/>
        <v>828.35043586320899</v>
      </c>
      <c r="Y691" s="64">
        <f t="shared" ca="1" si="147"/>
        <v>-4.2934590540647966E-2</v>
      </c>
      <c r="Z691" s="64"/>
      <c r="AA691" s="64">
        <f ca="1">MAX(Y691,OFFSET($AA$4,B691,0))</f>
        <v>-4.2934590540647966E-2</v>
      </c>
      <c r="AB691" s="62">
        <f t="shared" ca="1" si="148"/>
        <v>7826254.9180355985</v>
      </c>
      <c r="AC691" s="65">
        <f t="shared" ca="1" si="149"/>
        <v>0</v>
      </c>
      <c r="AD691" s="62">
        <f ca="1">MAX(0,AB691-W691*(1+OFFSET($Y$4,B691,0))*E691)</f>
        <v>221496.3690380156</v>
      </c>
      <c r="AE691" s="65">
        <f ca="1">IF(OFFSET($AC$4,B691,0)=0,0,-OFFSET($AC$4,B691,0)/OFFSET($AD$4,B691,0)*AD691)</f>
        <v>-107424.11421130084</v>
      </c>
      <c r="AF691" s="51">
        <f t="shared" ca="1" si="150"/>
        <v>7718830.8038242981</v>
      </c>
    </row>
    <row r="692" spans="1:32" ht="11.25" x14ac:dyDescent="0.2">
      <c r="A692" s="60">
        <v>31726</v>
      </c>
      <c r="B692" s="102">
        <f>INT(A692/10000)</f>
        <v>3</v>
      </c>
      <c r="C692" s="109">
        <v>4</v>
      </c>
      <c r="D692" s="60" t="s">
        <v>749</v>
      </c>
      <c r="E692" s="60">
        <v>2836</v>
      </c>
      <c r="F692" s="60">
        <v>0</v>
      </c>
      <c r="G692" s="60">
        <f t="shared" si="138"/>
        <v>4571.4626865671644</v>
      </c>
      <c r="H692" s="60"/>
      <c r="I692" s="60"/>
      <c r="J692" s="57"/>
      <c r="K692" s="23">
        <f t="shared" si="139"/>
        <v>1</v>
      </c>
      <c r="L692" s="23">
        <f t="shared" si="140"/>
        <v>0</v>
      </c>
      <c r="M692" s="23">
        <f ca="1">OFFSET('Z1'!$B$7,B692,K692)*E692</f>
        <v>0</v>
      </c>
      <c r="N692" s="23">
        <f ca="1">IF(L692&gt;0,OFFSET('Z1'!$I$7,B692,L692)*IF(L692=1,E692-9300,IF(L692=2,E692-18000,IF(L692=3,E692-45000,0))),0)</f>
        <v>0</v>
      </c>
      <c r="O692" s="23">
        <f>IF(AND(F692=1,E692&gt;20000,E692&lt;=45000),E692*'Z1'!$G$7,0)+IF(AND(F692=1,E692&gt;45000,E692&lt;=50000),'Z1'!$G$7/5000*(50000-E692)*E692,0)</f>
        <v>0</v>
      </c>
      <c r="P692" s="24">
        <f t="shared" ca="1" si="141"/>
        <v>0</v>
      </c>
      <c r="Q692" s="27">
        <v>5021</v>
      </c>
      <c r="R692" s="26">
        <f t="shared" si="142"/>
        <v>4021</v>
      </c>
      <c r="S692" s="27">
        <f t="shared" si="143"/>
        <v>1</v>
      </c>
      <c r="T692" s="28">
        <f t="shared" si="144"/>
        <v>3618.9</v>
      </c>
      <c r="U692" s="61">
        <f ca="1">OFFSET($U$4,B692,0)/OFFSET($G$4,B692,0)*G692</f>
        <v>2223976.2176035405</v>
      </c>
      <c r="V692" s="62">
        <f t="shared" ca="1" si="145"/>
        <v>2227595.1176035404</v>
      </c>
      <c r="W692" s="63">
        <v>849.20173081245377</v>
      </c>
      <c r="X692" s="63">
        <f t="shared" ca="1" si="146"/>
        <v>785.47077489546564</v>
      </c>
      <c r="Y692" s="64">
        <f t="shared" ca="1" si="147"/>
        <v>-7.5048075862981345E-2</v>
      </c>
      <c r="Z692" s="64"/>
      <c r="AA692" s="64">
        <f ca="1">MAX(Y692,OFFSET($AA$4,B692,0))</f>
        <v>-7.5021174781420008E-2</v>
      </c>
      <c r="AB692" s="62">
        <f t="shared" ca="1" si="148"/>
        <v>2227659.9044496249</v>
      </c>
      <c r="AC692" s="65">
        <f t="shared" ca="1" si="149"/>
        <v>64.786846084520221</v>
      </c>
      <c r="AD692" s="62">
        <f ca="1">MAX(0,AB692-W692*(1+OFFSET($Y$4,B692,0))*E692)</f>
        <v>0</v>
      </c>
      <c r="AE692" s="65">
        <f ca="1">IF(OFFSET($AC$4,B692,0)=0,0,-OFFSET($AC$4,B692,0)/OFFSET($AD$4,B692,0)*AD692)</f>
        <v>0</v>
      </c>
      <c r="AF692" s="51">
        <f t="shared" ca="1" si="150"/>
        <v>2227659.9044496249</v>
      </c>
    </row>
    <row r="693" spans="1:32" ht="11.25" x14ac:dyDescent="0.2">
      <c r="A693" s="60">
        <v>31801</v>
      </c>
      <c r="B693" s="102">
        <f>INT(A693/10000)</f>
        <v>3</v>
      </c>
      <c r="C693" s="109">
        <v>1</v>
      </c>
      <c r="D693" s="60" t="s">
        <v>750</v>
      </c>
      <c r="E693" s="60">
        <v>336</v>
      </c>
      <c r="F693" s="60">
        <v>0</v>
      </c>
      <c r="G693" s="60">
        <f t="shared" si="138"/>
        <v>541.61194029850742</v>
      </c>
      <c r="H693" s="60"/>
      <c r="I693" s="60"/>
      <c r="J693" s="57"/>
      <c r="K693" s="23">
        <f t="shared" si="139"/>
        <v>1</v>
      </c>
      <c r="L693" s="23">
        <f t="shared" si="140"/>
        <v>0</v>
      </c>
      <c r="M693" s="23">
        <f ca="1">OFFSET('Z1'!$B$7,B693,K693)*E693</f>
        <v>0</v>
      </c>
      <c r="N693" s="23">
        <f ca="1">IF(L693&gt;0,OFFSET('Z1'!$I$7,B693,L693)*IF(L693=1,E693-9300,IF(L693=2,E693-18000,IF(L693=3,E693-45000,0))),0)</f>
        <v>0</v>
      </c>
      <c r="O693" s="23">
        <f>IF(AND(F693=1,E693&gt;20000,E693&lt;=45000),E693*'Z1'!$G$7,0)+IF(AND(F693=1,E693&gt;45000,E693&lt;=50000),'Z1'!$G$7/5000*(50000-E693)*E693,0)</f>
        <v>0</v>
      </c>
      <c r="P693" s="24">
        <f t="shared" ca="1" si="141"/>
        <v>0</v>
      </c>
      <c r="Q693" s="27">
        <v>0</v>
      </c>
      <c r="R693" s="26">
        <f t="shared" si="142"/>
        <v>0</v>
      </c>
      <c r="S693" s="27">
        <f t="shared" si="143"/>
        <v>1</v>
      </c>
      <c r="T693" s="28">
        <f t="shared" si="144"/>
        <v>0</v>
      </c>
      <c r="U693" s="61">
        <f ca="1">OFFSET($U$4,B693,0)/OFFSET($G$4,B693,0)*G693</f>
        <v>263489.42493469309</v>
      </c>
      <c r="V693" s="62">
        <f t="shared" ca="1" si="145"/>
        <v>263489.42493469309</v>
      </c>
      <c r="W693" s="63">
        <v>847.4104571755297</v>
      </c>
      <c r="X693" s="63">
        <f t="shared" ca="1" si="146"/>
        <v>784.19471706753893</v>
      </c>
      <c r="Y693" s="64">
        <f t="shared" ca="1" si="147"/>
        <v>-7.4598725532244003E-2</v>
      </c>
      <c r="Z693" s="64"/>
      <c r="AA693" s="64">
        <f ca="1">MAX(Y693,OFFSET($AA$4,B693,0))</f>
        <v>-7.4598725532244003E-2</v>
      </c>
      <c r="AB693" s="62">
        <f t="shared" ca="1" si="148"/>
        <v>263489.42493469309</v>
      </c>
      <c r="AC693" s="65">
        <f t="shared" ca="1" si="149"/>
        <v>0</v>
      </c>
      <c r="AD693" s="62">
        <f ca="1">MAX(0,AB693-W693*(1+OFFSET($Y$4,B693,0))*E693)</f>
        <v>0</v>
      </c>
      <c r="AE693" s="65">
        <f ca="1">IF(OFFSET($AC$4,B693,0)=0,0,-OFFSET($AC$4,B693,0)/OFFSET($AD$4,B693,0)*AD693)</f>
        <v>0</v>
      </c>
      <c r="AF693" s="51">
        <f t="shared" ca="1" si="150"/>
        <v>263489.42493469309</v>
      </c>
    </row>
    <row r="694" spans="1:32" ht="11.25" x14ac:dyDescent="0.2">
      <c r="A694" s="60">
        <v>31802</v>
      </c>
      <c r="B694" s="102">
        <f>INT(A694/10000)</f>
        <v>3</v>
      </c>
      <c r="C694" s="109">
        <v>3</v>
      </c>
      <c r="D694" s="60" t="s">
        <v>751</v>
      </c>
      <c r="E694" s="60">
        <v>1795</v>
      </c>
      <c r="F694" s="60">
        <v>0</v>
      </c>
      <c r="G694" s="60">
        <f t="shared" si="138"/>
        <v>2893.4328358208954</v>
      </c>
      <c r="H694" s="60"/>
      <c r="I694" s="60"/>
      <c r="J694" s="57"/>
      <c r="K694" s="23">
        <f t="shared" si="139"/>
        <v>1</v>
      </c>
      <c r="L694" s="23">
        <f t="shared" si="140"/>
        <v>0</v>
      </c>
      <c r="M694" s="23">
        <f ca="1">OFFSET('Z1'!$B$7,B694,K694)*E694</f>
        <v>0</v>
      </c>
      <c r="N694" s="23">
        <f ca="1">IF(L694&gt;0,OFFSET('Z1'!$I$7,B694,L694)*IF(L694=1,E694-9300,IF(L694=2,E694-18000,IF(L694=3,E694-45000,0))),0)</f>
        <v>0</v>
      </c>
      <c r="O694" s="23">
        <f>IF(AND(F694=1,E694&gt;20000,E694&lt;=45000),E694*'Z1'!$G$7,0)+IF(AND(F694=1,E694&gt;45000,E694&lt;=50000),'Z1'!$G$7/5000*(50000-E694)*E694,0)</f>
        <v>0</v>
      </c>
      <c r="P694" s="24">
        <f t="shared" ca="1" si="141"/>
        <v>0</v>
      </c>
      <c r="Q694" s="27">
        <v>1002</v>
      </c>
      <c r="R694" s="26">
        <f t="shared" si="142"/>
        <v>2</v>
      </c>
      <c r="S694" s="27">
        <f t="shared" si="143"/>
        <v>1</v>
      </c>
      <c r="T694" s="28">
        <f t="shared" si="144"/>
        <v>1.8</v>
      </c>
      <c r="U694" s="61">
        <f ca="1">OFFSET($U$4,B694,0)/OFFSET($G$4,B694,0)*G694</f>
        <v>1407629.5171362325</v>
      </c>
      <c r="V694" s="62">
        <f t="shared" ca="1" si="145"/>
        <v>1407631.3171362325</v>
      </c>
      <c r="W694" s="63">
        <v>848.28906367663399</v>
      </c>
      <c r="X694" s="63">
        <f t="shared" ca="1" si="146"/>
        <v>784.19571985305436</v>
      </c>
      <c r="Y694" s="64">
        <f t="shared" ca="1" si="147"/>
        <v>-7.5556018069816711E-2</v>
      </c>
      <c r="Z694" s="64"/>
      <c r="AA694" s="64">
        <f ca="1">MAX(Y694,OFFSET($AA$4,B694,0))</f>
        <v>-7.5021174781420008E-2</v>
      </c>
      <c r="AB694" s="62">
        <f t="shared" ca="1" si="148"/>
        <v>1408445.7117098609</v>
      </c>
      <c r="AC694" s="65">
        <f t="shared" ca="1" si="149"/>
        <v>814.39457362843677</v>
      </c>
      <c r="AD694" s="62">
        <f ca="1">MAX(0,AB694-W694*(1+OFFSET($Y$4,B694,0))*E694)</f>
        <v>0</v>
      </c>
      <c r="AE694" s="65">
        <f ca="1">IF(OFFSET($AC$4,B694,0)=0,0,-OFFSET($AC$4,B694,0)/OFFSET($AD$4,B694,0)*AD694)</f>
        <v>0</v>
      </c>
      <c r="AF694" s="51">
        <f t="shared" ca="1" si="150"/>
        <v>1408445.7117098609</v>
      </c>
    </row>
    <row r="695" spans="1:32" ht="11.25" x14ac:dyDescent="0.2">
      <c r="A695" s="60">
        <v>31803</v>
      </c>
      <c r="B695" s="102">
        <f>INT(A695/10000)</f>
        <v>3</v>
      </c>
      <c r="C695" s="109">
        <v>3</v>
      </c>
      <c r="D695" s="60" t="s">
        <v>752</v>
      </c>
      <c r="E695" s="60">
        <v>1904</v>
      </c>
      <c r="F695" s="60">
        <v>0</v>
      </c>
      <c r="G695" s="60">
        <f t="shared" si="138"/>
        <v>3069.1343283582091</v>
      </c>
      <c r="H695" s="60"/>
      <c r="I695" s="60"/>
      <c r="J695" s="57"/>
      <c r="K695" s="23">
        <f t="shared" si="139"/>
        <v>1</v>
      </c>
      <c r="L695" s="23">
        <f t="shared" si="140"/>
        <v>0</v>
      </c>
      <c r="M695" s="23">
        <f ca="1">OFFSET('Z1'!$B$7,B695,K695)*E695</f>
        <v>0</v>
      </c>
      <c r="N695" s="23">
        <f ca="1">IF(L695&gt;0,OFFSET('Z1'!$I$7,B695,L695)*IF(L695=1,E695-9300,IF(L695=2,E695-18000,IF(L695=3,E695-45000,0))),0)</f>
        <v>0</v>
      </c>
      <c r="O695" s="23">
        <f>IF(AND(F695=1,E695&gt;20000,E695&lt;=45000),E695*'Z1'!$G$7,0)+IF(AND(F695=1,E695&gt;45000,E695&lt;=50000),'Z1'!$G$7/5000*(50000-E695)*E695,0)</f>
        <v>0</v>
      </c>
      <c r="P695" s="24">
        <f t="shared" ca="1" si="141"/>
        <v>0</v>
      </c>
      <c r="Q695" s="27">
        <v>1640</v>
      </c>
      <c r="R695" s="26">
        <f t="shared" si="142"/>
        <v>640</v>
      </c>
      <c r="S695" s="27">
        <f t="shared" si="143"/>
        <v>1</v>
      </c>
      <c r="T695" s="28">
        <f t="shared" si="144"/>
        <v>576</v>
      </c>
      <c r="U695" s="61">
        <f ca="1">OFFSET($U$4,B695,0)/OFFSET($G$4,B695,0)*G695</f>
        <v>1493106.7412965943</v>
      </c>
      <c r="V695" s="62">
        <f t="shared" ca="1" si="145"/>
        <v>1493682.7412965943</v>
      </c>
      <c r="W695" s="63">
        <v>848.87767127157076</v>
      </c>
      <c r="X695" s="63">
        <f t="shared" ca="1" si="146"/>
        <v>784.49723807594239</v>
      </c>
      <c r="Y695" s="64">
        <f t="shared" ca="1" si="147"/>
        <v>-7.5841826654705291E-2</v>
      </c>
      <c r="Z695" s="64"/>
      <c r="AA695" s="64">
        <f ca="1">MAX(Y695,OFFSET($AA$4,B695,0))</f>
        <v>-7.5021174781420008E-2</v>
      </c>
      <c r="AB695" s="62">
        <f t="shared" ca="1" si="148"/>
        <v>1495009.130625925</v>
      </c>
      <c r="AC695" s="65">
        <f t="shared" ca="1" si="149"/>
        <v>1326.3893293307628</v>
      </c>
      <c r="AD695" s="62">
        <f ca="1">MAX(0,AB695-W695*(1+OFFSET($Y$4,B695,0))*E695)</f>
        <v>0</v>
      </c>
      <c r="AE695" s="65">
        <f ca="1">IF(OFFSET($AC$4,B695,0)=0,0,-OFFSET($AC$4,B695,0)/OFFSET($AD$4,B695,0)*AD695)</f>
        <v>0</v>
      </c>
      <c r="AF695" s="51">
        <f t="shared" ca="1" si="150"/>
        <v>1495009.130625925</v>
      </c>
    </row>
    <row r="696" spans="1:32" ht="11.25" x14ac:dyDescent="0.2">
      <c r="A696" s="60">
        <v>31804</v>
      </c>
      <c r="B696" s="102">
        <f>INT(A696/10000)</f>
        <v>3</v>
      </c>
      <c r="C696" s="109">
        <v>3</v>
      </c>
      <c r="D696" s="60" t="s">
        <v>753</v>
      </c>
      <c r="E696" s="60">
        <v>1579</v>
      </c>
      <c r="F696" s="60">
        <v>0</v>
      </c>
      <c r="G696" s="60">
        <f t="shared" si="138"/>
        <v>2545.2537313432836</v>
      </c>
      <c r="H696" s="60"/>
      <c r="I696" s="60"/>
      <c r="J696" s="57"/>
      <c r="K696" s="23">
        <f t="shared" si="139"/>
        <v>1</v>
      </c>
      <c r="L696" s="23">
        <f t="shared" si="140"/>
        <v>0</v>
      </c>
      <c r="M696" s="23">
        <f ca="1">OFFSET('Z1'!$B$7,B696,K696)*E696</f>
        <v>0</v>
      </c>
      <c r="N696" s="23">
        <f ca="1">IF(L696&gt;0,OFFSET('Z1'!$I$7,B696,L696)*IF(L696=1,E696-9300,IF(L696=2,E696-18000,IF(L696=3,E696-45000,0))),0)</f>
        <v>0</v>
      </c>
      <c r="O696" s="23">
        <f>IF(AND(F696=1,E696&gt;20000,E696&lt;=45000),E696*'Z1'!$G$7,0)+IF(AND(F696=1,E696&gt;45000,E696&lt;=50000),'Z1'!$G$7/5000*(50000-E696)*E696,0)</f>
        <v>0</v>
      </c>
      <c r="P696" s="24">
        <f t="shared" ca="1" si="141"/>
        <v>0</v>
      </c>
      <c r="Q696" s="27">
        <v>0</v>
      </c>
      <c r="R696" s="26">
        <f t="shared" si="142"/>
        <v>0</v>
      </c>
      <c r="S696" s="27">
        <f t="shared" si="143"/>
        <v>1</v>
      </c>
      <c r="T696" s="28">
        <f t="shared" si="144"/>
        <v>0</v>
      </c>
      <c r="U696" s="61">
        <f ca="1">OFFSET($U$4,B696,0)/OFFSET($G$4,B696,0)*G696</f>
        <v>1238243.4582496441</v>
      </c>
      <c r="V696" s="62">
        <f t="shared" ca="1" si="145"/>
        <v>1238243.4582496441</v>
      </c>
      <c r="W696" s="63">
        <v>841.65751289705634</v>
      </c>
      <c r="X696" s="63">
        <f t="shared" ca="1" si="146"/>
        <v>784.19471706753905</v>
      </c>
      <c r="Y696" s="64">
        <f t="shared" ca="1" si="147"/>
        <v>-6.8273371233538271E-2</v>
      </c>
      <c r="Z696" s="64"/>
      <c r="AA696" s="64">
        <f ca="1">MAX(Y696,OFFSET($AA$4,B696,0))</f>
        <v>-6.8273371233538271E-2</v>
      </c>
      <c r="AB696" s="62">
        <f t="shared" ca="1" si="148"/>
        <v>1238243.4582496441</v>
      </c>
      <c r="AC696" s="65">
        <f t="shared" ca="1" si="149"/>
        <v>0</v>
      </c>
      <c r="AD696" s="62">
        <f ca="1">MAX(0,AB696-W696*(1+OFFSET($Y$4,B696,0))*E696)</f>
        <v>2322.7910876984242</v>
      </c>
      <c r="AE696" s="65">
        <f ca="1">IF(OFFSET($AC$4,B696,0)=0,0,-OFFSET($AC$4,B696,0)/OFFSET($AD$4,B696,0)*AD696)</f>
        <v>-1126.5366388515436</v>
      </c>
      <c r="AF696" s="51">
        <f t="shared" ca="1" si="150"/>
        <v>1237116.9216107926</v>
      </c>
    </row>
    <row r="697" spans="1:32" ht="11.25" x14ac:dyDescent="0.2">
      <c r="A697" s="60">
        <v>31805</v>
      </c>
      <c r="B697" s="102">
        <f>INT(A697/10000)</f>
        <v>3</v>
      </c>
      <c r="C697" s="109">
        <v>1</v>
      </c>
      <c r="D697" s="60" t="s">
        <v>754</v>
      </c>
      <c r="E697" s="60">
        <v>328</v>
      </c>
      <c r="F697" s="60">
        <v>0</v>
      </c>
      <c r="G697" s="60">
        <f t="shared" si="138"/>
        <v>528.71641791044772</v>
      </c>
      <c r="H697" s="60"/>
      <c r="I697" s="60"/>
      <c r="J697" s="57"/>
      <c r="K697" s="23">
        <f t="shared" si="139"/>
        <v>1</v>
      </c>
      <c r="L697" s="23">
        <f t="shared" si="140"/>
        <v>0</v>
      </c>
      <c r="M697" s="23">
        <f ca="1">OFFSET('Z1'!$B$7,B697,K697)*E697</f>
        <v>0</v>
      </c>
      <c r="N697" s="23">
        <f ca="1">IF(L697&gt;0,OFFSET('Z1'!$I$7,B697,L697)*IF(L697=1,E697-9300,IF(L697=2,E697-18000,IF(L697=3,E697-45000,0))),0)</f>
        <v>0</v>
      </c>
      <c r="O697" s="23">
        <f>IF(AND(F697=1,E697&gt;20000,E697&lt;=45000),E697*'Z1'!$G$7,0)+IF(AND(F697=1,E697&gt;45000,E697&lt;=50000),'Z1'!$G$7/5000*(50000-E697)*E697,0)</f>
        <v>0</v>
      </c>
      <c r="P697" s="24">
        <f t="shared" ca="1" si="141"/>
        <v>0</v>
      </c>
      <c r="Q697" s="27">
        <v>25125</v>
      </c>
      <c r="R697" s="26">
        <f t="shared" si="142"/>
        <v>24125</v>
      </c>
      <c r="S697" s="27">
        <f t="shared" si="143"/>
        <v>1</v>
      </c>
      <c r="T697" s="28">
        <f t="shared" si="144"/>
        <v>21712.5</v>
      </c>
      <c r="U697" s="61">
        <f ca="1">OFFSET($U$4,B697,0)/OFFSET($G$4,B697,0)*G697</f>
        <v>257215.86719815276</v>
      </c>
      <c r="V697" s="62">
        <f t="shared" ca="1" si="145"/>
        <v>278928.36719815276</v>
      </c>
      <c r="W697" s="63">
        <v>914.97625117663426</v>
      </c>
      <c r="X697" s="63">
        <f t="shared" ca="1" si="146"/>
        <v>850.39136340900234</v>
      </c>
      <c r="Y697" s="64">
        <f t="shared" ca="1" si="147"/>
        <v>-7.0586408865342176E-2</v>
      </c>
      <c r="Z697" s="64"/>
      <c r="AA697" s="64">
        <f ca="1">MAX(Y697,OFFSET($AA$4,B697,0))</f>
        <v>-7.0586408865342176E-2</v>
      </c>
      <c r="AB697" s="62">
        <f t="shared" ca="1" si="148"/>
        <v>278928.36719815276</v>
      </c>
      <c r="AC697" s="65">
        <f t="shared" ca="1" si="149"/>
        <v>0</v>
      </c>
      <c r="AD697" s="62">
        <f ca="1">MAX(0,AB697-W697*(1+OFFSET($Y$4,B697,0))*E697)</f>
        <v>0</v>
      </c>
      <c r="AE697" s="65">
        <f ca="1">IF(OFFSET($AC$4,B697,0)=0,0,-OFFSET($AC$4,B697,0)/OFFSET($AD$4,B697,0)*AD697)</f>
        <v>0</v>
      </c>
      <c r="AF697" s="51">
        <f t="shared" ca="1" si="150"/>
        <v>278928.36719815276</v>
      </c>
    </row>
    <row r="698" spans="1:32" ht="11.25" x14ac:dyDescent="0.2">
      <c r="A698" s="60">
        <v>31806</v>
      </c>
      <c r="B698" s="102">
        <f>INT(A698/10000)</f>
        <v>3</v>
      </c>
      <c r="C698" s="109">
        <v>1</v>
      </c>
      <c r="D698" s="60" t="s">
        <v>755</v>
      </c>
      <c r="E698" s="60">
        <v>337</v>
      </c>
      <c r="F698" s="60">
        <v>0</v>
      </c>
      <c r="G698" s="60">
        <f t="shared" si="138"/>
        <v>543.22388059701495</v>
      </c>
      <c r="H698" s="60"/>
      <c r="I698" s="60"/>
      <c r="J698" s="57"/>
      <c r="K698" s="23">
        <f t="shared" si="139"/>
        <v>1</v>
      </c>
      <c r="L698" s="23">
        <f t="shared" si="140"/>
        <v>0</v>
      </c>
      <c r="M698" s="23">
        <f ca="1">OFFSET('Z1'!$B$7,B698,K698)*E698</f>
        <v>0</v>
      </c>
      <c r="N698" s="23">
        <f ca="1">IF(L698&gt;0,OFFSET('Z1'!$I$7,B698,L698)*IF(L698=1,E698-9300,IF(L698=2,E698-18000,IF(L698=3,E698-45000,0))),0)</f>
        <v>0</v>
      </c>
      <c r="O698" s="23">
        <f>IF(AND(F698=1,E698&gt;20000,E698&lt;=45000),E698*'Z1'!$G$7,0)+IF(AND(F698=1,E698&gt;45000,E698&lt;=50000),'Z1'!$G$7/5000*(50000-E698)*E698,0)</f>
        <v>0</v>
      </c>
      <c r="P698" s="24">
        <f t="shared" ca="1" si="141"/>
        <v>0</v>
      </c>
      <c r="Q698" s="27">
        <v>0</v>
      </c>
      <c r="R698" s="26">
        <f t="shared" si="142"/>
        <v>0</v>
      </c>
      <c r="S698" s="27">
        <f t="shared" si="143"/>
        <v>1</v>
      </c>
      <c r="T698" s="28">
        <f t="shared" si="144"/>
        <v>0</v>
      </c>
      <c r="U698" s="61">
        <f ca="1">OFFSET($U$4,B698,0)/OFFSET($G$4,B698,0)*G698</f>
        <v>264273.61965176067</v>
      </c>
      <c r="V698" s="62">
        <f t="shared" ca="1" si="145"/>
        <v>264273.61965176067</v>
      </c>
      <c r="W698" s="63">
        <v>845.19222444034688</v>
      </c>
      <c r="X698" s="63">
        <f t="shared" ca="1" si="146"/>
        <v>784.19471706753905</v>
      </c>
      <c r="Y698" s="64">
        <f t="shared" ca="1" si="147"/>
        <v>-7.2169981702325803E-2</v>
      </c>
      <c r="Z698" s="64"/>
      <c r="AA698" s="64">
        <f ca="1">MAX(Y698,OFFSET($AA$4,B698,0))</f>
        <v>-7.2169981702325803E-2</v>
      </c>
      <c r="AB698" s="62">
        <f t="shared" ca="1" si="148"/>
        <v>264273.61965176067</v>
      </c>
      <c r="AC698" s="65">
        <f t="shared" ca="1" si="149"/>
        <v>0</v>
      </c>
      <c r="AD698" s="62">
        <f ca="1">MAX(0,AB698-W698*(1+OFFSET($Y$4,B698,0))*E698)</f>
        <v>0</v>
      </c>
      <c r="AE698" s="65">
        <f ca="1">IF(OFFSET($AC$4,B698,0)=0,0,-OFFSET($AC$4,B698,0)/OFFSET($AD$4,B698,0)*AD698)</f>
        <v>0</v>
      </c>
      <c r="AF698" s="51">
        <f t="shared" ca="1" si="150"/>
        <v>264273.61965176067</v>
      </c>
    </row>
    <row r="699" spans="1:32" ht="11.25" x14ac:dyDescent="0.2">
      <c r="A699" s="60">
        <v>31807</v>
      </c>
      <c r="B699" s="102">
        <f>INT(A699/10000)</f>
        <v>3</v>
      </c>
      <c r="C699" s="109">
        <v>2</v>
      </c>
      <c r="D699" s="60" t="s">
        <v>756</v>
      </c>
      <c r="E699" s="60">
        <v>918</v>
      </c>
      <c r="F699" s="60">
        <v>0</v>
      </c>
      <c r="G699" s="60">
        <f t="shared" si="138"/>
        <v>1479.7611940298507</v>
      </c>
      <c r="H699" s="60"/>
      <c r="I699" s="60"/>
      <c r="J699" s="57"/>
      <c r="K699" s="23">
        <f t="shared" si="139"/>
        <v>1</v>
      </c>
      <c r="L699" s="23">
        <f t="shared" si="140"/>
        <v>0</v>
      </c>
      <c r="M699" s="23">
        <f ca="1">OFFSET('Z1'!$B$7,B699,K699)*E699</f>
        <v>0</v>
      </c>
      <c r="N699" s="23">
        <f ca="1">IF(L699&gt;0,OFFSET('Z1'!$I$7,B699,L699)*IF(L699=1,E699-9300,IF(L699=2,E699-18000,IF(L699=3,E699-45000,0))),0)</f>
        <v>0</v>
      </c>
      <c r="O699" s="23">
        <f>IF(AND(F699=1,E699&gt;20000,E699&lt;=45000),E699*'Z1'!$G$7,0)+IF(AND(F699=1,E699&gt;45000,E699&lt;=50000),'Z1'!$G$7/5000*(50000-E699)*E699,0)</f>
        <v>0</v>
      </c>
      <c r="P699" s="24">
        <f t="shared" ca="1" si="141"/>
        <v>0</v>
      </c>
      <c r="Q699" s="27">
        <v>1275</v>
      </c>
      <c r="R699" s="26">
        <f t="shared" si="142"/>
        <v>275</v>
      </c>
      <c r="S699" s="27">
        <f t="shared" si="143"/>
        <v>1</v>
      </c>
      <c r="T699" s="28">
        <f t="shared" si="144"/>
        <v>247.5</v>
      </c>
      <c r="U699" s="61">
        <f ca="1">OFFSET($U$4,B699,0)/OFFSET($G$4,B699,0)*G699</f>
        <v>719890.75026800076</v>
      </c>
      <c r="V699" s="62">
        <f t="shared" ca="1" si="145"/>
        <v>720138.25026800076</v>
      </c>
      <c r="W699" s="63">
        <v>848.43503574967383</v>
      </c>
      <c r="X699" s="63">
        <f t="shared" ca="1" si="146"/>
        <v>784.46432491067617</v>
      </c>
      <c r="Y699" s="64">
        <f t="shared" ca="1" si="147"/>
        <v>-7.5398478544056569E-2</v>
      </c>
      <c r="Z699" s="64"/>
      <c r="AA699" s="64">
        <f ca="1">MAX(Y699,OFFSET($AA$4,B699,0))</f>
        <v>-7.5021174781420008E-2</v>
      </c>
      <c r="AB699" s="62">
        <f t="shared" ca="1" si="148"/>
        <v>720432.1183453718</v>
      </c>
      <c r="AC699" s="65">
        <f t="shared" ca="1" si="149"/>
        <v>293.86807737103663</v>
      </c>
      <c r="AD699" s="62">
        <f ca="1">MAX(0,AB699-W699*(1+OFFSET($Y$4,B699,0))*E699)</f>
        <v>0</v>
      </c>
      <c r="AE699" s="65">
        <f ca="1">IF(OFFSET($AC$4,B699,0)=0,0,-OFFSET($AC$4,B699,0)/OFFSET($AD$4,B699,0)*AD699)</f>
        <v>0</v>
      </c>
      <c r="AF699" s="51">
        <f t="shared" ca="1" si="150"/>
        <v>720432.1183453718</v>
      </c>
    </row>
    <row r="700" spans="1:32" ht="11.25" x14ac:dyDescent="0.2">
      <c r="A700" s="60">
        <v>31808</v>
      </c>
      <c r="B700" s="102">
        <f>INT(A700/10000)</f>
        <v>3</v>
      </c>
      <c r="C700" s="109">
        <v>3</v>
      </c>
      <c r="D700" s="60" t="s">
        <v>757</v>
      </c>
      <c r="E700" s="60">
        <v>1950</v>
      </c>
      <c r="F700" s="60">
        <v>0</v>
      </c>
      <c r="G700" s="60">
        <f t="shared" si="138"/>
        <v>3143.2835820895521</v>
      </c>
      <c r="H700" s="60"/>
      <c r="I700" s="60"/>
      <c r="J700" s="57"/>
      <c r="K700" s="23">
        <f t="shared" si="139"/>
        <v>1</v>
      </c>
      <c r="L700" s="23">
        <f t="shared" si="140"/>
        <v>0</v>
      </c>
      <c r="M700" s="23">
        <f ca="1">OFFSET('Z1'!$B$7,B700,K700)*E700</f>
        <v>0</v>
      </c>
      <c r="N700" s="23">
        <f ca="1">IF(L700&gt;0,OFFSET('Z1'!$I$7,B700,L700)*IF(L700=1,E700-9300,IF(L700=2,E700-18000,IF(L700=3,E700-45000,0))),0)</f>
        <v>0</v>
      </c>
      <c r="O700" s="23">
        <f>IF(AND(F700=1,E700&gt;20000,E700&lt;=45000),E700*'Z1'!$G$7,0)+IF(AND(F700=1,E700&gt;45000,E700&lt;=50000),'Z1'!$G$7/5000*(50000-E700)*E700,0)</f>
        <v>0</v>
      </c>
      <c r="P700" s="24">
        <f t="shared" ca="1" si="141"/>
        <v>0</v>
      </c>
      <c r="Q700" s="27">
        <v>2107</v>
      </c>
      <c r="R700" s="26">
        <f t="shared" si="142"/>
        <v>1107</v>
      </c>
      <c r="S700" s="27">
        <f t="shared" si="143"/>
        <v>1</v>
      </c>
      <c r="T700" s="28">
        <f t="shared" si="144"/>
        <v>996.30000000000007</v>
      </c>
      <c r="U700" s="61">
        <f ca="1">OFFSET($U$4,B700,0)/OFFSET($G$4,B700,0)*G700</f>
        <v>1529179.698281701</v>
      </c>
      <c r="V700" s="62">
        <f t="shared" ca="1" si="145"/>
        <v>1530175.998281701</v>
      </c>
      <c r="W700" s="63">
        <v>848.58103072091831</v>
      </c>
      <c r="X700" s="63">
        <f t="shared" ca="1" si="146"/>
        <v>784.70564014446211</v>
      </c>
      <c r="Y700" s="64">
        <f t="shared" ca="1" si="147"/>
        <v>-7.5273177532840241E-2</v>
      </c>
      <c r="Z700" s="64"/>
      <c r="AA700" s="64">
        <f ca="1">MAX(Y700,OFFSET($AA$4,B700,0))</f>
        <v>-7.5021174781420008E-2</v>
      </c>
      <c r="AB700" s="62">
        <f t="shared" ca="1" si="148"/>
        <v>1530592.9955530632</v>
      </c>
      <c r="AC700" s="65">
        <f t="shared" ca="1" si="149"/>
        <v>416.99727136222646</v>
      </c>
      <c r="AD700" s="62">
        <f ca="1">MAX(0,AB700-W700*(1+OFFSET($Y$4,B700,0))*E700)</f>
        <v>0</v>
      </c>
      <c r="AE700" s="65">
        <f ca="1">IF(OFFSET($AC$4,B700,0)=0,0,-OFFSET($AC$4,B700,0)/OFFSET($AD$4,B700,0)*AD700)</f>
        <v>0</v>
      </c>
      <c r="AF700" s="51">
        <f t="shared" ca="1" si="150"/>
        <v>1530592.9955530632</v>
      </c>
    </row>
    <row r="701" spans="1:32" ht="11.25" x14ac:dyDescent="0.2">
      <c r="A701" s="60">
        <v>31809</v>
      </c>
      <c r="B701" s="102">
        <f>INT(A701/10000)</f>
        <v>3</v>
      </c>
      <c r="C701" s="109">
        <v>3</v>
      </c>
      <c r="D701" s="60" t="s">
        <v>758</v>
      </c>
      <c r="E701" s="60">
        <v>1052</v>
      </c>
      <c r="F701" s="60">
        <v>0</v>
      </c>
      <c r="G701" s="60">
        <f t="shared" si="138"/>
        <v>1695.7611940298507</v>
      </c>
      <c r="H701" s="60"/>
      <c r="I701" s="60"/>
      <c r="J701" s="57"/>
      <c r="K701" s="23">
        <f t="shared" si="139"/>
        <v>1</v>
      </c>
      <c r="L701" s="23">
        <f t="shared" si="140"/>
        <v>0</v>
      </c>
      <c r="M701" s="23">
        <f ca="1">OFFSET('Z1'!$B$7,B701,K701)*E701</f>
        <v>0</v>
      </c>
      <c r="N701" s="23">
        <f ca="1">IF(L701&gt;0,OFFSET('Z1'!$I$7,B701,L701)*IF(L701=1,E701-9300,IF(L701=2,E701-18000,IF(L701=3,E701-45000,0))),0)</f>
        <v>0</v>
      </c>
      <c r="O701" s="23">
        <f>IF(AND(F701=1,E701&gt;20000,E701&lt;=45000),E701*'Z1'!$G$7,0)+IF(AND(F701=1,E701&gt;45000,E701&lt;=50000),'Z1'!$G$7/5000*(50000-E701)*E701,0)</f>
        <v>0</v>
      </c>
      <c r="P701" s="24">
        <f t="shared" ca="1" si="141"/>
        <v>0</v>
      </c>
      <c r="Q701" s="27">
        <v>2544</v>
      </c>
      <c r="R701" s="26">
        <f t="shared" si="142"/>
        <v>1544</v>
      </c>
      <c r="S701" s="27">
        <f t="shared" si="143"/>
        <v>1</v>
      </c>
      <c r="T701" s="28">
        <f t="shared" si="144"/>
        <v>1389.6000000000001</v>
      </c>
      <c r="U701" s="61">
        <f ca="1">OFFSET($U$4,B701,0)/OFFSET($G$4,B701,0)*G701</f>
        <v>824972.84235505096</v>
      </c>
      <c r="V701" s="62">
        <f t="shared" ca="1" si="145"/>
        <v>826362.44235505094</v>
      </c>
      <c r="W701" s="63">
        <v>849.7318382431082</v>
      </c>
      <c r="X701" s="63">
        <f t="shared" ca="1" si="146"/>
        <v>785.51562961506738</v>
      </c>
      <c r="Y701" s="64">
        <f t="shared" ca="1" si="147"/>
        <v>-7.5572322629234634E-2</v>
      </c>
      <c r="Z701" s="64"/>
      <c r="AA701" s="64">
        <f ca="1">MAX(Y701,OFFSET($AA$4,B701,0))</f>
        <v>-7.5021174781420008E-2</v>
      </c>
      <c r="AB701" s="62">
        <f t="shared" ca="1" si="148"/>
        <v>826855.1232783593</v>
      </c>
      <c r="AC701" s="65">
        <f t="shared" ca="1" si="149"/>
        <v>492.68092330836225</v>
      </c>
      <c r="AD701" s="62">
        <f ca="1">MAX(0,AB701-W701*(1+OFFSET($Y$4,B701,0))*E701)</f>
        <v>0</v>
      </c>
      <c r="AE701" s="65">
        <f ca="1">IF(OFFSET($AC$4,B701,0)=0,0,-OFFSET($AC$4,B701,0)/OFFSET($AD$4,B701,0)*AD701)</f>
        <v>0</v>
      </c>
      <c r="AF701" s="51">
        <f t="shared" ca="1" si="150"/>
        <v>826855.1232783593</v>
      </c>
    </row>
    <row r="702" spans="1:32" ht="11.25" x14ac:dyDescent="0.2">
      <c r="A702" s="60">
        <v>31810</v>
      </c>
      <c r="B702" s="102">
        <f>INT(A702/10000)</f>
        <v>3</v>
      </c>
      <c r="C702" s="109">
        <v>5</v>
      </c>
      <c r="D702" s="60" t="s">
        <v>759</v>
      </c>
      <c r="E702" s="60">
        <v>5955</v>
      </c>
      <c r="F702" s="60">
        <v>0</v>
      </c>
      <c r="G702" s="60">
        <f t="shared" si="138"/>
        <v>9599.1044776119397</v>
      </c>
      <c r="H702" s="60"/>
      <c r="I702" s="60"/>
      <c r="J702" s="57"/>
      <c r="K702" s="23">
        <f t="shared" si="139"/>
        <v>1</v>
      </c>
      <c r="L702" s="23">
        <f t="shared" si="140"/>
        <v>0</v>
      </c>
      <c r="M702" s="23">
        <f ca="1">OFFSET('Z1'!$B$7,B702,K702)*E702</f>
        <v>0</v>
      </c>
      <c r="N702" s="23">
        <f ca="1">IF(L702&gt;0,OFFSET('Z1'!$I$7,B702,L702)*IF(L702=1,E702-9300,IF(L702=2,E702-18000,IF(L702=3,E702-45000,0))),0)</f>
        <v>0</v>
      </c>
      <c r="O702" s="23">
        <f>IF(AND(F702=1,E702&gt;20000,E702&lt;=45000),E702*'Z1'!$G$7,0)+IF(AND(F702=1,E702&gt;45000,E702&lt;=50000),'Z1'!$G$7/5000*(50000-E702)*E702,0)</f>
        <v>0</v>
      </c>
      <c r="P702" s="24">
        <f t="shared" ca="1" si="141"/>
        <v>0</v>
      </c>
      <c r="Q702" s="27">
        <v>2888</v>
      </c>
      <c r="R702" s="26">
        <f t="shared" si="142"/>
        <v>1888</v>
      </c>
      <c r="S702" s="27">
        <f t="shared" si="143"/>
        <v>1</v>
      </c>
      <c r="T702" s="28">
        <f t="shared" si="144"/>
        <v>1699.2</v>
      </c>
      <c r="U702" s="61">
        <f ca="1">OFFSET($U$4,B702,0)/OFFSET($G$4,B702,0)*G702</f>
        <v>4669879.5401371941</v>
      </c>
      <c r="V702" s="62">
        <f t="shared" ca="1" si="145"/>
        <v>4671578.7401371943</v>
      </c>
      <c r="W702" s="63">
        <v>848.2483765179403</v>
      </c>
      <c r="X702" s="63">
        <f t="shared" ca="1" si="146"/>
        <v>784.48005711791677</v>
      </c>
      <c r="Y702" s="64">
        <f t="shared" ca="1" si="147"/>
        <v>-7.5176470907957982E-2</v>
      </c>
      <c r="Z702" s="64"/>
      <c r="AA702" s="64">
        <f ca="1">MAX(Y702,OFFSET($AA$4,B702,0))</f>
        <v>-7.5021174781420008E-2</v>
      </c>
      <c r="AB702" s="62">
        <f t="shared" ca="1" si="148"/>
        <v>4672363.1904245624</v>
      </c>
      <c r="AC702" s="65">
        <f t="shared" ca="1" si="149"/>
        <v>784.45028736814857</v>
      </c>
      <c r="AD702" s="62">
        <f ca="1">MAX(0,AB702-W702*(1+OFFSET($Y$4,B702,0))*E702)</f>
        <v>0</v>
      </c>
      <c r="AE702" s="65">
        <f ca="1">IF(OFFSET($AC$4,B702,0)=0,0,-OFFSET($AC$4,B702,0)/OFFSET($AD$4,B702,0)*AD702)</f>
        <v>0</v>
      </c>
      <c r="AF702" s="51">
        <f t="shared" ca="1" si="150"/>
        <v>4672363.1904245624</v>
      </c>
    </row>
    <row r="703" spans="1:32" ht="11.25" x14ac:dyDescent="0.2">
      <c r="A703" s="60">
        <v>31811</v>
      </c>
      <c r="B703" s="102">
        <f>INT(A703/10000)</f>
        <v>3</v>
      </c>
      <c r="C703" s="109">
        <v>3</v>
      </c>
      <c r="D703" s="60" t="s">
        <v>760</v>
      </c>
      <c r="E703" s="60">
        <v>2202</v>
      </c>
      <c r="F703" s="60">
        <v>0</v>
      </c>
      <c r="G703" s="60">
        <f t="shared" si="138"/>
        <v>3549.4925373134329</v>
      </c>
      <c r="H703" s="60"/>
      <c r="I703" s="60"/>
      <c r="J703" s="57"/>
      <c r="K703" s="23">
        <f t="shared" si="139"/>
        <v>1</v>
      </c>
      <c r="L703" s="23">
        <f t="shared" si="140"/>
        <v>0</v>
      </c>
      <c r="M703" s="23">
        <f ca="1">OFFSET('Z1'!$B$7,B703,K703)*E703</f>
        <v>0</v>
      </c>
      <c r="N703" s="23">
        <f ca="1">IF(L703&gt;0,OFFSET('Z1'!$I$7,B703,L703)*IF(L703=1,E703-9300,IF(L703=2,E703-18000,IF(L703=3,E703-45000,0))),0)</f>
        <v>0</v>
      </c>
      <c r="O703" s="23">
        <f>IF(AND(F703=1,E703&gt;20000,E703&lt;=45000),E703*'Z1'!$G$7,0)+IF(AND(F703=1,E703&gt;45000,E703&lt;=50000),'Z1'!$G$7/5000*(50000-E703)*E703,0)</f>
        <v>0</v>
      </c>
      <c r="P703" s="24">
        <f t="shared" ca="1" si="141"/>
        <v>0</v>
      </c>
      <c r="Q703" s="27">
        <v>0</v>
      </c>
      <c r="R703" s="26">
        <f t="shared" si="142"/>
        <v>0</v>
      </c>
      <c r="S703" s="27">
        <f t="shared" si="143"/>
        <v>1</v>
      </c>
      <c r="T703" s="28">
        <f t="shared" si="144"/>
        <v>0</v>
      </c>
      <c r="U703" s="61">
        <f ca="1">OFFSET($U$4,B703,0)/OFFSET($G$4,B703,0)*G703</f>
        <v>1726796.7669827209</v>
      </c>
      <c r="V703" s="62">
        <f t="shared" ca="1" si="145"/>
        <v>1726796.7669827209</v>
      </c>
      <c r="W703" s="63">
        <v>848.28906367663399</v>
      </c>
      <c r="X703" s="63">
        <f t="shared" ca="1" si="146"/>
        <v>784.19471706753905</v>
      </c>
      <c r="Y703" s="64">
        <f t="shared" ca="1" si="147"/>
        <v>-7.5557200196945562E-2</v>
      </c>
      <c r="Z703" s="64"/>
      <c r="AA703" s="64">
        <f ca="1">MAX(Y703,OFFSET($AA$4,B703,0))</f>
        <v>-7.5021174781420008E-2</v>
      </c>
      <c r="AB703" s="62">
        <f t="shared" ca="1" si="148"/>
        <v>1727798.0262869715</v>
      </c>
      <c r="AC703" s="65">
        <f t="shared" ca="1" si="149"/>
        <v>1001.2593042505905</v>
      </c>
      <c r="AD703" s="62">
        <f ca="1">MAX(0,AB703-W703*(1+OFFSET($Y$4,B703,0))*E703)</f>
        <v>0</v>
      </c>
      <c r="AE703" s="65">
        <f ca="1">IF(OFFSET($AC$4,B703,0)=0,0,-OFFSET($AC$4,B703,0)/OFFSET($AD$4,B703,0)*AD703)</f>
        <v>0</v>
      </c>
      <c r="AF703" s="51">
        <f t="shared" ca="1" si="150"/>
        <v>1727798.0262869715</v>
      </c>
    </row>
    <row r="704" spans="1:32" ht="11.25" x14ac:dyDescent="0.2">
      <c r="A704" s="60">
        <v>31812</v>
      </c>
      <c r="B704" s="102">
        <f>INT(A704/10000)</f>
        <v>3</v>
      </c>
      <c r="C704" s="109">
        <v>3</v>
      </c>
      <c r="D704" s="60" t="s">
        <v>761</v>
      </c>
      <c r="E704" s="60">
        <v>1320</v>
      </c>
      <c r="F704" s="60">
        <v>0</v>
      </c>
      <c r="G704" s="60">
        <f t="shared" si="138"/>
        <v>2127.7611940298507</v>
      </c>
      <c r="H704" s="60"/>
      <c r="I704" s="60"/>
      <c r="J704" s="57"/>
      <c r="K704" s="23">
        <f t="shared" si="139"/>
        <v>1</v>
      </c>
      <c r="L704" s="23">
        <f t="shared" si="140"/>
        <v>0</v>
      </c>
      <c r="M704" s="23">
        <f ca="1">OFFSET('Z1'!$B$7,B704,K704)*E704</f>
        <v>0</v>
      </c>
      <c r="N704" s="23">
        <f ca="1">IF(L704&gt;0,OFFSET('Z1'!$I$7,B704,L704)*IF(L704=1,E704-9300,IF(L704=2,E704-18000,IF(L704=3,E704-45000,0))),0)</f>
        <v>0</v>
      </c>
      <c r="O704" s="23">
        <f>IF(AND(F704=1,E704&gt;20000,E704&lt;=45000),E704*'Z1'!$G$7,0)+IF(AND(F704=1,E704&gt;45000,E704&lt;=50000),'Z1'!$G$7/5000*(50000-E704)*E704,0)</f>
        <v>0</v>
      </c>
      <c r="P704" s="24">
        <f t="shared" ca="1" si="141"/>
        <v>0</v>
      </c>
      <c r="Q704" s="27">
        <v>81478</v>
      </c>
      <c r="R704" s="26">
        <f t="shared" si="142"/>
        <v>80478</v>
      </c>
      <c r="S704" s="27">
        <f t="shared" si="143"/>
        <v>1</v>
      </c>
      <c r="T704" s="28">
        <f t="shared" si="144"/>
        <v>72430.2</v>
      </c>
      <c r="U704" s="61">
        <f ca="1">OFFSET($U$4,B704,0)/OFFSET($G$4,B704,0)*G704</f>
        <v>1035137.0265291515</v>
      </c>
      <c r="V704" s="62">
        <f t="shared" ca="1" si="145"/>
        <v>1107567.2265291514</v>
      </c>
      <c r="W704" s="63">
        <v>907.11015916146016</v>
      </c>
      <c r="X704" s="63">
        <f t="shared" ca="1" si="146"/>
        <v>839.06608070390257</v>
      </c>
      <c r="Y704" s="64">
        <f t="shared" ca="1" si="147"/>
        <v>-7.5011924153134957E-2</v>
      </c>
      <c r="Z704" s="64"/>
      <c r="AA704" s="64">
        <f ca="1">MAX(Y704,OFFSET($AA$4,B704,0))</f>
        <v>-7.5011924153134957E-2</v>
      </c>
      <c r="AB704" s="62">
        <f t="shared" ca="1" si="148"/>
        <v>1107567.2265291514</v>
      </c>
      <c r="AC704" s="65">
        <f t="shared" ca="1" si="149"/>
        <v>0</v>
      </c>
      <c r="AD704" s="62">
        <f ca="1">MAX(0,AB704-W704*(1+OFFSET($Y$4,B704,0))*E704)</f>
        <v>0</v>
      </c>
      <c r="AE704" s="65">
        <f ca="1">IF(OFFSET($AC$4,B704,0)=0,0,-OFFSET($AC$4,B704,0)/OFFSET($AD$4,B704,0)*AD704)</f>
        <v>0</v>
      </c>
      <c r="AF704" s="51">
        <f t="shared" ca="1" si="150"/>
        <v>1107567.2265291514</v>
      </c>
    </row>
    <row r="705" spans="1:32" ht="11.25" x14ac:dyDescent="0.2">
      <c r="A705" s="60">
        <v>31813</v>
      </c>
      <c r="B705" s="102">
        <f>INT(A705/10000)</f>
        <v>3</v>
      </c>
      <c r="C705" s="109">
        <v>3</v>
      </c>
      <c r="D705" s="60" t="s">
        <v>762</v>
      </c>
      <c r="E705" s="60">
        <v>1567</v>
      </c>
      <c r="F705" s="60">
        <v>0</v>
      </c>
      <c r="G705" s="60">
        <f t="shared" si="138"/>
        <v>2525.9104477611941</v>
      </c>
      <c r="H705" s="60"/>
      <c r="I705" s="60"/>
      <c r="J705" s="57"/>
      <c r="K705" s="23">
        <f t="shared" si="139"/>
        <v>1</v>
      </c>
      <c r="L705" s="23">
        <f t="shared" si="140"/>
        <v>0</v>
      </c>
      <c r="M705" s="23">
        <f ca="1">OFFSET('Z1'!$B$7,B705,K705)*E705</f>
        <v>0</v>
      </c>
      <c r="N705" s="23">
        <f ca="1">IF(L705&gt;0,OFFSET('Z1'!$I$7,B705,L705)*IF(L705=1,E705-9300,IF(L705=2,E705-18000,IF(L705=3,E705-45000,0))),0)</f>
        <v>0</v>
      </c>
      <c r="O705" s="23">
        <f>IF(AND(F705=1,E705&gt;20000,E705&lt;=45000),E705*'Z1'!$G$7,0)+IF(AND(F705=1,E705&gt;45000,E705&lt;=50000),'Z1'!$G$7/5000*(50000-E705)*E705,0)</f>
        <v>0</v>
      </c>
      <c r="P705" s="24">
        <f t="shared" ca="1" si="141"/>
        <v>0</v>
      </c>
      <c r="Q705" s="27">
        <v>1102</v>
      </c>
      <c r="R705" s="26">
        <f t="shared" si="142"/>
        <v>102</v>
      </c>
      <c r="S705" s="27">
        <f t="shared" si="143"/>
        <v>1</v>
      </c>
      <c r="T705" s="28">
        <f t="shared" si="144"/>
        <v>91.8</v>
      </c>
      <c r="U705" s="61">
        <f ca="1">OFFSET($U$4,B705,0)/OFFSET($G$4,B705,0)*G705</f>
        <v>1228833.1216448336</v>
      </c>
      <c r="V705" s="62">
        <f t="shared" ca="1" si="145"/>
        <v>1228924.9216448336</v>
      </c>
      <c r="W705" s="63">
        <v>848.37763335878572</v>
      </c>
      <c r="X705" s="63">
        <f t="shared" ca="1" si="146"/>
        <v>784.25330034769217</v>
      </c>
      <c r="Y705" s="64">
        <f t="shared" ca="1" si="147"/>
        <v>-7.5584657692142176E-2</v>
      </c>
      <c r="Z705" s="64"/>
      <c r="AA705" s="64">
        <f ca="1">MAX(Y705,OFFSET($AA$4,B705,0))</f>
        <v>-7.5021174781420008E-2</v>
      </c>
      <c r="AB705" s="62">
        <f t="shared" ca="1" si="148"/>
        <v>1229674.0201941703</v>
      </c>
      <c r="AC705" s="65">
        <f t="shared" ca="1" si="149"/>
        <v>749.09854933666065</v>
      </c>
      <c r="AD705" s="62">
        <f ca="1">MAX(0,AB705-W705*(1+OFFSET($Y$4,B705,0))*E705)</f>
        <v>0</v>
      </c>
      <c r="AE705" s="65">
        <f ca="1">IF(OFFSET($AC$4,B705,0)=0,0,-OFFSET($AC$4,B705,0)/OFFSET($AD$4,B705,0)*AD705)</f>
        <v>0</v>
      </c>
      <c r="AF705" s="51">
        <f t="shared" ca="1" si="150"/>
        <v>1229674.0201941703</v>
      </c>
    </row>
    <row r="706" spans="1:32" ht="11.25" x14ac:dyDescent="0.2">
      <c r="A706" s="60">
        <v>31814</v>
      </c>
      <c r="B706" s="102">
        <f>INT(A706/10000)</f>
        <v>3</v>
      </c>
      <c r="C706" s="109">
        <v>4</v>
      </c>
      <c r="D706" s="60" t="s">
        <v>763</v>
      </c>
      <c r="E706" s="60">
        <v>2511</v>
      </c>
      <c r="F706" s="60">
        <v>0</v>
      </c>
      <c r="G706" s="60">
        <f t="shared" si="138"/>
        <v>4047.5820895522388</v>
      </c>
      <c r="H706" s="60"/>
      <c r="I706" s="60"/>
      <c r="J706" s="57"/>
      <c r="K706" s="23">
        <f t="shared" si="139"/>
        <v>1</v>
      </c>
      <c r="L706" s="23">
        <f t="shared" si="140"/>
        <v>0</v>
      </c>
      <c r="M706" s="23">
        <f ca="1">OFFSET('Z1'!$B$7,B706,K706)*E706</f>
        <v>0</v>
      </c>
      <c r="N706" s="23">
        <f ca="1">IF(L706&gt;0,OFFSET('Z1'!$I$7,B706,L706)*IF(L706=1,E706-9300,IF(L706=2,E706-18000,IF(L706=3,E706-45000,0))),0)</f>
        <v>0</v>
      </c>
      <c r="O706" s="23">
        <f>IF(AND(F706=1,E706&gt;20000,E706&lt;=45000),E706*'Z1'!$G$7,0)+IF(AND(F706=1,E706&gt;45000,E706&lt;=50000),'Z1'!$G$7/5000*(50000-E706)*E706,0)</f>
        <v>0</v>
      </c>
      <c r="P706" s="24">
        <f t="shared" ca="1" si="141"/>
        <v>0</v>
      </c>
      <c r="Q706" s="27">
        <v>36057</v>
      </c>
      <c r="R706" s="26">
        <f t="shared" si="142"/>
        <v>35057</v>
      </c>
      <c r="S706" s="27">
        <f t="shared" si="143"/>
        <v>1</v>
      </c>
      <c r="T706" s="28">
        <f t="shared" si="144"/>
        <v>31551.3</v>
      </c>
      <c r="U706" s="61">
        <f ca="1">OFFSET($U$4,B706,0)/OFFSET($G$4,B706,0)*G706</f>
        <v>1969112.9345565904</v>
      </c>
      <c r="V706" s="62">
        <f t="shared" ca="1" si="145"/>
        <v>2000664.2345565904</v>
      </c>
      <c r="W706" s="63">
        <v>859.08545646220523</v>
      </c>
      <c r="X706" s="63">
        <f t="shared" ca="1" si="146"/>
        <v>796.75995004244942</v>
      </c>
      <c r="Y706" s="64">
        <f t="shared" ca="1" si="147"/>
        <v>-7.2548668995536358E-2</v>
      </c>
      <c r="Z706" s="64"/>
      <c r="AA706" s="64">
        <f ca="1">MAX(Y706,OFFSET($AA$4,B706,0))</f>
        <v>-7.2548668995536358E-2</v>
      </c>
      <c r="AB706" s="62">
        <f t="shared" ca="1" si="148"/>
        <v>2000664.2345565904</v>
      </c>
      <c r="AC706" s="65">
        <f t="shared" ca="1" si="149"/>
        <v>0</v>
      </c>
      <c r="AD706" s="62">
        <f ca="1">MAX(0,AB706-W706*(1+OFFSET($Y$4,B706,0))*E706)</f>
        <v>0</v>
      </c>
      <c r="AE706" s="65">
        <f ca="1">IF(OFFSET($AC$4,B706,0)=0,0,-OFFSET($AC$4,B706,0)/OFFSET($AD$4,B706,0)*AD706)</f>
        <v>0</v>
      </c>
      <c r="AF706" s="51">
        <f t="shared" ca="1" si="150"/>
        <v>2000664.2345565904</v>
      </c>
    </row>
    <row r="707" spans="1:32" ht="11.25" x14ac:dyDescent="0.2">
      <c r="A707" s="60">
        <v>31815</v>
      </c>
      <c r="B707" s="102">
        <f>INT(A707/10000)</f>
        <v>3</v>
      </c>
      <c r="C707" s="109">
        <v>2</v>
      </c>
      <c r="D707" s="60" t="s">
        <v>764</v>
      </c>
      <c r="E707" s="60">
        <v>594</v>
      </c>
      <c r="F707" s="60">
        <v>0</v>
      </c>
      <c r="G707" s="60">
        <f t="shared" si="138"/>
        <v>957.49253731343288</v>
      </c>
      <c r="H707" s="60"/>
      <c r="I707" s="60"/>
      <c r="J707" s="57"/>
      <c r="K707" s="23">
        <f t="shared" si="139"/>
        <v>1</v>
      </c>
      <c r="L707" s="23">
        <f t="shared" si="140"/>
        <v>0</v>
      </c>
      <c r="M707" s="23">
        <f ca="1">OFFSET('Z1'!$B$7,B707,K707)*E707</f>
        <v>0</v>
      </c>
      <c r="N707" s="23">
        <f ca="1">IF(L707&gt;0,OFFSET('Z1'!$I$7,B707,L707)*IF(L707=1,E707-9300,IF(L707=2,E707-18000,IF(L707=3,E707-45000,0))),0)</f>
        <v>0</v>
      </c>
      <c r="O707" s="23">
        <f>IF(AND(F707=1,E707&gt;20000,E707&lt;=45000),E707*'Z1'!$G$7,0)+IF(AND(F707=1,E707&gt;45000,E707&lt;=50000),'Z1'!$G$7/5000*(50000-E707)*E707,0)</f>
        <v>0</v>
      </c>
      <c r="P707" s="24">
        <f t="shared" ca="1" si="141"/>
        <v>0</v>
      </c>
      <c r="Q707" s="27">
        <v>17371</v>
      </c>
      <c r="R707" s="26">
        <f t="shared" si="142"/>
        <v>16371</v>
      </c>
      <c r="S707" s="27">
        <f t="shared" si="143"/>
        <v>1</v>
      </c>
      <c r="T707" s="28">
        <f t="shared" si="144"/>
        <v>14733.9</v>
      </c>
      <c r="U707" s="61">
        <f ca="1">OFFSET($U$4,B707,0)/OFFSET($G$4,B707,0)*G707</f>
        <v>465811.66193811817</v>
      </c>
      <c r="V707" s="62">
        <f t="shared" ca="1" si="145"/>
        <v>480545.56193811819</v>
      </c>
      <c r="W707" s="63">
        <v>867.95856367663407</v>
      </c>
      <c r="X707" s="63">
        <f t="shared" ca="1" si="146"/>
        <v>808.99926252208445</v>
      </c>
      <c r="Y707" s="64">
        <f t="shared" ca="1" si="147"/>
        <v>-6.7928704919737903E-2</v>
      </c>
      <c r="Z707" s="64"/>
      <c r="AA707" s="64">
        <f ca="1">MAX(Y707,OFFSET($AA$4,B707,0))</f>
        <v>-6.7928704919737903E-2</v>
      </c>
      <c r="AB707" s="62">
        <f t="shared" ca="1" si="148"/>
        <v>480545.56193811819</v>
      </c>
      <c r="AC707" s="65">
        <f t="shared" ca="1" si="149"/>
        <v>0</v>
      </c>
      <c r="AD707" s="62">
        <f ca="1">MAX(0,AB707-W707*(1+OFFSET($Y$4,B707,0))*E707)</f>
        <v>1078.8092185952701</v>
      </c>
      <c r="AE707" s="65">
        <f ca="1">IF(OFFSET($AC$4,B707,0)=0,0,-OFFSET($AC$4,B707,0)/OFFSET($AD$4,B707,0)*AD707)</f>
        <v>-523.21455748420044</v>
      </c>
      <c r="AF707" s="51">
        <f t="shared" ca="1" si="150"/>
        <v>480022.34738063399</v>
      </c>
    </row>
    <row r="708" spans="1:32" ht="11.25" x14ac:dyDescent="0.2">
      <c r="A708" s="60">
        <v>31817</v>
      </c>
      <c r="B708" s="102">
        <f>INT(A708/10000)</f>
        <v>3</v>
      </c>
      <c r="C708" s="109">
        <v>3</v>
      </c>
      <c r="D708" s="60" t="s">
        <v>765</v>
      </c>
      <c r="E708" s="60">
        <v>1718</v>
      </c>
      <c r="F708" s="60">
        <v>0</v>
      </c>
      <c r="G708" s="60">
        <f t="shared" si="138"/>
        <v>2769.313432835821</v>
      </c>
      <c r="H708" s="60"/>
      <c r="I708" s="60"/>
      <c r="J708" s="57"/>
      <c r="K708" s="23">
        <f t="shared" si="139"/>
        <v>1</v>
      </c>
      <c r="L708" s="23">
        <f t="shared" si="140"/>
        <v>0</v>
      </c>
      <c r="M708" s="23">
        <f ca="1">OFFSET('Z1'!$B$7,B708,K708)*E708</f>
        <v>0</v>
      </c>
      <c r="N708" s="23">
        <f ca="1">IF(L708&gt;0,OFFSET('Z1'!$I$7,B708,L708)*IF(L708=1,E708-9300,IF(L708=2,E708-18000,IF(L708=3,E708-45000,0))),0)</f>
        <v>0</v>
      </c>
      <c r="O708" s="23">
        <f>IF(AND(F708=1,E708&gt;20000,E708&lt;=45000),E708*'Z1'!$G$7,0)+IF(AND(F708=1,E708&gt;45000,E708&lt;=50000),'Z1'!$G$7/5000*(50000-E708)*E708,0)</f>
        <v>0</v>
      </c>
      <c r="P708" s="24">
        <f t="shared" ca="1" si="141"/>
        <v>0</v>
      </c>
      <c r="Q708" s="27">
        <v>0</v>
      </c>
      <c r="R708" s="26">
        <f t="shared" si="142"/>
        <v>0</v>
      </c>
      <c r="S708" s="27">
        <f t="shared" si="143"/>
        <v>1</v>
      </c>
      <c r="T708" s="28">
        <f t="shared" si="144"/>
        <v>0</v>
      </c>
      <c r="U708" s="61">
        <f ca="1">OFFSET($U$4,B708,0)/OFFSET($G$4,B708,0)*G708</f>
        <v>1347246.523922032</v>
      </c>
      <c r="V708" s="62">
        <f t="shared" ca="1" si="145"/>
        <v>1347246.523922032</v>
      </c>
      <c r="W708" s="63">
        <v>841.72827610366767</v>
      </c>
      <c r="X708" s="63">
        <f t="shared" ca="1" si="146"/>
        <v>784.19471706753893</v>
      </c>
      <c r="Y708" s="64">
        <f t="shared" ca="1" si="147"/>
        <v>-6.8351700506545487E-2</v>
      </c>
      <c r="Z708" s="64"/>
      <c r="AA708" s="64">
        <f ca="1">MAX(Y708,OFFSET($AA$4,B708,0))</f>
        <v>-6.8351700506545487E-2</v>
      </c>
      <c r="AB708" s="62">
        <f t="shared" ca="1" si="148"/>
        <v>1347246.523922032</v>
      </c>
      <c r="AC708" s="65">
        <f t="shared" ca="1" si="149"/>
        <v>0</v>
      </c>
      <c r="AD708" s="62">
        <f ca="1">MAX(0,AB708-W708*(1+OFFSET($Y$4,B708,0))*E708)</f>
        <v>2414.2086824232247</v>
      </c>
      <c r="AE708" s="65">
        <f ca="1">IF(OFFSET($AC$4,B708,0)=0,0,-OFFSET($AC$4,B708,0)/OFFSET($AD$4,B708,0)*AD708)</f>
        <v>-1170.8735017052813</v>
      </c>
      <c r="AF708" s="51">
        <f t="shared" ca="1" si="150"/>
        <v>1346075.6504203267</v>
      </c>
    </row>
    <row r="709" spans="1:32" ht="11.25" x14ac:dyDescent="0.2">
      <c r="A709" s="60">
        <v>31818</v>
      </c>
      <c r="B709" s="102">
        <f>INT(A709/10000)</f>
        <v>3</v>
      </c>
      <c r="C709" s="109">
        <v>6</v>
      </c>
      <c r="D709" s="60" t="s">
        <v>766</v>
      </c>
      <c r="E709" s="60">
        <v>12784</v>
      </c>
      <c r="F709" s="60">
        <v>0</v>
      </c>
      <c r="G709" s="60">
        <f t="shared" si="138"/>
        <v>21306.666666666664</v>
      </c>
      <c r="H709" s="60"/>
      <c r="I709" s="60"/>
      <c r="J709" s="57"/>
      <c r="K709" s="23">
        <f t="shared" si="139"/>
        <v>2</v>
      </c>
      <c r="L709" s="23">
        <f t="shared" si="140"/>
        <v>0</v>
      </c>
      <c r="M709" s="23">
        <f ca="1">OFFSET('Z1'!$B$7,B709,K709)*E709</f>
        <v>1668439.8399999999</v>
      </c>
      <c r="N709" s="23">
        <f ca="1">IF(L709&gt;0,OFFSET('Z1'!$I$7,B709,L709)*IF(L709=1,E709-9300,IF(L709=2,E709-18000,IF(L709=3,E709-45000,0))),0)</f>
        <v>0</v>
      </c>
      <c r="O709" s="23">
        <f>IF(AND(F709=1,E709&gt;20000,E709&lt;=45000),E709*'Z1'!$G$7,0)+IF(AND(F709=1,E709&gt;45000,E709&lt;=50000),'Z1'!$G$7/5000*(50000-E709)*E709,0)</f>
        <v>0</v>
      </c>
      <c r="P709" s="24">
        <f t="shared" ca="1" si="141"/>
        <v>1668439.8399999999</v>
      </c>
      <c r="Q709" s="27">
        <v>13728</v>
      </c>
      <c r="R709" s="26">
        <f t="shared" si="142"/>
        <v>12728</v>
      </c>
      <c r="S709" s="27">
        <f t="shared" si="143"/>
        <v>0</v>
      </c>
      <c r="T709" s="28">
        <f t="shared" si="144"/>
        <v>0</v>
      </c>
      <c r="U709" s="61">
        <f ca="1">OFFSET($U$4,B709,0)/OFFSET($G$4,B709,0)*G709</f>
        <v>10365505.133031249</v>
      </c>
      <c r="V709" s="62">
        <f t="shared" ca="1" si="145"/>
        <v>12033944.973031249</v>
      </c>
      <c r="W709" s="63">
        <v>1002.2361373583431</v>
      </c>
      <c r="X709" s="63">
        <f t="shared" ca="1" si="146"/>
        <v>941.32861178279484</v>
      </c>
      <c r="Y709" s="64">
        <f t="shared" ca="1" si="147"/>
        <v>-6.0771631859220299E-2</v>
      </c>
      <c r="Z709" s="64"/>
      <c r="AA709" s="64">
        <f ca="1">MAX(Y709,OFFSET($AA$4,B709,0))</f>
        <v>-6.0771631859220299E-2</v>
      </c>
      <c r="AB709" s="62">
        <f t="shared" ca="1" si="148"/>
        <v>12033944.973031249</v>
      </c>
      <c r="AC709" s="65">
        <f t="shared" ca="1" si="149"/>
        <v>0</v>
      </c>
      <c r="AD709" s="62">
        <f ca="1">MAX(0,AB709-W709*(1+OFFSET($Y$4,B709,0))*E709)</f>
        <v>118510.5713659171</v>
      </c>
      <c r="AE709" s="65">
        <f ca="1">IF(OFFSET($AC$4,B709,0)=0,0,-OFFSET($AC$4,B709,0)/OFFSET($AD$4,B709,0)*AD709)</f>
        <v>-57476.757785920105</v>
      </c>
      <c r="AF709" s="51">
        <f t="shared" ca="1" si="150"/>
        <v>11976468.215245329</v>
      </c>
    </row>
    <row r="710" spans="1:32" ht="11.25" x14ac:dyDescent="0.2">
      <c r="A710" s="60">
        <v>31820</v>
      </c>
      <c r="B710" s="102">
        <f>INT(A710/10000)</f>
        <v>3</v>
      </c>
      <c r="C710" s="109">
        <v>2</v>
      </c>
      <c r="D710" s="60" t="s">
        <v>767</v>
      </c>
      <c r="E710" s="60">
        <v>586</v>
      </c>
      <c r="F710" s="60">
        <v>0</v>
      </c>
      <c r="G710" s="60">
        <f t="shared" si="138"/>
        <v>944.59701492537317</v>
      </c>
      <c r="H710" s="60"/>
      <c r="I710" s="60"/>
      <c r="J710" s="57"/>
      <c r="K710" s="23">
        <f t="shared" si="139"/>
        <v>1</v>
      </c>
      <c r="L710" s="23">
        <f t="shared" si="140"/>
        <v>0</v>
      </c>
      <c r="M710" s="23">
        <f ca="1">OFFSET('Z1'!$B$7,B710,K710)*E710</f>
        <v>0</v>
      </c>
      <c r="N710" s="23">
        <f ca="1">IF(L710&gt;0,OFFSET('Z1'!$I$7,B710,L710)*IF(L710=1,E710-9300,IF(L710=2,E710-18000,IF(L710=3,E710-45000,0))),0)</f>
        <v>0</v>
      </c>
      <c r="O710" s="23">
        <f>IF(AND(F710=1,E710&gt;20000,E710&lt;=45000),E710*'Z1'!$G$7,0)+IF(AND(F710=1,E710&gt;45000,E710&lt;=50000),'Z1'!$G$7/5000*(50000-E710)*E710,0)</f>
        <v>0</v>
      </c>
      <c r="P710" s="24">
        <f t="shared" ca="1" si="141"/>
        <v>0</v>
      </c>
      <c r="Q710" s="27">
        <v>0</v>
      </c>
      <c r="R710" s="26">
        <f t="shared" si="142"/>
        <v>0</v>
      </c>
      <c r="S710" s="27">
        <f t="shared" si="143"/>
        <v>1</v>
      </c>
      <c r="T710" s="28">
        <f t="shared" si="144"/>
        <v>0</v>
      </c>
      <c r="U710" s="61">
        <f ca="1">OFFSET($U$4,B710,0)/OFFSET($G$4,B710,0)*G710</f>
        <v>459538.10420157789</v>
      </c>
      <c r="V710" s="62">
        <f t="shared" ca="1" si="145"/>
        <v>459538.10420157789</v>
      </c>
      <c r="W710" s="63">
        <v>847.97763932266332</v>
      </c>
      <c r="X710" s="63">
        <f t="shared" ca="1" si="146"/>
        <v>784.19471706753905</v>
      </c>
      <c r="Y710" s="64">
        <f t="shared" ca="1" si="147"/>
        <v>-7.5217693601062341E-2</v>
      </c>
      <c r="Z710" s="64"/>
      <c r="AA710" s="64">
        <f ca="1">MAX(Y710,OFFSET($AA$4,B710,0))</f>
        <v>-7.5021174781420008E-2</v>
      </c>
      <c r="AB710" s="62">
        <f t="shared" ca="1" si="148"/>
        <v>459635.75733052887</v>
      </c>
      <c r="AC710" s="65">
        <f t="shared" ca="1" si="149"/>
        <v>97.653128950973041</v>
      </c>
      <c r="AD710" s="62">
        <f ca="1">MAX(0,AB710-W710*(1+OFFSET($Y$4,B710,0))*E710)</f>
        <v>0</v>
      </c>
      <c r="AE710" s="65">
        <f ca="1">IF(OFFSET($AC$4,B710,0)=0,0,-OFFSET($AC$4,B710,0)/OFFSET($AD$4,B710,0)*AD710)</f>
        <v>0</v>
      </c>
      <c r="AF710" s="51">
        <f t="shared" ca="1" si="150"/>
        <v>459635.75733052887</v>
      </c>
    </row>
    <row r="711" spans="1:32" ht="11.25" x14ac:dyDescent="0.2">
      <c r="A711" s="60">
        <v>31821</v>
      </c>
      <c r="B711" s="102">
        <f>INT(A711/10000)</f>
        <v>3</v>
      </c>
      <c r="C711" s="109">
        <v>3</v>
      </c>
      <c r="D711" s="60" t="s">
        <v>768</v>
      </c>
      <c r="E711" s="60">
        <v>2031</v>
      </c>
      <c r="F711" s="60">
        <v>0</v>
      </c>
      <c r="G711" s="60">
        <f t="shared" si="138"/>
        <v>3273.8507462686566</v>
      </c>
      <c r="H711" s="60"/>
      <c r="I711" s="60"/>
      <c r="J711" s="57"/>
      <c r="K711" s="23">
        <f t="shared" si="139"/>
        <v>1</v>
      </c>
      <c r="L711" s="23">
        <f t="shared" si="140"/>
        <v>0</v>
      </c>
      <c r="M711" s="23">
        <f ca="1">OFFSET('Z1'!$B$7,B711,K711)*E711</f>
        <v>0</v>
      </c>
      <c r="N711" s="23">
        <f ca="1">IF(L711&gt;0,OFFSET('Z1'!$I$7,B711,L711)*IF(L711=1,E711-9300,IF(L711=2,E711-18000,IF(L711=3,E711-45000,0))),0)</f>
        <v>0</v>
      </c>
      <c r="O711" s="23">
        <f>IF(AND(F711=1,E711&gt;20000,E711&lt;=45000),E711*'Z1'!$G$7,0)+IF(AND(F711=1,E711&gt;45000,E711&lt;=50000),'Z1'!$G$7/5000*(50000-E711)*E711,0)</f>
        <v>0</v>
      </c>
      <c r="P711" s="24">
        <f t="shared" ca="1" si="141"/>
        <v>0</v>
      </c>
      <c r="Q711" s="27">
        <v>18091</v>
      </c>
      <c r="R711" s="26">
        <f t="shared" si="142"/>
        <v>17091</v>
      </c>
      <c r="S711" s="27">
        <f t="shared" si="143"/>
        <v>1</v>
      </c>
      <c r="T711" s="28">
        <f t="shared" si="144"/>
        <v>15381.9</v>
      </c>
      <c r="U711" s="61">
        <f ca="1">OFFSET($U$4,B711,0)/OFFSET($G$4,B711,0)*G711</f>
        <v>1592699.4703641718</v>
      </c>
      <c r="V711" s="62">
        <f t="shared" ca="1" si="145"/>
        <v>1608081.3703641717</v>
      </c>
      <c r="W711" s="63">
        <v>855.12443485567337</v>
      </c>
      <c r="X711" s="63">
        <f t="shared" ca="1" si="146"/>
        <v>791.76827689028642</v>
      </c>
      <c r="Y711" s="64">
        <f t="shared" ca="1" si="147"/>
        <v>-7.408998665332267E-2</v>
      </c>
      <c r="Z711" s="64"/>
      <c r="AA711" s="64">
        <f ca="1">MAX(Y711,OFFSET($AA$4,B711,0))</f>
        <v>-7.408998665332267E-2</v>
      </c>
      <c r="AB711" s="62">
        <f t="shared" ca="1" si="148"/>
        <v>1608081.3703641717</v>
      </c>
      <c r="AC711" s="65">
        <f t="shared" ca="1" si="149"/>
        <v>0</v>
      </c>
      <c r="AD711" s="62">
        <f ca="1">MAX(0,AB711-W711*(1+OFFSET($Y$4,B711,0))*E711)</f>
        <v>0</v>
      </c>
      <c r="AE711" s="65">
        <f ca="1">IF(OFFSET($AC$4,B711,0)=0,0,-OFFSET($AC$4,B711,0)/OFFSET($AD$4,B711,0)*AD711)</f>
        <v>0</v>
      </c>
      <c r="AF711" s="51">
        <f t="shared" ca="1" si="150"/>
        <v>1608081.3703641717</v>
      </c>
    </row>
    <row r="712" spans="1:32" ht="11.25" x14ac:dyDescent="0.2">
      <c r="A712" s="60">
        <v>31823</v>
      </c>
      <c r="B712" s="102">
        <f>INT(A712/10000)</f>
        <v>3</v>
      </c>
      <c r="C712" s="109">
        <v>4</v>
      </c>
      <c r="D712" s="60" t="s">
        <v>769</v>
      </c>
      <c r="E712" s="60">
        <v>2781</v>
      </c>
      <c r="F712" s="60">
        <v>0</v>
      </c>
      <c r="G712" s="60">
        <f t="shared" si="138"/>
        <v>4482.8059701492539</v>
      </c>
      <c r="H712" s="60"/>
      <c r="I712" s="60"/>
      <c r="J712" s="57"/>
      <c r="K712" s="23">
        <f t="shared" si="139"/>
        <v>1</v>
      </c>
      <c r="L712" s="23">
        <f t="shared" si="140"/>
        <v>0</v>
      </c>
      <c r="M712" s="23">
        <f ca="1">OFFSET('Z1'!$B$7,B712,K712)*E712</f>
        <v>0</v>
      </c>
      <c r="N712" s="23">
        <f ca="1">IF(L712&gt;0,OFFSET('Z1'!$I$7,B712,L712)*IF(L712=1,E712-9300,IF(L712=2,E712-18000,IF(L712=3,E712-45000,0))),0)</f>
        <v>0</v>
      </c>
      <c r="O712" s="23">
        <f>IF(AND(F712=1,E712&gt;20000,E712&lt;=45000),E712*'Z1'!$G$7,0)+IF(AND(F712=1,E712&gt;45000,E712&lt;=50000),'Z1'!$G$7/5000*(50000-E712)*E712,0)</f>
        <v>0</v>
      </c>
      <c r="P712" s="24">
        <f t="shared" ca="1" si="141"/>
        <v>0</v>
      </c>
      <c r="Q712" s="27">
        <v>1391</v>
      </c>
      <c r="R712" s="26">
        <f t="shared" si="142"/>
        <v>391</v>
      </c>
      <c r="S712" s="27">
        <f t="shared" si="143"/>
        <v>1</v>
      </c>
      <c r="T712" s="28">
        <f t="shared" si="144"/>
        <v>351.90000000000003</v>
      </c>
      <c r="U712" s="61">
        <f ca="1">OFFSET($U$4,B712,0)/OFFSET($G$4,B712,0)*G712</f>
        <v>2180845.5081648258</v>
      </c>
      <c r="V712" s="62">
        <f t="shared" ca="1" si="145"/>
        <v>2181197.4081648258</v>
      </c>
      <c r="W712" s="63">
        <v>848.48535447782103</v>
      </c>
      <c r="X712" s="63">
        <f t="shared" ca="1" si="146"/>
        <v>784.32125428436746</v>
      </c>
      <c r="Y712" s="64">
        <f t="shared" ca="1" si="147"/>
        <v>-7.5621930130946979E-2</v>
      </c>
      <c r="Z712" s="64"/>
      <c r="AA712" s="64">
        <f ca="1">MAX(Y712,OFFSET($AA$4,B712,0))</f>
        <v>-7.5021174781420008E-2</v>
      </c>
      <c r="AB712" s="62">
        <f t="shared" ca="1" si="148"/>
        <v>2182614.9731785813</v>
      </c>
      <c r="AC712" s="65">
        <f t="shared" ca="1" si="149"/>
        <v>1417.5650137555785</v>
      </c>
      <c r="AD712" s="62">
        <f ca="1">MAX(0,AB712-W712*(1+OFFSET($Y$4,B712,0))*E712)</f>
        <v>0</v>
      </c>
      <c r="AE712" s="65">
        <f ca="1">IF(OFFSET($AC$4,B712,0)=0,0,-OFFSET($AC$4,B712,0)/OFFSET($AD$4,B712,0)*AD712)</f>
        <v>0</v>
      </c>
      <c r="AF712" s="51">
        <f t="shared" ca="1" si="150"/>
        <v>2182614.9731785813</v>
      </c>
    </row>
    <row r="713" spans="1:32" ht="11.25" x14ac:dyDescent="0.2">
      <c r="A713" s="60">
        <v>31825</v>
      </c>
      <c r="B713" s="102">
        <f>INT(A713/10000)</f>
        <v>3</v>
      </c>
      <c r="C713" s="109">
        <v>1</v>
      </c>
      <c r="D713" s="60" t="s">
        <v>770</v>
      </c>
      <c r="E713" s="60">
        <v>431</v>
      </c>
      <c r="F713" s="60">
        <v>0</v>
      </c>
      <c r="G713" s="60">
        <f t="shared" si="138"/>
        <v>694.74626865671644</v>
      </c>
      <c r="H713" s="60"/>
      <c r="I713" s="60"/>
      <c r="J713" s="57"/>
      <c r="K713" s="23">
        <f t="shared" si="139"/>
        <v>1</v>
      </c>
      <c r="L713" s="23">
        <f t="shared" si="140"/>
        <v>0</v>
      </c>
      <c r="M713" s="23">
        <f ca="1">OFFSET('Z1'!$B$7,B713,K713)*E713</f>
        <v>0</v>
      </c>
      <c r="N713" s="23">
        <f ca="1">IF(L713&gt;0,OFFSET('Z1'!$I$7,B713,L713)*IF(L713=1,E713-9300,IF(L713=2,E713-18000,IF(L713=3,E713-45000,0))),0)</f>
        <v>0</v>
      </c>
      <c r="O713" s="23">
        <f>IF(AND(F713=1,E713&gt;20000,E713&lt;=45000),E713*'Z1'!$G$7,0)+IF(AND(F713=1,E713&gt;45000,E713&lt;=50000),'Z1'!$G$7/5000*(50000-E713)*E713,0)</f>
        <v>0</v>
      </c>
      <c r="P713" s="24">
        <f t="shared" ca="1" si="141"/>
        <v>0</v>
      </c>
      <c r="Q713" s="27">
        <v>2391</v>
      </c>
      <c r="R713" s="26">
        <f t="shared" si="142"/>
        <v>1391</v>
      </c>
      <c r="S713" s="27">
        <f t="shared" si="143"/>
        <v>1</v>
      </c>
      <c r="T713" s="28">
        <f t="shared" si="144"/>
        <v>1251.9000000000001</v>
      </c>
      <c r="U713" s="61">
        <f ca="1">OFFSET($U$4,B713,0)/OFFSET($G$4,B713,0)*G713</f>
        <v>337987.92305610934</v>
      </c>
      <c r="V713" s="62">
        <f t="shared" ca="1" si="145"/>
        <v>339239.82305610937</v>
      </c>
      <c r="W713" s="63">
        <v>854.07300863076262</v>
      </c>
      <c r="X713" s="63">
        <f t="shared" ca="1" si="146"/>
        <v>787.09935743876883</v>
      </c>
      <c r="Y713" s="64">
        <f t="shared" ca="1" si="147"/>
        <v>-7.8416775281734963E-2</v>
      </c>
      <c r="Z713" s="64"/>
      <c r="AA713" s="64">
        <f ca="1">MAX(Y713,OFFSET($AA$4,B713,0))</f>
        <v>-7.5021174781420008E-2</v>
      </c>
      <c r="AB713" s="62">
        <f t="shared" ca="1" si="148"/>
        <v>340489.76216307195</v>
      </c>
      <c r="AC713" s="65">
        <f t="shared" ca="1" si="149"/>
        <v>1249.9391069625854</v>
      </c>
      <c r="AD713" s="62">
        <f ca="1">MAX(0,AB713-W713*(1+OFFSET($Y$4,B713,0))*E713)</f>
        <v>0</v>
      </c>
      <c r="AE713" s="65">
        <f ca="1">IF(OFFSET($AC$4,B713,0)=0,0,-OFFSET($AC$4,B713,0)/OFFSET($AD$4,B713,0)*AD713)</f>
        <v>0</v>
      </c>
      <c r="AF713" s="51">
        <f t="shared" ca="1" si="150"/>
        <v>340489.76216307195</v>
      </c>
    </row>
    <row r="714" spans="1:32" ht="11.25" x14ac:dyDescent="0.2">
      <c r="A714" s="60">
        <v>31826</v>
      </c>
      <c r="B714" s="102">
        <f>INT(A714/10000)</f>
        <v>3</v>
      </c>
      <c r="C714" s="109">
        <v>4</v>
      </c>
      <c r="D714" s="60" t="s">
        <v>771</v>
      </c>
      <c r="E714" s="60">
        <v>2713</v>
      </c>
      <c r="F714" s="60">
        <v>0</v>
      </c>
      <c r="G714" s="60">
        <f t="shared" si="138"/>
        <v>4373.1940298507461</v>
      </c>
      <c r="H714" s="60"/>
      <c r="I714" s="60"/>
      <c r="J714" s="57"/>
      <c r="K714" s="23">
        <f t="shared" si="139"/>
        <v>1</v>
      </c>
      <c r="L714" s="23">
        <f t="shared" si="140"/>
        <v>0</v>
      </c>
      <c r="M714" s="23">
        <f ca="1">OFFSET('Z1'!$B$7,B714,K714)*E714</f>
        <v>0</v>
      </c>
      <c r="N714" s="23">
        <f ca="1">IF(L714&gt;0,OFFSET('Z1'!$I$7,B714,L714)*IF(L714=1,E714-9300,IF(L714=2,E714-18000,IF(L714=3,E714-45000,0))),0)</f>
        <v>0</v>
      </c>
      <c r="O714" s="23">
        <f>IF(AND(F714=1,E714&gt;20000,E714&lt;=45000),E714*'Z1'!$G$7,0)+IF(AND(F714=1,E714&gt;45000,E714&lt;=50000),'Z1'!$G$7/5000*(50000-E714)*E714,0)</f>
        <v>0</v>
      </c>
      <c r="P714" s="24">
        <f t="shared" ca="1" si="141"/>
        <v>0</v>
      </c>
      <c r="Q714" s="27">
        <v>74472</v>
      </c>
      <c r="R714" s="26">
        <f t="shared" si="142"/>
        <v>73472</v>
      </c>
      <c r="S714" s="27">
        <f t="shared" si="143"/>
        <v>1</v>
      </c>
      <c r="T714" s="28">
        <f t="shared" si="144"/>
        <v>66124.800000000003</v>
      </c>
      <c r="U714" s="61">
        <f ca="1">OFFSET($U$4,B714,0)/OFFSET($G$4,B714,0)*G714</f>
        <v>2127520.2674042331</v>
      </c>
      <c r="V714" s="62">
        <f t="shared" ca="1" si="145"/>
        <v>2193645.0674042329</v>
      </c>
      <c r="W714" s="63">
        <v>873.28041663973499</v>
      </c>
      <c r="X714" s="63">
        <f t="shared" ca="1" si="146"/>
        <v>808.56803074243749</v>
      </c>
      <c r="Y714" s="64">
        <f t="shared" ca="1" si="147"/>
        <v>-7.4102641790940393E-2</v>
      </c>
      <c r="Z714" s="64"/>
      <c r="AA714" s="64">
        <f ca="1">MAX(Y714,OFFSET($AA$4,B714,0))</f>
        <v>-7.4102641790940393E-2</v>
      </c>
      <c r="AB714" s="62">
        <f t="shared" ca="1" si="148"/>
        <v>2193645.0674042329</v>
      </c>
      <c r="AC714" s="65">
        <f t="shared" ca="1" si="149"/>
        <v>0</v>
      </c>
      <c r="AD714" s="62">
        <f ca="1">MAX(0,AB714-W714*(1+OFFSET($Y$4,B714,0))*E714)</f>
        <v>0</v>
      </c>
      <c r="AE714" s="65">
        <f ca="1">IF(OFFSET($AC$4,B714,0)=0,0,-OFFSET($AC$4,B714,0)/OFFSET($AD$4,B714,0)*AD714)</f>
        <v>0</v>
      </c>
      <c r="AF714" s="51">
        <f t="shared" ca="1" si="150"/>
        <v>2193645.0674042329</v>
      </c>
    </row>
    <row r="715" spans="1:32" ht="11.25" x14ac:dyDescent="0.2">
      <c r="A715" s="60">
        <v>31827</v>
      </c>
      <c r="B715" s="102">
        <f>INT(A715/10000)</f>
        <v>3</v>
      </c>
      <c r="C715" s="109">
        <v>1</v>
      </c>
      <c r="D715" s="60" t="s">
        <v>772</v>
      </c>
      <c r="E715" s="60">
        <v>309</v>
      </c>
      <c r="F715" s="60">
        <v>0</v>
      </c>
      <c r="G715" s="60">
        <f t="shared" si="138"/>
        <v>498.08955223880599</v>
      </c>
      <c r="H715" s="60"/>
      <c r="I715" s="60"/>
      <c r="J715" s="57"/>
      <c r="K715" s="23">
        <f t="shared" si="139"/>
        <v>1</v>
      </c>
      <c r="L715" s="23">
        <f t="shared" si="140"/>
        <v>0</v>
      </c>
      <c r="M715" s="23">
        <f ca="1">OFFSET('Z1'!$B$7,B715,K715)*E715</f>
        <v>0</v>
      </c>
      <c r="N715" s="23">
        <f ca="1">IF(L715&gt;0,OFFSET('Z1'!$I$7,B715,L715)*IF(L715=1,E715-9300,IF(L715=2,E715-18000,IF(L715=3,E715-45000,0))),0)</f>
        <v>0</v>
      </c>
      <c r="O715" s="23">
        <f>IF(AND(F715=1,E715&gt;20000,E715&lt;=45000),E715*'Z1'!$G$7,0)+IF(AND(F715=1,E715&gt;45000,E715&lt;=50000),'Z1'!$G$7/5000*(50000-E715)*E715,0)</f>
        <v>0</v>
      </c>
      <c r="P715" s="24">
        <f t="shared" ca="1" si="141"/>
        <v>0</v>
      </c>
      <c r="Q715" s="27">
        <v>12379</v>
      </c>
      <c r="R715" s="26">
        <f t="shared" si="142"/>
        <v>11379</v>
      </c>
      <c r="S715" s="27">
        <f t="shared" si="143"/>
        <v>1</v>
      </c>
      <c r="T715" s="28">
        <f t="shared" si="144"/>
        <v>10241.1</v>
      </c>
      <c r="U715" s="61">
        <f ca="1">OFFSET($U$4,B715,0)/OFFSET($G$4,B715,0)*G715</f>
        <v>242316.16757386958</v>
      </c>
      <c r="V715" s="62">
        <f t="shared" ca="1" si="145"/>
        <v>252557.26757386958</v>
      </c>
      <c r="W715" s="63">
        <v>881.26302530938642</v>
      </c>
      <c r="X715" s="63">
        <f t="shared" ca="1" si="146"/>
        <v>817.33743551414102</v>
      </c>
      <c r="Y715" s="64">
        <f t="shared" ca="1" si="147"/>
        <v>-7.2538604207073032E-2</v>
      </c>
      <c r="Z715" s="64"/>
      <c r="AA715" s="64">
        <f ca="1">MAX(Y715,OFFSET($AA$4,B715,0))</f>
        <v>-7.2538604207073032E-2</v>
      </c>
      <c r="AB715" s="62">
        <f t="shared" ca="1" si="148"/>
        <v>252557.26757386958</v>
      </c>
      <c r="AC715" s="65">
        <f t="shared" ca="1" si="149"/>
        <v>0</v>
      </c>
      <c r="AD715" s="62">
        <f ca="1">MAX(0,AB715-W715*(1+OFFSET($Y$4,B715,0))*E715)</f>
        <v>0</v>
      </c>
      <c r="AE715" s="65">
        <f ca="1">IF(OFFSET($AC$4,B715,0)=0,0,-OFFSET($AC$4,B715,0)/OFFSET($AD$4,B715,0)*AD715)</f>
        <v>0</v>
      </c>
      <c r="AF715" s="51">
        <f t="shared" ca="1" si="150"/>
        <v>252557.26757386958</v>
      </c>
    </row>
    <row r="716" spans="1:32" ht="11.25" x14ac:dyDescent="0.2">
      <c r="A716" s="60">
        <v>31829</v>
      </c>
      <c r="B716" s="102">
        <f>INT(A716/10000)</f>
        <v>3</v>
      </c>
      <c r="C716" s="109">
        <v>4</v>
      </c>
      <c r="D716" s="60" t="s">
        <v>773</v>
      </c>
      <c r="E716" s="60">
        <v>2535</v>
      </c>
      <c r="F716" s="60">
        <v>0</v>
      </c>
      <c r="G716" s="60">
        <f t="shared" si="138"/>
        <v>4086.2686567164178</v>
      </c>
      <c r="H716" s="60"/>
      <c r="I716" s="60"/>
      <c r="J716" s="57"/>
      <c r="K716" s="23">
        <f t="shared" si="139"/>
        <v>1</v>
      </c>
      <c r="L716" s="23">
        <f t="shared" si="140"/>
        <v>0</v>
      </c>
      <c r="M716" s="23">
        <f ca="1">OFFSET('Z1'!$B$7,B716,K716)*E716</f>
        <v>0</v>
      </c>
      <c r="N716" s="23">
        <f ca="1">IF(L716&gt;0,OFFSET('Z1'!$I$7,B716,L716)*IF(L716=1,E716-9300,IF(L716=2,E716-18000,IF(L716=3,E716-45000,0))),0)</f>
        <v>0</v>
      </c>
      <c r="O716" s="23">
        <f>IF(AND(F716=1,E716&gt;20000,E716&lt;=45000),E716*'Z1'!$G$7,0)+IF(AND(F716=1,E716&gt;45000,E716&lt;=50000),'Z1'!$G$7/5000*(50000-E716)*E716,0)</f>
        <v>0</v>
      </c>
      <c r="P716" s="24">
        <f t="shared" ca="1" si="141"/>
        <v>0</v>
      </c>
      <c r="Q716" s="27">
        <v>137758</v>
      </c>
      <c r="R716" s="26">
        <f t="shared" si="142"/>
        <v>136758</v>
      </c>
      <c r="S716" s="27">
        <f t="shared" si="143"/>
        <v>1</v>
      </c>
      <c r="T716" s="28">
        <f t="shared" si="144"/>
        <v>123082.2</v>
      </c>
      <c r="U716" s="61">
        <f ca="1">OFFSET($U$4,B716,0)/OFFSET($G$4,B716,0)*G716</f>
        <v>1987933.6077662113</v>
      </c>
      <c r="V716" s="62">
        <f t="shared" ca="1" si="145"/>
        <v>2111015.8077662112</v>
      </c>
      <c r="W716" s="63">
        <v>890.1366502530484</v>
      </c>
      <c r="X716" s="63">
        <f t="shared" ca="1" si="146"/>
        <v>832.74785316221346</v>
      </c>
      <c r="Y716" s="64">
        <f t="shared" ca="1" si="147"/>
        <v>-6.4471895494383258E-2</v>
      </c>
      <c r="Z716" s="64"/>
      <c r="AA716" s="64">
        <f ca="1">MAX(Y716,OFFSET($AA$4,B716,0))</f>
        <v>-6.4471895494383258E-2</v>
      </c>
      <c r="AB716" s="62">
        <f t="shared" ca="1" si="148"/>
        <v>2111015.8077662112</v>
      </c>
      <c r="AC716" s="65">
        <f t="shared" ca="1" si="149"/>
        <v>0</v>
      </c>
      <c r="AD716" s="62">
        <f ca="1">MAX(0,AB716-W716*(1+OFFSET($Y$4,B716,0))*E716)</f>
        <v>12521.928780359682</v>
      </c>
      <c r="AE716" s="65">
        <f ca="1">IF(OFFSET($AC$4,B716,0)=0,0,-OFFSET($AC$4,B716,0)/OFFSET($AD$4,B716,0)*AD716)</f>
        <v>-6073.0436046843861</v>
      </c>
      <c r="AF716" s="51">
        <f t="shared" ca="1" si="150"/>
        <v>2104942.7641615267</v>
      </c>
    </row>
    <row r="717" spans="1:32" ht="11.25" x14ac:dyDescent="0.2">
      <c r="A717" s="60">
        <v>31830</v>
      </c>
      <c r="B717" s="102">
        <f>INT(A717/10000)</f>
        <v>3</v>
      </c>
      <c r="C717" s="109">
        <v>1</v>
      </c>
      <c r="D717" s="60" t="s">
        <v>774</v>
      </c>
      <c r="E717" s="60">
        <v>386</v>
      </c>
      <c r="F717" s="60">
        <v>0</v>
      </c>
      <c r="G717" s="60">
        <f t="shared" si="138"/>
        <v>622.20895522388059</v>
      </c>
      <c r="H717" s="60"/>
      <c r="I717" s="60"/>
      <c r="J717" s="57"/>
      <c r="K717" s="23">
        <f t="shared" si="139"/>
        <v>1</v>
      </c>
      <c r="L717" s="23">
        <f t="shared" si="140"/>
        <v>0</v>
      </c>
      <c r="M717" s="23">
        <f ca="1">OFFSET('Z1'!$B$7,B717,K717)*E717</f>
        <v>0</v>
      </c>
      <c r="N717" s="23">
        <f ca="1">IF(L717&gt;0,OFFSET('Z1'!$I$7,B717,L717)*IF(L717=1,E717-9300,IF(L717=2,E717-18000,IF(L717=3,E717-45000,0))),0)</f>
        <v>0</v>
      </c>
      <c r="O717" s="23">
        <f>IF(AND(F717=1,E717&gt;20000,E717&lt;=45000),E717*'Z1'!$G$7,0)+IF(AND(F717=1,E717&gt;45000,E717&lt;=50000),'Z1'!$G$7/5000*(50000-E717)*E717,0)</f>
        <v>0</v>
      </c>
      <c r="P717" s="24">
        <f t="shared" ca="1" si="141"/>
        <v>0</v>
      </c>
      <c r="Q717" s="27">
        <v>12225</v>
      </c>
      <c r="R717" s="26">
        <f t="shared" si="142"/>
        <v>11225</v>
      </c>
      <c r="S717" s="27">
        <f t="shared" si="143"/>
        <v>1</v>
      </c>
      <c r="T717" s="28">
        <f t="shared" si="144"/>
        <v>10102.5</v>
      </c>
      <c r="U717" s="61">
        <f ca="1">OFFSET($U$4,B717,0)/OFFSET($G$4,B717,0)*G717</f>
        <v>302699.16078807006</v>
      </c>
      <c r="V717" s="62">
        <f t="shared" ca="1" si="145"/>
        <v>312801.66078807006</v>
      </c>
      <c r="W717" s="63">
        <v>871.5294235738063</v>
      </c>
      <c r="X717" s="63">
        <f t="shared" ca="1" si="146"/>
        <v>810.3669968602851</v>
      </c>
      <c r="Y717" s="64">
        <f t="shared" ca="1" si="147"/>
        <v>-7.0178269441228514E-2</v>
      </c>
      <c r="Z717" s="64"/>
      <c r="AA717" s="64">
        <f ca="1">MAX(Y717,OFFSET($AA$4,B717,0))</f>
        <v>-7.0178269441228514E-2</v>
      </c>
      <c r="AB717" s="62">
        <f t="shared" ca="1" si="148"/>
        <v>312801.66078807006</v>
      </c>
      <c r="AC717" s="65">
        <f t="shared" ca="1" si="149"/>
        <v>0</v>
      </c>
      <c r="AD717" s="62">
        <f ca="1">MAX(0,AB717-W717*(1+OFFSET($Y$4,B717,0))*E717)</f>
        <v>0</v>
      </c>
      <c r="AE717" s="65">
        <f ca="1">IF(OFFSET($AC$4,B717,0)=0,0,-OFFSET($AC$4,B717,0)/OFFSET($AD$4,B717,0)*AD717)</f>
        <v>0</v>
      </c>
      <c r="AF717" s="51">
        <f t="shared" ca="1" si="150"/>
        <v>312801.66078807006</v>
      </c>
    </row>
    <row r="718" spans="1:32" ht="11.25" x14ac:dyDescent="0.2">
      <c r="A718" s="60">
        <v>31831</v>
      </c>
      <c r="B718" s="102">
        <f>INT(A718/10000)</f>
        <v>3</v>
      </c>
      <c r="C718" s="109">
        <v>3</v>
      </c>
      <c r="D718" s="60" t="s">
        <v>775</v>
      </c>
      <c r="E718" s="60">
        <v>1981</v>
      </c>
      <c r="F718" s="60">
        <v>0</v>
      </c>
      <c r="G718" s="60">
        <f t="shared" si="138"/>
        <v>3193.2537313432836</v>
      </c>
      <c r="H718" s="60"/>
      <c r="I718" s="60"/>
      <c r="J718" s="57"/>
      <c r="K718" s="23">
        <f t="shared" si="139"/>
        <v>1</v>
      </c>
      <c r="L718" s="23">
        <f t="shared" si="140"/>
        <v>0</v>
      </c>
      <c r="M718" s="23">
        <f ca="1">OFFSET('Z1'!$B$7,B718,K718)*E718</f>
        <v>0</v>
      </c>
      <c r="N718" s="23">
        <f ca="1">IF(L718&gt;0,OFFSET('Z1'!$I$7,B718,L718)*IF(L718=1,E718-9300,IF(L718=2,E718-18000,IF(L718=3,E718-45000,0))),0)</f>
        <v>0</v>
      </c>
      <c r="O718" s="23">
        <f>IF(AND(F718=1,E718&gt;20000,E718&lt;=45000),E718*'Z1'!$G$7,0)+IF(AND(F718=1,E718&gt;45000,E718&lt;=50000),'Z1'!$G$7/5000*(50000-E718)*E718,0)</f>
        <v>0</v>
      </c>
      <c r="P718" s="24">
        <f t="shared" ca="1" si="141"/>
        <v>0</v>
      </c>
      <c r="Q718" s="27">
        <v>14147</v>
      </c>
      <c r="R718" s="26">
        <f t="shared" si="142"/>
        <v>13147</v>
      </c>
      <c r="S718" s="27">
        <f t="shared" si="143"/>
        <v>1</v>
      </c>
      <c r="T718" s="28">
        <f t="shared" si="144"/>
        <v>11832.300000000001</v>
      </c>
      <c r="U718" s="61">
        <f ca="1">OFFSET($U$4,B718,0)/OFFSET($G$4,B718,0)*G718</f>
        <v>1553489.7345107947</v>
      </c>
      <c r="V718" s="62">
        <f t="shared" ca="1" si="145"/>
        <v>1565322.0345107948</v>
      </c>
      <c r="W718" s="63">
        <v>853.84046992663423</v>
      </c>
      <c r="X718" s="63">
        <f t="shared" ca="1" si="146"/>
        <v>790.16760954608526</v>
      </c>
      <c r="Y718" s="64">
        <f t="shared" ca="1" si="147"/>
        <v>-7.4572314879874479E-2</v>
      </c>
      <c r="Z718" s="64"/>
      <c r="AA718" s="64">
        <f ca="1">MAX(Y718,OFFSET($AA$4,B718,0))</f>
        <v>-7.4572314879874479E-2</v>
      </c>
      <c r="AB718" s="62">
        <f t="shared" ca="1" si="148"/>
        <v>1565322.0345107948</v>
      </c>
      <c r="AC718" s="65">
        <f t="shared" ca="1" si="149"/>
        <v>0</v>
      </c>
      <c r="AD718" s="62">
        <f ca="1">MAX(0,AB718-W718*(1+OFFSET($Y$4,B718,0))*E718)</f>
        <v>0</v>
      </c>
      <c r="AE718" s="65">
        <f ca="1">IF(OFFSET($AC$4,B718,0)=0,0,-OFFSET($AC$4,B718,0)/OFFSET($AD$4,B718,0)*AD718)</f>
        <v>0</v>
      </c>
      <c r="AF718" s="51">
        <f t="shared" ca="1" si="150"/>
        <v>1565322.0345107948</v>
      </c>
    </row>
    <row r="719" spans="1:32" ht="11.25" x14ac:dyDescent="0.2">
      <c r="A719" s="60">
        <v>31832</v>
      </c>
      <c r="B719" s="102">
        <f>INT(A719/10000)</f>
        <v>3</v>
      </c>
      <c r="C719" s="109">
        <v>3</v>
      </c>
      <c r="D719" s="60" t="s">
        <v>776</v>
      </c>
      <c r="E719" s="60">
        <v>1873</v>
      </c>
      <c r="F719" s="60">
        <v>0</v>
      </c>
      <c r="G719" s="60">
        <f t="shared" si="138"/>
        <v>3019.1641791044776</v>
      </c>
      <c r="H719" s="60"/>
      <c r="I719" s="60"/>
      <c r="J719" s="57"/>
      <c r="K719" s="23">
        <f t="shared" si="139"/>
        <v>1</v>
      </c>
      <c r="L719" s="23">
        <f t="shared" si="140"/>
        <v>0</v>
      </c>
      <c r="M719" s="23">
        <f ca="1">OFFSET('Z1'!$B$7,B719,K719)*E719</f>
        <v>0</v>
      </c>
      <c r="N719" s="23">
        <f ca="1">IF(L719&gt;0,OFFSET('Z1'!$I$7,B719,L719)*IF(L719=1,E719-9300,IF(L719=2,E719-18000,IF(L719=3,E719-45000,0))),0)</f>
        <v>0</v>
      </c>
      <c r="O719" s="23">
        <f>IF(AND(F719=1,E719&gt;20000,E719&lt;=45000),E719*'Z1'!$G$7,0)+IF(AND(F719=1,E719&gt;45000,E719&lt;=50000),'Z1'!$G$7/5000*(50000-E719)*E719,0)</f>
        <v>0</v>
      </c>
      <c r="P719" s="24">
        <f t="shared" ca="1" si="141"/>
        <v>0</v>
      </c>
      <c r="Q719" s="27">
        <v>0</v>
      </c>
      <c r="R719" s="26">
        <f t="shared" si="142"/>
        <v>0</v>
      </c>
      <c r="S719" s="27">
        <f t="shared" si="143"/>
        <v>1</v>
      </c>
      <c r="T719" s="28">
        <f t="shared" si="144"/>
        <v>0</v>
      </c>
      <c r="U719" s="61">
        <f ca="1">OFFSET($U$4,B719,0)/OFFSET($G$4,B719,0)*G719</f>
        <v>1468796.7050675005</v>
      </c>
      <c r="V719" s="62">
        <f t="shared" ca="1" si="145"/>
        <v>1468796.7050675005</v>
      </c>
      <c r="W719" s="63">
        <v>848.28906367663399</v>
      </c>
      <c r="X719" s="63">
        <f t="shared" ca="1" si="146"/>
        <v>784.19471706753893</v>
      </c>
      <c r="Y719" s="64">
        <f t="shared" ca="1" si="147"/>
        <v>-7.5557200196945673E-2</v>
      </c>
      <c r="Z719" s="64"/>
      <c r="AA719" s="64">
        <f ca="1">MAX(Y719,OFFSET($AA$4,B719,0))</f>
        <v>-7.5021174781420008E-2</v>
      </c>
      <c r="AB719" s="62">
        <f t="shared" ca="1" si="148"/>
        <v>1469648.3665919607</v>
      </c>
      <c r="AC719" s="65">
        <f t="shared" ca="1" si="149"/>
        <v>851.66152446018532</v>
      </c>
      <c r="AD719" s="62">
        <f ca="1">MAX(0,AB719-W719*(1+OFFSET($Y$4,B719,0))*E719)</f>
        <v>0</v>
      </c>
      <c r="AE719" s="65">
        <f ca="1">IF(OFFSET($AC$4,B719,0)=0,0,-OFFSET($AC$4,B719,0)/OFFSET($AD$4,B719,0)*AD719)</f>
        <v>0</v>
      </c>
      <c r="AF719" s="51">
        <f t="shared" ca="1" si="150"/>
        <v>1469648.3665919607</v>
      </c>
    </row>
    <row r="720" spans="1:32" ht="11.25" x14ac:dyDescent="0.2">
      <c r="A720" s="60">
        <v>31833</v>
      </c>
      <c r="B720" s="102">
        <f>INT(A720/10000)</f>
        <v>3</v>
      </c>
      <c r="C720" s="109">
        <v>2</v>
      </c>
      <c r="D720" s="60" t="s">
        <v>777</v>
      </c>
      <c r="E720" s="60">
        <v>678</v>
      </c>
      <c r="F720" s="60">
        <v>0</v>
      </c>
      <c r="G720" s="60">
        <f t="shared" si="138"/>
        <v>1092.8955223880596</v>
      </c>
      <c r="H720" s="60"/>
      <c r="I720" s="60"/>
      <c r="J720" s="57"/>
      <c r="K720" s="23">
        <f t="shared" si="139"/>
        <v>1</v>
      </c>
      <c r="L720" s="23">
        <f t="shared" si="140"/>
        <v>0</v>
      </c>
      <c r="M720" s="23">
        <f ca="1">OFFSET('Z1'!$B$7,B720,K720)*E720</f>
        <v>0</v>
      </c>
      <c r="N720" s="23">
        <f ca="1">IF(L720&gt;0,OFFSET('Z1'!$I$7,B720,L720)*IF(L720=1,E720-9300,IF(L720=2,E720-18000,IF(L720=3,E720-45000,0))),0)</f>
        <v>0</v>
      </c>
      <c r="O720" s="23">
        <f>IF(AND(F720=1,E720&gt;20000,E720&lt;=45000),E720*'Z1'!$G$7,0)+IF(AND(F720=1,E720&gt;45000,E720&lt;=50000),'Z1'!$G$7/5000*(50000-E720)*E720,0)</f>
        <v>0</v>
      </c>
      <c r="P720" s="24">
        <f t="shared" ca="1" si="141"/>
        <v>0</v>
      </c>
      <c r="Q720" s="27">
        <v>4933</v>
      </c>
      <c r="R720" s="26">
        <f t="shared" si="142"/>
        <v>3933</v>
      </c>
      <c r="S720" s="27">
        <f t="shared" si="143"/>
        <v>1</v>
      </c>
      <c r="T720" s="28">
        <f t="shared" si="144"/>
        <v>3539.7000000000003</v>
      </c>
      <c r="U720" s="61">
        <f ca="1">OFFSET($U$4,B720,0)/OFFSET($G$4,B720,0)*G720</f>
        <v>531684.01817179134</v>
      </c>
      <c r="V720" s="62">
        <f t="shared" ca="1" si="145"/>
        <v>535223.71817179129</v>
      </c>
      <c r="W720" s="63">
        <v>861.2897085627942</v>
      </c>
      <c r="X720" s="63">
        <f t="shared" ca="1" si="146"/>
        <v>789.4155135277158</v>
      </c>
      <c r="Y720" s="64">
        <f t="shared" ca="1" si="147"/>
        <v>-8.3449499419901985E-2</v>
      </c>
      <c r="Z720" s="64"/>
      <c r="AA720" s="64">
        <f ca="1">MAX(Y720,OFFSET($AA$4,B720,0))</f>
        <v>-7.5021174781420008E-2</v>
      </c>
      <c r="AB720" s="62">
        <f t="shared" ca="1" si="148"/>
        <v>540145.4756179027</v>
      </c>
      <c r="AC720" s="65">
        <f t="shared" ca="1" si="149"/>
        <v>4921.7574461114127</v>
      </c>
      <c r="AD720" s="62">
        <f ca="1">MAX(0,AB720-W720*(1+OFFSET($Y$4,B720,0))*E720)</f>
        <v>0</v>
      </c>
      <c r="AE720" s="65">
        <f ca="1">IF(OFFSET($AC$4,B720,0)=0,0,-OFFSET($AC$4,B720,0)/OFFSET($AD$4,B720,0)*AD720)</f>
        <v>0</v>
      </c>
      <c r="AF720" s="51">
        <f t="shared" ca="1" si="150"/>
        <v>540145.4756179027</v>
      </c>
    </row>
    <row r="721" spans="1:32" ht="11.25" x14ac:dyDescent="0.2">
      <c r="A721" s="60">
        <v>31834</v>
      </c>
      <c r="B721" s="102">
        <f>INT(A721/10000)</f>
        <v>3</v>
      </c>
      <c r="C721" s="109">
        <v>1</v>
      </c>
      <c r="D721" s="60" t="s">
        <v>778</v>
      </c>
      <c r="E721" s="60">
        <v>369</v>
      </c>
      <c r="F721" s="60">
        <v>0</v>
      </c>
      <c r="G721" s="60">
        <f t="shared" si="138"/>
        <v>594.80597014925377</v>
      </c>
      <c r="H721" s="60"/>
      <c r="I721" s="60"/>
      <c r="J721" s="57"/>
      <c r="K721" s="23">
        <f t="shared" si="139"/>
        <v>1</v>
      </c>
      <c r="L721" s="23">
        <f t="shared" si="140"/>
        <v>0</v>
      </c>
      <c r="M721" s="23">
        <f ca="1">OFFSET('Z1'!$B$7,B721,K721)*E721</f>
        <v>0</v>
      </c>
      <c r="N721" s="23">
        <f ca="1">IF(L721&gt;0,OFFSET('Z1'!$I$7,B721,L721)*IF(L721=1,E721-9300,IF(L721=2,E721-18000,IF(L721=3,E721-45000,0))),0)</f>
        <v>0</v>
      </c>
      <c r="O721" s="23">
        <f>IF(AND(F721=1,E721&gt;20000,E721&lt;=45000),E721*'Z1'!$G$7,0)+IF(AND(F721=1,E721&gt;45000,E721&lt;=50000),'Z1'!$G$7/5000*(50000-E721)*E721,0)</f>
        <v>0</v>
      </c>
      <c r="P721" s="24">
        <f t="shared" ca="1" si="141"/>
        <v>0</v>
      </c>
      <c r="Q721" s="27">
        <v>0</v>
      </c>
      <c r="R721" s="26">
        <f t="shared" si="142"/>
        <v>0</v>
      </c>
      <c r="S721" s="27">
        <f t="shared" si="143"/>
        <v>1</v>
      </c>
      <c r="T721" s="28">
        <f t="shared" si="144"/>
        <v>0</v>
      </c>
      <c r="U721" s="61">
        <f ca="1">OFFSET($U$4,B721,0)/OFFSET($G$4,B721,0)*G721</f>
        <v>289367.85059792193</v>
      </c>
      <c r="V721" s="62">
        <f t="shared" ca="1" si="145"/>
        <v>289367.85059792193</v>
      </c>
      <c r="W721" s="63">
        <v>846.71886466987814</v>
      </c>
      <c r="X721" s="63">
        <f t="shared" ca="1" si="146"/>
        <v>784.19471706753916</v>
      </c>
      <c r="Y721" s="64">
        <f t="shared" ca="1" si="147"/>
        <v>-7.3842865927778889E-2</v>
      </c>
      <c r="Z721" s="64"/>
      <c r="AA721" s="64">
        <f ca="1">MAX(Y721,OFFSET($AA$4,B721,0))</f>
        <v>-7.3842865927778889E-2</v>
      </c>
      <c r="AB721" s="62">
        <f t="shared" ca="1" si="148"/>
        <v>289367.85059792193</v>
      </c>
      <c r="AC721" s="65">
        <f t="shared" ca="1" si="149"/>
        <v>0</v>
      </c>
      <c r="AD721" s="62">
        <f ca="1">MAX(0,AB721-W721*(1+OFFSET($Y$4,B721,0))*E721)</f>
        <v>0</v>
      </c>
      <c r="AE721" s="65">
        <f ca="1">IF(OFFSET($AC$4,B721,0)=0,0,-OFFSET($AC$4,B721,0)/OFFSET($AD$4,B721,0)*AD721)</f>
        <v>0</v>
      </c>
      <c r="AF721" s="51">
        <f t="shared" ca="1" si="150"/>
        <v>289367.85059792193</v>
      </c>
    </row>
    <row r="722" spans="1:32" ht="11.25" x14ac:dyDescent="0.2">
      <c r="A722" s="60">
        <v>31835</v>
      </c>
      <c r="B722" s="102">
        <f>INT(A722/10000)</f>
        <v>3</v>
      </c>
      <c r="C722" s="109">
        <v>3</v>
      </c>
      <c r="D722" s="60" t="s">
        <v>779</v>
      </c>
      <c r="E722" s="60">
        <v>2004</v>
      </c>
      <c r="F722" s="60">
        <v>0</v>
      </c>
      <c r="G722" s="60">
        <f t="shared" si="138"/>
        <v>3230.3283582089553</v>
      </c>
      <c r="H722" s="60"/>
      <c r="I722" s="60"/>
      <c r="J722" s="57"/>
      <c r="K722" s="23">
        <f t="shared" si="139"/>
        <v>1</v>
      </c>
      <c r="L722" s="23">
        <f t="shared" si="140"/>
        <v>0</v>
      </c>
      <c r="M722" s="23">
        <f ca="1">OFFSET('Z1'!$B$7,B722,K722)*E722</f>
        <v>0</v>
      </c>
      <c r="N722" s="23">
        <f ca="1">IF(L722&gt;0,OFFSET('Z1'!$I$7,B722,L722)*IF(L722=1,E722-9300,IF(L722=2,E722-18000,IF(L722=3,E722-45000,0))),0)</f>
        <v>0</v>
      </c>
      <c r="O722" s="23">
        <f>IF(AND(F722=1,E722&gt;20000,E722&lt;=45000),E722*'Z1'!$G$7,0)+IF(AND(F722=1,E722&gt;45000,E722&lt;=50000),'Z1'!$G$7/5000*(50000-E722)*E722,0)</f>
        <v>0</v>
      </c>
      <c r="P722" s="24">
        <f t="shared" ca="1" si="141"/>
        <v>0</v>
      </c>
      <c r="Q722" s="27">
        <v>0</v>
      </c>
      <c r="R722" s="26">
        <f t="shared" si="142"/>
        <v>0</v>
      </c>
      <c r="S722" s="27">
        <f t="shared" si="143"/>
        <v>1</v>
      </c>
      <c r="T722" s="28">
        <f t="shared" si="144"/>
        <v>0</v>
      </c>
      <c r="U722" s="61">
        <f ca="1">OFFSET($U$4,B722,0)/OFFSET($G$4,B722,0)*G722</f>
        <v>1571526.2130033481</v>
      </c>
      <c r="V722" s="62">
        <f t="shared" ca="1" si="145"/>
        <v>1571526.2130033481</v>
      </c>
      <c r="W722" s="63">
        <v>848.2890636766341</v>
      </c>
      <c r="X722" s="63">
        <f t="shared" ca="1" si="146"/>
        <v>784.19471706753893</v>
      </c>
      <c r="Y722" s="64">
        <f t="shared" ca="1" si="147"/>
        <v>-7.5557200196945784E-2</v>
      </c>
      <c r="Z722" s="64"/>
      <c r="AA722" s="64">
        <f ca="1">MAX(Y722,OFFSET($AA$4,B722,0))</f>
        <v>-7.5021174781420008E-2</v>
      </c>
      <c r="AB722" s="62">
        <f t="shared" ca="1" si="148"/>
        <v>1572437.440817026</v>
      </c>
      <c r="AC722" s="65">
        <f t="shared" ca="1" si="149"/>
        <v>911.22781367786229</v>
      </c>
      <c r="AD722" s="62">
        <f ca="1">MAX(0,AB722-W722*(1+OFFSET($Y$4,B722,0))*E722)</f>
        <v>0</v>
      </c>
      <c r="AE722" s="65">
        <f ca="1">IF(OFFSET($AC$4,B722,0)=0,0,-OFFSET($AC$4,B722,0)/OFFSET($AD$4,B722,0)*AD722)</f>
        <v>0</v>
      </c>
      <c r="AF722" s="51">
        <f t="shared" ca="1" si="150"/>
        <v>1572437.440817026</v>
      </c>
    </row>
    <row r="723" spans="1:32" ht="11.25" x14ac:dyDescent="0.2">
      <c r="A723" s="60">
        <v>31836</v>
      </c>
      <c r="B723" s="102">
        <f>INT(A723/10000)</f>
        <v>3</v>
      </c>
      <c r="C723" s="109">
        <v>2</v>
      </c>
      <c r="D723" s="60" t="s">
        <v>780</v>
      </c>
      <c r="E723" s="60">
        <v>646</v>
      </c>
      <c r="F723" s="60">
        <v>0</v>
      </c>
      <c r="G723" s="60">
        <f t="shared" si="138"/>
        <v>1041.3134328358208</v>
      </c>
      <c r="H723" s="60"/>
      <c r="I723" s="60"/>
      <c r="J723" s="57"/>
      <c r="K723" s="23">
        <f t="shared" si="139"/>
        <v>1</v>
      </c>
      <c r="L723" s="23">
        <f t="shared" si="140"/>
        <v>0</v>
      </c>
      <c r="M723" s="23">
        <f ca="1">OFFSET('Z1'!$B$7,B723,K723)*E723</f>
        <v>0</v>
      </c>
      <c r="N723" s="23">
        <f ca="1">IF(L723&gt;0,OFFSET('Z1'!$I$7,B723,L723)*IF(L723=1,E723-9300,IF(L723=2,E723-18000,IF(L723=3,E723-45000,0))),0)</f>
        <v>0</v>
      </c>
      <c r="O723" s="23">
        <f>IF(AND(F723=1,E723&gt;20000,E723&lt;=45000),E723*'Z1'!$G$7,0)+IF(AND(F723=1,E723&gt;45000,E723&lt;=50000),'Z1'!$G$7/5000*(50000-E723)*E723,0)</f>
        <v>0</v>
      </c>
      <c r="P723" s="24">
        <f t="shared" ca="1" si="141"/>
        <v>0</v>
      </c>
      <c r="Q723" s="27">
        <v>3659</v>
      </c>
      <c r="R723" s="26">
        <f t="shared" si="142"/>
        <v>2659</v>
      </c>
      <c r="S723" s="27">
        <f t="shared" si="143"/>
        <v>1</v>
      </c>
      <c r="T723" s="28">
        <f t="shared" si="144"/>
        <v>2393.1</v>
      </c>
      <c r="U723" s="61">
        <f ca="1">OFFSET($U$4,B723,0)/OFFSET($G$4,B723,0)*G723</f>
        <v>506589.78722563013</v>
      </c>
      <c r="V723" s="62">
        <f t="shared" ca="1" si="145"/>
        <v>508982.88722563011</v>
      </c>
      <c r="W723" s="63">
        <v>852.51214059971096</v>
      </c>
      <c r="X723" s="63">
        <f t="shared" ca="1" si="146"/>
        <v>787.89920623162561</v>
      </c>
      <c r="Y723" s="64">
        <f t="shared" ca="1" si="147"/>
        <v>-7.5791219023147893E-2</v>
      </c>
      <c r="Z723" s="64"/>
      <c r="AA723" s="64">
        <f ca="1">MAX(Y723,OFFSET($AA$4,B723,0))</f>
        <v>-7.5021174781420008E-2</v>
      </c>
      <c r="AB723" s="62">
        <f t="shared" ca="1" si="148"/>
        <v>509406.96817953739</v>
      </c>
      <c r="AC723" s="65">
        <f t="shared" ca="1" si="149"/>
        <v>424.08095390727976</v>
      </c>
      <c r="AD723" s="62">
        <f ca="1">MAX(0,AB723-W723*(1+OFFSET($Y$4,B723,0))*E723)</f>
        <v>0</v>
      </c>
      <c r="AE723" s="65">
        <f ca="1">IF(OFFSET($AC$4,B723,0)=0,0,-OFFSET($AC$4,B723,0)/OFFSET($AD$4,B723,0)*AD723)</f>
        <v>0</v>
      </c>
      <c r="AF723" s="51">
        <f t="shared" ca="1" si="150"/>
        <v>509406.96817953739</v>
      </c>
    </row>
    <row r="724" spans="1:32" ht="11.25" x14ac:dyDescent="0.2">
      <c r="A724" s="60">
        <v>31837</v>
      </c>
      <c r="B724" s="102">
        <f>INT(A724/10000)</f>
        <v>3</v>
      </c>
      <c r="C724" s="109">
        <v>3</v>
      </c>
      <c r="D724" s="60" t="s">
        <v>781</v>
      </c>
      <c r="E724" s="60">
        <v>1454</v>
      </c>
      <c r="F724" s="60">
        <v>0</v>
      </c>
      <c r="G724" s="60">
        <f t="shared" ref="G724:G787" si="151">IF(AND(F724=1,E724&lt;=20000),E724*2,IF(E724&lt;=10000,E724*(1+41/67),IF(E724&lt;=20000,E724*(1+2/3),IF(E724&lt;=50000,E724*(2),E724*(2+1/3))))+IF(AND(E724&gt;9000,E724&lt;=10000),(E724-9000)*(110/201),0)+IF(AND(E724&gt;18000,E724&lt;=20000),(E724-18000)*(3+1/3),0)+IF(AND(E724&gt;45000,E724&lt;=50000),(E724-45000)*(3+1/3),0))</f>
        <v>2343.7611940298507</v>
      </c>
      <c r="H724" s="60"/>
      <c r="I724" s="60"/>
      <c r="J724" s="57"/>
      <c r="K724" s="23">
        <f t="shared" ref="K724:K787" si="152">IF(AND(F724=1,E724&lt;=20000),3,IF(E724&lt;=10000,1,IF(E724&lt;=20000,2,IF(E724&lt;=50000,3,4))))</f>
        <v>1</v>
      </c>
      <c r="L724" s="23">
        <f t="shared" ref="L724:L787" si="153">IF(AND(F724=1,E724&lt;=45000),0,IF(AND(E724&gt;9300,E724&lt;=10000),1,IF(AND(E724&gt;18000,E724&lt;=20000),2,IF(AND(E724&gt;45000,E724&lt;=50000),3,0))))</f>
        <v>0</v>
      </c>
      <c r="M724" s="23">
        <f ca="1">OFFSET('Z1'!$B$7,B724,K724)*E724</f>
        <v>0</v>
      </c>
      <c r="N724" s="23">
        <f ca="1">IF(L724&gt;0,OFFSET('Z1'!$I$7,B724,L724)*IF(L724=1,E724-9300,IF(L724=2,E724-18000,IF(L724=3,E724-45000,0))),0)</f>
        <v>0</v>
      </c>
      <c r="O724" s="23">
        <f>IF(AND(F724=1,E724&gt;20000,E724&lt;=45000),E724*'Z1'!$G$7,0)+IF(AND(F724=1,E724&gt;45000,E724&lt;=50000),'Z1'!$G$7/5000*(50000-E724)*E724,0)</f>
        <v>0</v>
      </c>
      <c r="P724" s="24">
        <f t="shared" ref="P724:P787" ca="1" si="154">SUM(M724:O724)</f>
        <v>0</v>
      </c>
      <c r="Q724" s="27">
        <v>6906</v>
      </c>
      <c r="R724" s="26">
        <f t="shared" ref="R724:R787" si="155">MAX(Q724-$R$3,0)</f>
        <v>5906</v>
      </c>
      <c r="S724" s="27">
        <f t="shared" ref="S724:S787" si="156">IF(E724&lt;=9300,1,IF(E724&gt;10000,0,2))</f>
        <v>1</v>
      </c>
      <c r="T724" s="28">
        <f t="shared" ref="T724:T787" si="157">IF(S724=0,0,IF(S724=1,R724*$T$3,R724*$T$3*(10000-E724)/700))</f>
        <v>5315.4000000000005</v>
      </c>
      <c r="U724" s="61">
        <f ca="1">OFFSET($U$4,B724,0)/OFFSET($G$4,B724,0)*G724</f>
        <v>1140219.1186162017</v>
      </c>
      <c r="V724" s="62">
        <f t="shared" ref="V724:V787" ca="1" si="158">P724+T724+U724</f>
        <v>1145534.5186162016</v>
      </c>
      <c r="W724" s="63">
        <v>851.08034027237886</v>
      </c>
      <c r="X724" s="63">
        <f t="shared" ref="X724:X787" ca="1" si="159">V724/E724</f>
        <v>787.85042545818544</v>
      </c>
      <c r="Y724" s="64">
        <f t="shared" ref="Y724:Y787" ca="1" si="160">X724/W724-1</f>
        <v>-7.4293708622099497E-2</v>
      </c>
      <c r="Z724" s="64"/>
      <c r="AA724" s="64">
        <f ca="1">MAX(Y724,OFFSET($AA$4,B724,0))</f>
        <v>-7.4293708622099497E-2</v>
      </c>
      <c r="AB724" s="62">
        <f t="shared" ref="AB724:AB787" ca="1" si="161">(W724*(1+AA724))*E724</f>
        <v>1145534.5186162016</v>
      </c>
      <c r="AC724" s="65">
        <f t="shared" ref="AC724:AC787" ca="1" si="162">AB724-V724</f>
        <v>0</v>
      </c>
      <c r="AD724" s="62">
        <f ca="1">MAX(0,AB724-W724*(1+OFFSET($Y$4,B724,0))*E724)</f>
        <v>0</v>
      </c>
      <c r="AE724" s="65">
        <f ca="1">IF(OFFSET($AC$4,B724,0)=0,0,-OFFSET($AC$4,B724,0)/OFFSET($AD$4,B724,0)*AD724)</f>
        <v>0</v>
      </c>
      <c r="AF724" s="51">
        <f t="shared" ref="AF724:AF787" ca="1" si="163">AB724+AE724</f>
        <v>1145534.5186162016</v>
      </c>
    </row>
    <row r="725" spans="1:32" ht="11.25" x14ac:dyDescent="0.2">
      <c r="A725" s="60">
        <v>31838</v>
      </c>
      <c r="B725" s="102">
        <f>INT(A725/10000)</f>
        <v>3</v>
      </c>
      <c r="C725" s="109">
        <v>2</v>
      </c>
      <c r="D725" s="60" t="s">
        <v>782</v>
      </c>
      <c r="E725" s="60">
        <v>538</v>
      </c>
      <c r="F725" s="60">
        <v>0</v>
      </c>
      <c r="G725" s="60">
        <f t="shared" si="151"/>
        <v>867.22388059701495</v>
      </c>
      <c r="H725" s="60"/>
      <c r="I725" s="60"/>
      <c r="J725" s="57"/>
      <c r="K725" s="23">
        <f t="shared" si="152"/>
        <v>1</v>
      </c>
      <c r="L725" s="23">
        <f t="shared" si="153"/>
        <v>0</v>
      </c>
      <c r="M725" s="23">
        <f ca="1">OFFSET('Z1'!$B$7,B725,K725)*E725</f>
        <v>0</v>
      </c>
      <c r="N725" s="23">
        <f ca="1">IF(L725&gt;0,OFFSET('Z1'!$I$7,B725,L725)*IF(L725=1,E725-9300,IF(L725=2,E725-18000,IF(L725=3,E725-45000,0))),0)</f>
        <v>0</v>
      </c>
      <c r="O725" s="23">
        <f>IF(AND(F725=1,E725&gt;20000,E725&lt;=45000),E725*'Z1'!$G$7,0)+IF(AND(F725=1,E725&gt;45000,E725&lt;=50000),'Z1'!$G$7/5000*(50000-E725)*E725,0)</f>
        <v>0</v>
      </c>
      <c r="P725" s="24">
        <f t="shared" ca="1" si="154"/>
        <v>0</v>
      </c>
      <c r="Q725" s="27">
        <v>42633</v>
      </c>
      <c r="R725" s="26">
        <f t="shared" si="155"/>
        <v>41633</v>
      </c>
      <c r="S725" s="27">
        <f t="shared" si="156"/>
        <v>1</v>
      </c>
      <c r="T725" s="28">
        <f t="shared" si="157"/>
        <v>37469.700000000004</v>
      </c>
      <c r="U725" s="61">
        <f ca="1">OFFSET($U$4,B725,0)/OFFSET($G$4,B725,0)*G725</f>
        <v>421896.75778233598</v>
      </c>
      <c r="V725" s="62">
        <f t="shared" ca="1" si="158"/>
        <v>459366.45778233599</v>
      </c>
      <c r="W725" s="63">
        <v>946.12022236459723</v>
      </c>
      <c r="X725" s="63">
        <f t="shared" ca="1" si="159"/>
        <v>853.84099959542004</v>
      </c>
      <c r="Y725" s="64">
        <f t="shared" ca="1" si="160"/>
        <v>-9.7534351964856825E-2</v>
      </c>
      <c r="Z725" s="64"/>
      <c r="AA725" s="64">
        <f ca="1">MAX(Y725,OFFSET($AA$4,B725,0))</f>
        <v>-7.5021174781420008E-2</v>
      </c>
      <c r="AB725" s="62">
        <f t="shared" ca="1" si="161"/>
        <v>470825.9504275106</v>
      </c>
      <c r="AC725" s="65">
        <f t="shared" ca="1" si="162"/>
        <v>11459.492645174614</v>
      </c>
      <c r="AD725" s="62">
        <f ca="1">MAX(0,AB725-W725*(1+OFFSET($Y$4,B725,0))*E725)</f>
        <v>0</v>
      </c>
      <c r="AE725" s="65">
        <f ca="1">IF(OFFSET($AC$4,B725,0)=0,0,-OFFSET($AC$4,B725,0)/OFFSET($AD$4,B725,0)*AD725)</f>
        <v>0</v>
      </c>
      <c r="AF725" s="51">
        <f t="shared" ca="1" si="163"/>
        <v>470825.9504275106</v>
      </c>
    </row>
    <row r="726" spans="1:32" ht="11.25" x14ac:dyDescent="0.2">
      <c r="A726" s="60">
        <v>31839</v>
      </c>
      <c r="B726" s="102">
        <f>INT(A726/10000)</f>
        <v>3</v>
      </c>
      <c r="C726" s="109">
        <v>6</v>
      </c>
      <c r="D726" s="60" t="s">
        <v>783</v>
      </c>
      <c r="E726" s="60">
        <v>14605</v>
      </c>
      <c r="F726" s="60">
        <v>0</v>
      </c>
      <c r="G726" s="60">
        <f t="shared" si="151"/>
        <v>24341.666666666664</v>
      </c>
      <c r="H726" s="60"/>
      <c r="I726" s="60"/>
      <c r="J726" s="57"/>
      <c r="K726" s="23">
        <f t="shared" si="152"/>
        <v>2</v>
      </c>
      <c r="L726" s="23">
        <f t="shared" si="153"/>
        <v>0</v>
      </c>
      <c r="M726" s="23">
        <f ca="1">OFFSET('Z1'!$B$7,B726,K726)*E726</f>
        <v>1906098.5499999998</v>
      </c>
      <c r="N726" s="23">
        <f ca="1">IF(L726&gt;0,OFFSET('Z1'!$I$7,B726,L726)*IF(L726=1,E726-9300,IF(L726=2,E726-18000,IF(L726=3,E726-45000,0))),0)</f>
        <v>0</v>
      </c>
      <c r="O726" s="23">
        <f>IF(AND(F726=1,E726&gt;20000,E726&lt;=45000),E726*'Z1'!$G$7,0)+IF(AND(F726=1,E726&gt;45000,E726&lt;=50000),'Z1'!$G$7/5000*(50000-E726)*E726,0)</f>
        <v>0</v>
      </c>
      <c r="P726" s="24">
        <f t="shared" ca="1" si="154"/>
        <v>1906098.5499999998</v>
      </c>
      <c r="Q726" s="27">
        <v>7592</v>
      </c>
      <c r="R726" s="26">
        <f t="shared" si="155"/>
        <v>6592</v>
      </c>
      <c r="S726" s="27">
        <f t="shared" si="156"/>
        <v>0</v>
      </c>
      <c r="T726" s="28">
        <f t="shared" si="157"/>
        <v>0</v>
      </c>
      <c r="U726" s="61">
        <f ca="1">OFFSET($U$4,B726,0)/OFFSET($G$4,B726,0)*G726</f>
        <v>11842005.825087719</v>
      </c>
      <c r="V726" s="62">
        <f t="shared" ca="1" si="158"/>
        <v>13748104.375087719</v>
      </c>
      <c r="W726" s="63">
        <v>1000.246945337355</v>
      </c>
      <c r="X726" s="63">
        <f t="shared" ca="1" si="159"/>
        <v>941.32861178279484</v>
      </c>
      <c r="Y726" s="64">
        <f t="shared" ca="1" si="160"/>
        <v>-5.890378753887493E-2</v>
      </c>
      <c r="Z726" s="64"/>
      <c r="AA726" s="64">
        <f ca="1">MAX(Y726,OFFSET($AA$4,B726,0))</f>
        <v>-5.890378753887493E-2</v>
      </c>
      <c r="AB726" s="62">
        <f t="shared" ca="1" si="161"/>
        <v>13748104.375087719</v>
      </c>
      <c r="AC726" s="65">
        <f t="shared" ca="1" si="162"/>
        <v>0</v>
      </c>
      <c r="AD726" s="62">
        <f ca="1">MAX(0,AB726-W726*(1+OFFSET($Y$4,B726,0))*E726)</f>
        <v>162409.53705367632</v>
      </c>
      <c r="AE726" s="65">
        <f ca="1">IF(OFFSET($AC$4,B726,0)=0,0,-OFFSET($AC$4,B726,0)/OFFSET($AD$4,B726,0)*AD726)</f>
        <v>-78767.434126490029</v>
      </c>
      <c r="AF726" s="51">
        <f t="shared" ca="1" si="163"/>
        <v>13669336.940961229</v>
      </c>
    </row>
    <row r="727" spans="1:32" ht="11.25" x14ac:dyDescent="0.2">
      <c r="A727" s="60">
        <v>31840</v>
      </c>
      <c r="B727" s="102">
        <f>INT(A727/10000)</f>
        <v>3</v>
      </c>
      <c r="C727" s="109">
        <v>3</v>
      </c>
      <c r="D727" s="60" t="s">
        <v>784</v>
      </c>
      <c r="E727" s="60">
        <v>1251</v>
      </c>
      <c r="F727" s="60">
        <v>0</v>
      </c>
      <c r="G727" s="60">
        <f t="shared" si="151"/>
        <v>2016.5373134328358</v>
      </c>
      <c r="H727" s="60"/>
      <c r="I727" s="60"/>
      <c r="J727" s="57"/>
      <c r="K727" s="23">
        <f t="shared" si="152"/>
        <v>1</v>
      </c>
      <c r="L727" s="23">
        <f t="shared" si="153"/>
        <v>0</v>
      </c>
      <c r="M727" s="23">
        <f ca="1">OFFSET('Z1'!$B$7,B727,K727)*E727</f>
        <v>0</v>
      </c>
      <c r="N727" s="23">
        <f ca="1">IF(L727&gt;0,OFFSET('Z1'!$I$7,B727,L727)*IF(L727=1,E727-9300,IF(L727=2,E727-18000,IF(L727=3,E727-45000,0))),0)</f>
        <v>0</v>
      </c>
      <c r="O727" s="23">
        <f>IF(AND(F727=1,E727&gt;20000,E727&lt;=45000),E727*'Z1'!$G$7,0)+IF(AND(F727=1,E727&gt;45000,E727&lt;=50000),'Z1'!$G$7/5000*(50000-E727)*E727,0)</f>
        <v>0</v>
      </c>
      <c r="P727" s="24">
        <f t="shared" ca="1" si="154"/>
        <v>0</v>
      </c>
      <c r="Q727" s="27">
        <v>0</v>
      </c>
      <c r="R727" s="26">
        <f t="shared" si="155"/>
        <v>0</v>
      </c>
      <c r="S727" s="27">
        <f t="shared" si="156"/>
        <v>1</v>
      </c>
      <c r="T727" s="28">
        <f t="shared" si="157"/>
        <v>0</v>
      </c>
      <c r="U727" s="61">
        <f ca="1">OFFSET($U$4,B727,0)/OFFSET($G$4,B727,0)*G727</f>
        <v>981027.59105149133</v>
      </c>
      <c r="V727" s="62">
        <f t="shared" ca="1" si="158"/>
        <v>981027.59105149133</v>
      </c>
      <c r="W727" s="63">
        <v>834.65454956826045</v>
      </c>
      <c r="X727" s="63">
        <f t="shared" ca="1" si="159"/>
        <v>784.19471706753905</v>
      </c>
      <c r="Y727" s="64">
        <f t="shared" ca="1" si="160"/>
        <v>-6.0455948544008598E-2</v>
      </c>
      <c r="Z727" s="64"/>
      <c r="AA727" s="64">
        <f ca="1">MAX(Y727,OFFSET($AA$4,B727,0))</f>
        <v>-6.0455948544008598E-2</v>
      </c>
      <c r="AB727" s="62">
        <f t="shared" ca="1" si="161"/>
        <v>981027.59105149133</v>
      </c>
      <c r="AC727" s="65">
        <f t="shared" ca="1" si="162"/>
        <v>0</v>
      </c>
      <c r="AD727" s="62">
        <f ca="1">MAX(0,AB727-W727*(1+OFFSET($Y$4,B727,0))*E727)</f>
        <v>9987.5581554780947</v>
      </c>
      <c r="AE727" s="65">
        <f ca="1">IF(OFFSET($AC$4,B727,0)=0,0,-OFFSET($AC$4,B727,0)/OFFSET($AD$4,B727,0)*AD727)</f>
        <v>-4843.8924423268736</v>
      </c>
      <c r="AF727" s="51">
        <f t="shared" ca="1" si="163"/>
        <v>976183.69860916445</v>
      </c>
    </row>
    <row r="728" spans="1:32" ht="11.25" x14ac:dyDescent="0.2">
      <c r="A728" s="60">
        <v>31841</v>
      </c>
      <c r="B728" s="102">
        <f>INT(A728/10000)</f>
        <v>3</v>
      </c>
      <c r="C728" s="109">
        <v>2</v>
      </c>
      <c r="D728" s="60" t="s">
        <v>785</v>
      </c>
      <c r="E728" s="60">
        <v>533</v>
      </c>
      <c r="F728" s="60">
        <v>0</v>
      </c>
      <c r="G728" s="60">
        <f t="shared" si="151"/>
        <v>859.16417910447763</v>
      </c>
      <c r="H728" s="60"/>
      <c r="I728" s="60"/>
      <c r="J728" s="57"/>
      <c r="K728" s="23">
        <f t="shared" si="152"/>
        <v>1</v>
      </c>
      <c r="L728" s="23">
        <f t="shared" si="153"/>
        <v>0</v>
      </c>
      <c r="M728" s="23">
        <f ca="1">OFFSET('Z1'!$B$7,B728,K728)*E728</f>
        <v>0</v>
      </c>
      <c r="N728" s="23">
        <f ca="1">IF(L728&gt;0,OFFSET('Z1'!$I$7,B728,L728)*IF(L728=1,E728-9300,IF(L728=2,E728-18000,IF(L728=3,E728-45000,0))),0)</f>
        <v>0</v>
      </c>
      <c r="O728" s="23">
        <f>IF(AND(F728=1,E728&gt;20000,E728&lt;=45000),E728*'Z1'!$G$7,0)+IF(AND(F728=1,E728&gt;45000,E728&lt;=50000),'Z1'!$G$7/5000*(50000-E728)*E728,0)</f>
        <v>0</v>
      </c>
      <c r="P728" s="24">
        <f t="shared" ca="1" si="154"/>
        <v>0</v>
      </c>
      <c r="Q728" s="27">
        <v>4714</v>
      </c>
      <c r="R728" s="26">
        <f t="shared" si="155"/>
        <v>3714</v>
      </c>
      <c r="S728" s="27">
        <f t="shared" si="156"/>
        <v>1</v>
      </c>
      <c r="T728" s="28">
        <f t="shared" si="157"/>
        <v>3342.6</v>
      </c>
      <c r="U728" s="61">
        <f ca="1">OFFSET($U$4,B728,0)/OFFSET($G$4,B728,0)*G728</f>
        <v>417975.78419699828</v>
      </c>
      <c r="V728" s="62">
        <f t="shared" ca="1" si="158"/>
        <v>421318.38419699826</v>
      </c>
      <c r="W728" s="63">
        <v>853.98193387773108</v>
      </c>
      <c r="X728" s="63">
        <f t="shared" ca="1" si="159"/>
        <v>790.46601162663842</v>
      </c>
      <c r="Y728" s="64">
        <f t="shared" ca="1" si="160"/>
        <v>-7.4376189625794287E-2</v>
      </c>
      <c r="Z728" s="64"/>
      <c r="AA728" s="64">
        <f ca="1">MAX(Y728,OFFSET($AA$4,B728,0))</f>
        <v>-7.4376189625794287E-2</v>
      </c>
      <c r="AB728" s="62">
        <f t="shared" ca="1" si="161"/>
        <v>421318.38419699826</v>
      </c>
      <c r="AC728" s="65">
        <f t="shared" ca="1" si="162"/>
        <v>0</v>
      </c>
      <c r="AD728" s="62">
        <f ca="1">MAX(0,AB728-W728*(1+OFFSET($Y$4,B728,0))*E728)</f>
        <v>0</v>
      </c>
      <c r="AE728" s="65">
        <f ca="1">IF(OFFSET($AC$4,B728,0)=0,0,-OFFSET($AC$4,B728,0)/OFFSET($AD$4,B728,0)*AD728)</f>
        <v>0</v>
      </c>
      <c r="AF728" s="51">
        <f t="shared" ca="1" si="163"/>
        <v>421318.38419699826</v>
      </c>
    </row>
    <row r="729" spans="1:32" ht="11.25" x14ac:dyDescent="0.2">
      <c r="A729" s="60">
        <v>31842</v>
      </c>
      <c r="B729" s="102">
        <f>INT(A729/10000)</f>
        <v>3</v>
      </c>
      <c r="C729" s="109">
        <v>1</v>
      </c>
      <c r="D729" s="60" t="s">
        <v>786</v>
      </c>
      <c r="E729" s="60">
        <v>173</v>
      </c>
      <c r="F729" s="60">
        <v>0</v>
      </c>
      <c r="G729" s="60">
        <f t="shared" si="151"/>
        <v>278.86567164179104</v>
      </c>
      <c r="H729" s="60"/>
      <c r="I729" s="60"/>
      <c r="J729" s="57"/>
      <c r="K729" s="23">
        <f t="shared" si="152"/>
        <v>1</v>
      </c>
      <c r="L729" s="23">
        <f t="shared" si="153"/>
        <v>0</v>
      </c>
      <c r="M729" s="23">
        <f ca="1">OFFSET('Z1'!$B$7,B729,K729)*E729</f>
        <v>0</v>
      </c>
      <c r="N729" s="23">
        <f ca="1">IF(L729&gt;0,OFFSET('Z1'!$I$7,B729,L729)*IF(L729=1,E729-9300,IF(L729=2,E729-18000,IF(L729=3,E729-45000,0))),0)</f>
        <v>0</v>
      </c>
      <c r="O729" s="23">
        <f>IF(AND(F729=1,E729&gt;20000,E729&lt;=45000),E729*'Z1'!$G$7,0)+IF(AND(F729=1,E729&gt;45000,E729&lt;=50000),'Z1'!$G$7/5000*(50000-E729)*E729,0)</f>
        <v>0</v>
      </c>
      <c r="P729" s="24">
        <f t="shared" ca="1" si="154"/>
        <v>0</v>
      </c>
      <c r="Q729" s="27">
        <v>0</v>
      </c>
      <c r="R729" s="26">
        <f t="shared" si="155"/>
        <v>0</v>
      </c>
      <c r="S729" s="27">
        <f t="shared" si="156"/>
        <v>1</v>
      </c>
      <c r="T729" s="28">
        <f t="shared" si="157"/>
        <v>0</v>
      </c>
      <c r="U729" s="61">
        <f ca="1">OFFSET($U$4,B729,0)/OFFSET($G$4,B729,0)*G729</f>
        <v>135665.68605268424</v>
      </c>
      <c r="V729" s="62">
        <f t="shared" ca="1" si="158"/>
        <v>135665.68605268424</v>
      </c>
      <c r="W729" s="63">
        <v>845.98386636825876</v>
      </c>
      <c r="X729" s="63">
        <f t="shared" ca="1" si="159"/>
        <v>784.19471706753893</v>
      </c>
      <c r="Y729" s="64">
        <f t="shared" ca="1" si="160"/>
        <v>-7.3038212378654155E-2</v>
      </c>
      <c r="Z729" s="64"/>
      <c r="AA729" s="64">
        <f ca="1">MAX(Y729,OFFSET($AA$4,B729,0))</f>
        <v>-7.3038212378654155E-2</v>
      </c>
      <c r="AB729" s="62">
        <f t="shared" ca="1" si="161"/>
        <v>135665.68605268424</v>
      </c>
      <c r="AC729" s="65">
        <f t="shared" ca="1" si="162"/>
        <v>0</v>
      </c>
      <c r="AD729" s="62">
        <f ca="1">MAX(0,AB729-W729*(1+OFFSET($Y$4,B729,0))*E729)</f>
        <v>0</v>
      </c>
      <c r="AE729" s="65">
        <f ca="1">IF(OFFSET($AC$4,B729,0)=0,0,-OFFSET($AC$4,B729,0)/OFFSET($AD$4,B729,0)*AD729)</f>
        <v>0</v>
      </c>
      <c r="AF729" s="51">
        <f t="shared" ca="1" si="163"/>
        <v>135665.68605268424</v>
      </c>
    </row>
    <row r="730" spans="1:32" ht="11.25" x14ac:dyDescent="0.2">
      <c r="A730" s="60">
        <v>31843</v>
      </c>
      <c r="B730" s="102">
        <f>INT(A730/10000)</f>
        <v>3</v>
      </c>
      <c r="C730" s="109">
        <v>3</v>
      </c>
      <c r="D730" s="60" t="s">
        <v>787</v>
      </c>
      <c r="E730" s="60">
        <v>1511</v>
      </c>
      <c r="F730" s="60">
        <v>0</v>
      </c>
      <c r="G730" s="60">
        <f t="shared" si="151"/>
        <v>2435.6417910447763</v>
      </c>
      <c r="H730" s="60"/>
      <c r="I730" s="60"/>
      <c r="J730" s="57"/>
      <c r="K730" s="23">
        <f t="shared" si="152"/>
        <v>1</v>
      </c>
      <c r="L730" s="23">
        <f t="shared" si="153"/>
        <v>0</v>
      </c>
      <c r="M730" s="23">
        <f ca="1">OFFSET('Z1'!$B$7,B730,K730)*E730</f>
        <v>0</v>
      </c>
      <c r="N730" s="23">
        <f ca="1">IF(L730&gt;0,OFFSET('Z1'!$I$7,B730,L730)*IF(L730=1,E730-9300,IF(L730=2,E730-18000,IF(L730=3,E730-45000,0))),0)</f>
        <v>0</v>
      </c>
      <c r="O730" s="23">
        <f>IF(AND(F730=1,E730&gt;20000,E730&lt;=45000),E730*'Z1'!$G$7,0)+IF(AND(F730=1,E730&gt;45000,E730&lt;=50000),'Z1'!$G$7/5000*(50000-E730)*E730,0)</f>
        <v>0</v>
      </c>
      <c r="P730" s="24">
        <f t="shared" ca="1" si="154"/>
        <v>0</v>
      </c>
      <c r="Q730" s="27">
        <v>2135</v>
      </c>
      <c r="R730" s="26">
        <f t="shared" si="155"/>
        <v>1135</v>
      </c>
      <c r="S730" s="27">
        <f t="shared" si="156"/>
        <v>1</v>
      </c>
      <c r="T730" s="28">
        <f t="shared" si="157"/>
        <v>1021.5</v>
      </c>
      <c r="U730" s="61">
        <f ca="1">OFFSET($U$4,B730,0)/OFFSET($G$4,B730,0)*G730</f>
        <v>1184918.2174890514</v>
      </c>
      <c r="V730" s="62">
        <f t="shared" ca="1" si="158"/>
        <v>1185939.7174890514</v>
      </c>
      <c r="W730" s="63">
        <v>849.34173694396088</v>
      </c>
      <c r="X730" s="63">
        <f t="shared" ca="1" si="159"/>
        <v>784.87075942359456</v>
      </c>
      <c r="Y730" s="64">
        <f t="shared" ca="1" si="160"/>
        <v>-7.5906993282045754E-2</v>
      </c>
      <c r="Z730" s="64"/>
      <c r="AA730" s="64">
        <f ca="1">MAX(Y730,OFFSET($AA$4,B730,0))</f>
        <v>-7.5021174781420008E-2</v>
      </c>
      <c r="AB730" s="62">
        <f t="shared" ca="1" si="161"/>
        <v>1187076.5374138225</v>
      </c>
      <c r="AC730" s="65">
        <f t="shared" ca="1" si="162"/>
        <v>1136.8199247710872</v>
      </c>
      <c r="AD730" s="62">
        <f ca="1">MAX(0,AB730-W730*(1+OFFSET($Y$4,B730,0))*E730)</f>
        <v>0</v>
      </c>
      <c r="AE730" s="65">
        <f ca="1">IF(OFFSET($AC$4,B730,0)=0,0,-OFFSET($AC$4,B730,0)/OFFSET($AD$4,B730,0)*AD730)</f>
        <v>0</v>
      </c>
      <c r="AF730" s="51">
        <f t="shared" ca="1" si="163"/>
        <v>1187076.5374138225</v>
      </c>
    </row>
    <row r="731" spans="1:32" ht="11.25" x14ac:dyDescent="0.2">
      <c r="A731" s="60">
        <v>31844</v>
      </c>
      <c r="B731" s="102">
        <f>INT(A731/10000)</f>
        <v>3</v>
      </c>
      <c r="C731" s="109">
        <v>3</v>
      </c>
      <c r="D731" s="60" t="s">
        <v>788</v>
      </c>
      <c r="E731" s="60">
        <v>1634</v>
      </c>
      <c r="F731" s="60">
        <v>0</v>
      </c>
      <c r="G731" s="60">
        <f t="shared" si="151"/>
        <v>2633.9104477611941</v>
      </c>
      <c r="H731" s="60"/>
      <c r="I731" s="60"/>
      <c r="J731" s="57"/>
      <c r="K731" s="23">
        <f t="shared" si="152"/>
        <v>1</v>
      </c>
      <c r="L731" s="23">
        <f t="shared" si="153"/>
        <v>0</v>
      </c>
      <c r="M731" s="23">
        <f ca="1">OFFSET('Z1'!$B$7,B731,K731)*E731</f>
        <v>0</v>
      </c>
      <c r="N731" s="23">
        <f ca="1">IF(L731&gt;0,OFFSET('Z1'!$I$7,B731,L731)*IF(L731=1,E731-9300,IF(L731=2,E731-18000,IF(L731=3,E731-45000,0))),0)</f>
        <v>0</v>
      </c>
      <c r="O731" s="23">
        <f>IF(AND(F731=1,E731&gt;20000,E731&lt;=45000),E731*'Z1'!$G$7,0)+IF(AND(F731=1,E731&gt;45000,E731&lt;=50000),'Z1'!$G$7/5000*(50000-E731)*E731,0)</f>
        <v>0</v>
      </c>
      <c r="P731" s="24">
        <f t="shared" ca="1" si="154"/>
        <v>0</v>
      </c>
      <c r="Q731" s="27">
        <v>0</v>
      </c>
      <c r="R731" s="26">
        <f t="shared" si="155"/>
        <v>0</v>
      </c>
      <c r="S731" s="27">
        <f t="shared" si="156"/>
        <v>1</v>
      </c>
      <c r="T731" s="28">
        <f t="shared" si="157"/>
        <v>0</v>
      </c>
      <c r="U731" s="61">
        <f ca="1">OFFSET($U$4,B731,0)/OFFSET($G$4,B731,0)*G731</f>
        <v>1281374.1676883588</v>
      </c>
      <c r="V731" s="62">
        <f t="shared" ca="1" si="158"/>
        <v>1281374.1676883588</v>
      </c>
      <c r="W731" s="63">
        <v>848.28906367663399</v>
      </c>
      <c r="X731" s="63">
        <f t="shared" ca="1" si="159"/>
        <v>784.19471706753905</v>
      </c>
      <c r="Y731" s="64">
        <f t="shared" ca="1" si="160"/>
        <v>-7.5557200196945562E-2</v>
      </c>
      <c r="Z731" s="64"/>
      <c r="AA731" s="64">
        <f ca="1">MAX(Y731,OFFSET($AA$4,B731,0))</f>
        <v>-7.5021174781420008E-2</v>
      </c>
      <c r="AB731" s="62">
        <f t="shared" ca="1" si="161"/>
        <v>1282117.1548378344</v>
      </c>
      <c r="AC731" s="65">
        <f t="shared" ca="1" si="162"/>
        <v>742.98714947560802</v>
      </c>
      <c r="AD731" s="62">
        <f ca="1">MAX(0,AB731-W731*(1+OFFSET($Y$4,B731,0))*E731)</f>
        <v>0</v>
      </c>
      <c r="AE731" s="65">
        <f ca="1">IF(OFFSET($AC$4,B731,0)=0,0,-OFFSET($AC$4,B731,0)/OFFSET($AD$4,B731,0)*AD731)</f>
        <v>0</v>
      </c>
      <c r="AF731" s="51">
        <f t="shared" ca="1" si="163"/>
        <v>1282117.1548378344</v>
      </c>
    </row>
    <row r="732" spans="1:32" ht="11.25" x14ac:dyDescent="0.2">
      <c r="A732" s="60">
        <v>31845</v>
      </c>
      <c r="B732" s="102">
        <f>INT(A732/10000)</f>
        <v>3</v>
      </c>
      <c r="C732" s="109">
        <v>2</v>
      </c>
      <c r="D732" s="60" t="s">
        <v>789</v>
      </c>
      <c r="E732" s="60">
        <v>977</v>
      </c>
      <c r="F732" s="60">
        <v>0</v>
      </c>
      <c r="G732" s="60">
        <f t="shared" si="151"/>
        <v>1574.8656716417911</v>
      </c>
      <c r="H732" s="60"/>
      <c r="I732" s="60"/>
      <c r="J732" s="57"/>
      <c r="K732" s="23">
        <f t="shared" si="152"/>
        <v>1</v>
      </c>
      <c r="L732" s="23">
        <f t="shared" si="153"/>
        <v>0</v>
      </c>
      <c r="M732" s="23">
        <f ca="1">OFFSET('Z1'!$B$7,B732,K732)*E732</f>
        <v>0</v>
      </c>
      <c r="N732" s="23">
        <f ca="1">IF(L732&gt;0,OFFSET('Z1'!$I$7,B732,L732)*IF(L732=1,E732-9300,IF(L732=2,E732-18000,IF(L732=3,E732-45000,0))),0)</f>
        <v>0</v>
      </c>
      <c r="O732" s="23">
        <f>IF(AND(F732=1,E732&gt;20000,E732&lt;=45000),E732*'Z1'!$G$7,0)+IF(AND(F732=1,E732&gt;45000,E732&lt;=50000),'Z1'!$G$7/5000*(50000-E732)*E732,0)</f>
        <v>0</v>
      </c>
      <c r="P732" s="24">
        <f t="shared" ca="1" si="154"/>
        <v>0</v>
      </c>
      <c r="Q732" s="27">
        <v>0</v>
      </c>
      <c r="R732" s="26">
        <f t="shared" si="155"/>
        <v>0</v>
      </c>
      <c r="S732" s="27">
        <f t="shared" si="156"/>
        <v>1</v>
      </c>
      <c r="T732" s="28">
        <f t="shared" si="157"/>
        <v>0</v>
      </c>
      <c r="U732" s="61">
        <f ca="1">OFFSET($U$4,B732,0)/OFFSET($G$4,B732,0)*G732</f>
        <v>766158.23857498565</v>
      </c>
      <c r="V732" s="62">
        <f t="shared" ca="1" si="158"/>
        <v>766158.23857498565</v>
      </c>
      <c r="W732" s="63">
        <v>848.2890636766341</v>
      </c>
      <c r="X732" s="63">
        <f t="shared" ca="1" si="159"/>
        <v>784.19471706753905</v>
      </c>
      <c r="Y732" s="64">
        <f t="shared" ca="1" si="160"/>
        <v>-7.5557200196945673E-2</v>
      </c>
      <c r="Z732" s="64"/>
      <c r="AA732" s="64">
        <f ca="1">MAX(Y732,OFFSET($AA$4,B732,0))</f>
        <v>-7.5021174781420008E-2</v>
      </c>
      <c r="AB732" s="62">
        <f t="shared" ca="1" si="161"/>
        <v>766602.48486937839</v>
      </c>
      <c r="AC732" s="65">
        <f t="shared" ca="1" si="162"/>
        <v>444.24629439273849</v>
      </c>
      <c r="AD732" s="62">
        <f ca="1">MAX(0,AB732-W732*(1+OFFSET($Y$4,B732,0))*E732)</f>
        <v>0</v>
      </c>
      <c r="AE732" s="65">
        <f ca="1">IF(OFFSET($AC$4,B732,0)=0,0,-OFFSET($AC$4,B732,0)/OFFSET($AD$4,B732,0)*AD732)</f>
        <v>0</v>
      </c>
      <c r="AF732" s="51">
        <f t="shared" ca="1" si="163"/>
        <v>766602.48486937839</v>
      </c>
    </row>
    <row r="733" spans="1:32" ht="11.25" x14ac:dyDescent="0.2">
      <c r="A733" s="60">
        <v>31846</v>
      </c>
      <c r="B733" s="102">
        <f>INT(A733/10000)</f>
        <v>3</v>
      </c>
      <c r="C733" s="109">
        <v>3</v>
      </c>
      <c r="D733" s="60" t="s">
        <v>790</v>
      </c>
      <c r="E733" s="60">
        <v>1630</v>
      </c>
      <c r="F733" s="60">
        <v>0</v>
      </c>
      <c r="G733" s="60">
        <f t="shared" si="151"/>
        <v>2627.4626865671644</v>
      </c>
      <c r="H733" s="60"/>
      <c r="I733" s="60"/>
      <c r="J733" s="57"/>
      <c r="K733" s="23">
        <f t="shared" si="152"/>
        <v>1</v>
      </c>
      <c r="L733" s="23">
        <f t="shared" si="153"/>
        <v>0</v>
      </c>
      <c r="M733" s="23">
        <f ca="1">OFFSET('Z1'!$B$7,B733,K733)*E733</f>
        <v>0</v>
      </c>
      <c r="N733" s="23">
        <f ca="1">IF(L733&gt;0,OFFSET('Z1'!$I$7,B733,L733)*IF(L733=1,E733-9300,IF(L733=2,E733-18000,IF(L733=3,E733-45000,0))),0)</f>
        <v>0</v>
      </c>
      <c r="O733" s="23">
        <f>IF(AND(F733=1,E733&gt;20000,E733&lt;=45000),E733*'Z1'!$G$7,0)+IF(AND(F733=1,E733&gt;45000,E733&lt;=50000),'Z1'!$G$7/5000*(50000-E733)*E733,0)</f>
        <v>0</v>
      </c>
      <c r="P733" s="24">
        <f t="shared" ca="1" si="154"/>
        <v>0</v>
      </c>
      <c r="Q733" s="27">
        <v>0</v>
      </c>
      <c r="R733" s="26">
        <f t="shared" si="155"/>
        <v>0</v>
      </c>
      <c r="S733" s="27">
        <f t="shared" si="156"/>
        <v>1</v>
      </c>
      <c r="T733" s="28">
        <f t="shared" si="157"/>
        <v>0</v>
      </c>
      <c r="U733" s="61">
        <f ca="1">OFFSET($U$4,B733,0)/OFFSET($G$4,B733,0)*G733</f>
        <v>1278237.3888200887</v>
      </c>
      <c r="V733" s="62">
        <f t="shared" ca="1" si="158"/>
        <v>1278237.3888200887</v>
      </c>
      <c r="W733" s="63">
        <v>840.43777975780256</v>
      </c>
      <c r="X733" s="63">
        <f t="shared" ca="1" si="159"/>
        <v>784.19471706753905</v>
      </c>
      <c r="Y733" s="64">
        <f t="shared" ca="1" si="160"/>
        <v>-6.6921149958860338E-2</v>
      </c>
      <c r="Z733" s="64"/>
      <c r="AA733" s="64">
        <f ca="1">MAX(Y733,OFFSET($AA$4,B733,0))</f>
        <v>-6.6921149958860338E-2</v>
      </c>
      <c r="AB733" s="62">
        <f t="shared" ca="1" si="161"/>
        <v>1278237.3888200887</v>
      </c>
      <c r="AC733" s="65">
        <f t="shared" ca="1" si="162"/>
        <v>0</v>
      </c>
      <c r="AD733" s="62">
        <f ca="1">MAX(0,AB733-W733*(1+OFFSET($Y$4,B733,0))*E733)</f>
        <v>4246.766105877934</v>
      </c>
      <c r="AE733" s="65">
        <f ca="1">IF(OFFSET($AC$4,B733,0)=0,0,-OFFSET($AC$4,B733,0)/OFFSET($AD$4,B733,0)*AD733)</f>
        <v>-2059.6504094756228</v>
      </c>
      <c r="AF733" s="51">
        <f t="shared" ca="1" si="163"/>
        <v>1276177.738410613</v>
      </c>
    </row>
    <row r="734" spans="1:32" ht="11.25" x14ac:dyDescent="0.2">
      <c r="A734" s="60">
        <v>31847</v>
      </c>
      <c r="B734" s="102">
        <f>INT(A734/10000)</f>
        <v>3</v>
      </c>
      <c r="C734" s="109">
        <v>3</v>
      </c>
      <c r="D734" s="60" t="s">
        <v>791</v>
      </c>
      <c r="E734" s="60">
        <v>1583</v>
      </c>
      <c r="F734" s="60">
        <v>0</v>
      </c>
      <c r="G734" s="60">
        <f t="shared" si="151"/>
        <v>2551.7014925373132</v>
      </c>
      <c r="H734" s="60"/>
      <c r="I734" s="60"/>
      <c r="J734" s="57"/>
      <c r="K734" s="23">
        <f t="shared" si="152"/>
        <v>1</v>
      </c>
      <c r="L734" s="23">
        <f t="shared" si="153"/>
        <v>0</v>
      </c>
      <c r="M734" s="23">
        <f ca="1">OFFSET('Z1'!$B$7,B734,K734)*E734</f>
        <v>0</v>
      </c>
      <c r="N734" s="23">
        <f ca="1">IF(L734&gt;0,OFFSET('Z1'!$I$7,B734,L734)*IF(L734=1,E734-9300,IF(L734=2,E734-18000,IF(L734=3,E734-45000,0))),0)</f>
        <v>0</v>
      </c>
      <c r="O734" s="23">
        <f>IF(AND(F734=1,E734&gt;20000,E734&lt;=45000),E734*'Z1'!$G$7,0)+IF(AND(F734=1,E734&gt;45000,E734&lt;=50000),'Z1'!$G$7/5000*(50000-E734)*E734,0)</f>
        <v>0</v>
      </c>
      <c r="P734" s="24">
        <f t="shared" ca="1" si="154"/>
        <v>0</v>
      </c>
      <c r="Q734" s="27">
        <v>0</v>
      </c>
      <c r="R734" s="26">
        <f t="shared" si="155"/>
        <v>0</v>
      </c>
      <c r="S734" s="27">
        <f t="shared" si="156"/>
        <v>1</v>
      </c>
      <c r="T734" s="28">
        <f t="shared" si="157"/>
        <v>0</v>
      </c>
      <c r="U734" s="61">
        <f ca="1">OFFSET($U$4,B734,0)/OFFSET($G$4,B734,0)*G734</f>
        <v>1241380.2371179143</v>
      </c>
      <c r="V734" s="62">
        <f t="shared" ca="1" si="158"/>
        <v>1241380.2371179143</v>
      </c>
      <c r="W734" s="63">
        <v>848.28906367663399</v>
      </c>
      <c r="X734" s="63">
        <f t="shared" ca="1" si="159"/>
        <v>784.19471706753905</v>
      </c>
      <c r="Y734" s="64">
        <f t="shared" ca="1" si="160"/>
        <v>-7.5557200196945562E-2</v>
      </c>
      <c r="Z734" s="64"/>
      <c r="AA734" s="64">
        <f ca="1">MAX(Y734,OFFSET($AA$4,B734,0))</f>
        <v>-7.5021174781420008E-2</v>
      </c>
      <c r="AB734" s="62">
        <f t="shared" ca="1" si="161"/>
        <v>1242100.034338</v>
      </c>
      <c r="AC734" s="65">
        <f t="shared" ca="1" si="162"/>
        <v>719.79722008574754</v>
      </c>
      <c r="AD734" s="62">
        <f ca="1">MAX(0,AB734-W734*(1+OFFSET($Y$4,B734,0))*E734)</f>
        <v>0</v>
      </c>
      <c r="AE734" s="65">
        <f ca="1">IF(OFFSET($AC$4,B734,0)=0,0,-OFFSET($AC$4,B734,0)/OFFSET($AD$4,B734,0)*AD734)</f>
        <v>0</v>
      </c>
      <c r="AF734" s="51">
        <f t="shared" ca="1" si="163"/>
        <v>1242100.034338</v>
      </c>
    </row>
    <row r="735" spans="1:32" ht="11.25" x14ac:dyDescent="0.2">
      <c r="A735" s="60">
        <v>31848</v>
      </c>
      <c r="B735" s="102">
        <f>INT(A735/10000)</f>
        <v>3</v>
      </c>
      <c r="C735" s="109">
        <v>3</v>
      </c>
      <c r="D735" s="60" t="s">
        <v>792</v>
      </c>
      <c r="E735" s="60">
        <v>1397</v>
      </c>
      <c r="F735" s="60">
        <v>0</v>
      </c>
      <c r="G735" s="60">
        <f t="shared" si="151"/>
        <v>2251.8805970149256</v>
      </c>
      <c r="H735" s="60"/>
      <c r="I735" s="60"/>
      <c r="J735" s="57"/>
      <c r="K735" s="23">
        <f t="shared" si="152"/>
        <v>1</v>
      </c>
      <c r="L735" s="23">
        <f t="shared" si="153"/>
        <v>0</v>
      </c>
      <c r="M735" s="23">
        <f ca="1">OFFSET('Z1'!$B$7,B735,K735)*E735</f>
        <v>0</v>
      </c>
      <c r="N735" s="23">
        <f ca="1">IF(L735&gt;0,OFFSET('Z1'!$I$7,B735,L735)*IF(L735=1,E735-9300,IF(L735=2,E735-18000,IF(L735=3,E735-45000,0))),0)</f>
        <v>0</v>
      </c>
      <c r="O735" s="23">
        <f>IF(AND(F735=1,E735&gt;20000,E735&lt;=45000),E735*'Z1'!$G$7,0)+IF(AND(F735=1,E735&gt;45000,E735&lt;=50000),'Z1'!$G$7/5000*(50000-E735)*E735,0)</f>
        <v>0</v>
      </c>
      <c r="P735" s="24">
        <f t="shared" ca="1" si="154"/>
        <v>0</v>
      </c>
      <c r="Q735" s="27">
        <v>4610</v>
      </c>
      <c r="R735" s="26">
        <f t="shared" si="155"/>
        <v>3610</v>
      </c>
      <c r="S735" s="27">
        <f t="shared" si="156"/>
        <v>1</v>
      </c>
      <c r="T735" s="28">
        <f t="shared" si="157"/>
        <v>3249</v>
      </c>
      <c r="U735" s="61">
        <f ca="1">OFFSET($U$4,B735,0)/OFFSET($G$4,B735,0)*G735</f>
        <v>1095520.0197433522</v>
      </c>
      <c r="V735" s="62">
        <f t="shared" ca="1" si="158"/>
        <v>1098769.0197433522</v>
      </c>
      <c r="W735" s="63">
        <v>868.81056928379462</v>
      </c>
      <c r="X735" s="63">
        <f t="shared" ca="1" si="159"/>
        <v>786.52041499166228</v>
      </c>
      <c r="Y735" s="64">
        <f t="shared" ca="1" si="160"/>
        <v>-9.4715876166157065E-2</v>
      </c>
      <c r="Z735" s="64"/>
      <c r="AA735" s="64">
        <f ca="1">MAX(Y735,OFFSET($AA$4,B735,0))</f>
        <v>-7.5021174781420008E-2</v>
      </c>
      <c r="AB735" s="62">
        <f t="shared" ca="1" si="161"/>
        <v>1122673.0374599132</v>
      </c>
      <c r="AC735" s="65">
        <f t="shared" ca="1" si="162"/>
        <v>23904.017716560978</v>
      </c>
      <c r="AD735" s="62">
        <f ca="1">MAX(0,AB735-W735*(1+OFFSET($Y$4,B735,0))*E735)</f>
        <v>0</v>
      </c>
      <c r="AE735" s="65">
        <f ca="1">IF(OFFSET($AC$4,B735,0)=0,0,-OFFSET($AC$4,B735,0)/OFFSET($AD$4,B735,0)*AD735)</f>
        <v>0</v>
      </c>
      <c r="AF735" s="51">
        <f t="shared" ca="1" si="163"/>
        <v>1122673.0374599132</v>
      </c>
    </row>
    <row r="736" spans="1:32" ht="11.25" x14ac:dyDescent="0.2">
      <c r="A736" s="60">
        <v>31849</v>
      </c>
      <c r="B736" s="102">
        <f>INT(A736/10000)</f>
        <v>3</v>
      </c>
      <c r="C736" s="109">
        <v>2</v>
      </c>
      <c r="D736" s="60" t="s">
        <v>793</v>
      </c>
      <c r="E736" s="60">
        <v>879</v>
      </c>
      <c r="F736" s="60">
        <v>0</v>
      </c>
      <c r="G736" s="60">
        <f t="shared" si="151"/>
        <v>1416.8955223880596</v>
      </c>
      <c r="H736" s="60"/>
      <c r="I736" s="60"/>
      <c r="J736" s="57"/>
      <c r="K736" s="23">
        <f t="shared" si="152"/>
        <v>1</v>
      </c>
      <c r="L736" s="23">
        <f t="shared" si="153"/>
        <v>0</v>
      </c>
      <c r="M736" s="23">
        <f ca="1">OFFSET('Z1'!$B$7,B736,K736)*E736</f>
        <v>0</v>
      </c>
      <c r="N736" s="23">
        <f ca="1">IF(L736&gt;0,OFFSET('Z1'!$I$7,B736,L736)*IF(L736=1,E736-9300,IF(L736=2,E736-18000,IF(L736=3,E736-45000,0))),0)</f>
        <v>0</v>
      </c>
      <c r="O736" s="23">
        <f>IF(AND(F736=1,E736&gt;20000,E736&lt;=45000),E736*'Z1'!$G$7,0)+IF(AND(F736=1,E736&gt;45000,E736&lt;=50000),'Z1'!$G$7/5000*(50000-E736)*E736,0)</f>
        <v>0</v>
      </c>
      <c r="P736" s="24">
        <f t="shared" ca="1" si="154"/>
        <v>0</v>
      </c>
      <c r="Q736" s="27">
        <v>2709</v>
      </c>
      <c r="R736" s="26">
        <f t="shared" si="155"/>
        <v>1709</v>
      </c>
      <c r="S736" s="27">
        <f t="shared" si="156"/>
        <v>1</v>
      </c>
      <c r="T736" s="28">
        <f t="shared" si="157"/>
        <v>1538.1000000000001</v>
      </c>
      <c r="U736" s="61">
        <f ca="1">OFFSET($U$4,B736,0)/OFFSET($G$4,B736,0)*G736</f>
        <v>689307.15630236675</v>
      </c>
      <c r="V736" s="62">
        <f t="shared" ca="1" si="158"/>
        <v>690845.25630236673</v>
      </c>
      <c r="W736" s="63">
        <v>849.25953347529173</v>
      </c>
      <c r="X736" s="63">
        <f t="shared" ca="1" si="159"/>
        <v>785.94454641907475</v>
      </c>
      <c r="Y736" s="64">
        <f t="shared" ca="1" si="160"/>
        <v>-7.4553166094141976E-2</v>
      </c>
      <c r="Z736" s="64"/>
      <c r="AA736" s="64">
        <f ca="1">MAX(Y736,OFFSET($AA$4,B736,0))</f>
        <v>-7.4553166094141976E-2</v>
      </c>
      <c r="AB736" s="62">
        <f t="shared" ca="1" si="161"/>
        <v>690845.25630236673</v>
      </c>
      <c r="AC736" s="65">
        <f t="shared" ca="1" si="162"/>
        <v>0</v>
      </c>
      <c r="AD736" s="62">
        <f ca="1">MAX(0,AB736-W736*(1+OFFSET($Y$4,B736,0))*E736)</f>
        <v>0</v>
      </c>
      <c r="AE736" s="65">
        <f ca="1">IF(OFFSET($AC$4,B736,0)=0,0,-OFFSET($AC$4,B736,0)/OFFSET($AD$4,B736,0)*AD736)</f>
        <v>0</v>
      </c>
      <c r="AF736" s="51">
        <f t="shared" ca="1" si="163"/>
        <v>690845.25630236673</v>
      </c>
    </row>
    <row r="737" spans="1:32" ht="11.25" x14ac:dyDescent="0.2">
      <c r="A737" s="60">
        <v>31901</v>
      </c>
      <c r="B737" s="102">
        <f>INT(A737/10000)</f>
        <v>3</v>
      </c>
      <c r="C737" s="109">
        <v>4</v>
      </c>
      <c r="D737" s="60" t="s">
        <v>794</v>
      </c>
      <c r="E737" s="60">
        <v>2983</v>
      </c>
      <c r="F737" s="60">
        <v>0</v>
      </c>
      <c r="G737" s="60">
        <f t="shared" si="151"/>
        <v>4808.4179104477607</v>
      </c>
      <c r="H737" s="60"/>
      <c r="I737" s="60"/>
      <c r="J737" s="57"/>
      <c r="K737" s="23">
        <f t="shared" si="152"/>
        <v>1</v>
      </c>
      <c r="L737" s="23">
        <f t="shared" si="153"/>
        <v>0</v>
      </c>
      <c r="M737" s="23">
        <f ca="1">OFFSET('Z1'!$B$7,B737,K737)*E737</f>
        <v>0</v>
      </c>
      <c r="N737" s="23">
        <f ca="1">IF(L737&gt;0,OFFSET('Z1'!$I$7,B737,L737)*IF(L737=1,E737-9300,IF(L737=2,E737-18000,IF(L737=3,E737-45000,0))),0)</f>
        <v>0</v>
      </c>
      <c r="O737" s="23">
        <f>IF(AND(F737=1,E737&gt;20000,E737&lt;=45000),E737*'Z1'!$G$7,0)+IF(AND(F737=1,E737&gt;45000,E737&lt;=50000),'Z1'!$G$7/5000*(50000-E737)*E737,0)</f>
        <v>0</v>
      </c>
      <c r="P737" s="24">
        <f t="shared" ca="1" si="154"/>
        <v>0</v>
      </c>
      <c r="Q737" s="27">
        <v>39962</v>
      </c>
      <c r="R737" s="26">
        <f t="shared" si="155"/>
        <v>38962</v>
      </c>
      <c r="S737" s="27">
        <f t="shared" si="156"/>
        <v>1</v>
      </c>
      <c r="T737" s="28">
        <f t="shared" si="157"/>
        <v>35065.800000000003</v>
      </c>
      <c r="U737" s="61">
        <f ca="1">OFFSET($U$4,B737,0)/OFFSET($G$4,B737,0)*G737</f>
        <v>2339252.8410124686</v>
      </c>
      <c r="V737" s="62">
        <f t="shared" ca="1" si="158"/>
        <v>2374318.6410124684</v>
      </c>
      <c r="W737" s="63">
        <v>860.10329887341095</v>
      </c>
      <c r="X737" s="63">
        <f t="shared" ca="1" si="159"/>
        <v>795.9499299404855</v>
      </c>
      <c r="Y737" s="64">
        <f t="shared" ca="1" si="160"/>
        <v>-7.4587981486590516E-2</v>
      </c>
      <c r="Z737" s="64"/>
      <c r="AA737" s="64">
        <f ca="1">MAX(Y737,OFFSET($AA$4,B737,0))</f>
        <v>-7.4587981486590516E-2</v>
      </c>
      <c r="AB737" s="62">
        <f t="shared" ca="1" si="161"/>
        <v>2374318.6410124684</v>
      </c>
      <c r="AC737" s="65">
        <f t="shared" ca="1" si="162"/>
        <v>0</v>
      </c>
      <c r="AD737" s="62">
        <f ca="1">MAX(0,AB737-W737*(1+OFFSET($Y$4,B737,0))*E737)</f>
        <v>0</v>
      </c>
      <c r="AE737" s="65">
        <f ca="1">IF(OFFSET($AC$4,B737,0)=0,0,-OFFSET($AC$4,B737,0)/OFFSET($AD$4,B737,0)*AD737)</f>
        <v>0</v>
      </c>
      <c r="AF737" s="51">
        <f t="shared" ca="1" si="163"/>
        <v>2374318.6410124684</v>
      </c>
    </row>
    <row r="738" spans="1:32" ht="11.25" x14ac:dyDescent="0.2">
      <c r="A738" s="60">
        <v>31902</v>
      </c>
      <c r="B738" s="102">
        <f>INT(A738/10000)</f>
        <v>3</v>
      </c>
      <c r="C738" s="109">
        <v>3</v>
      </c>
      <c r="D738" s="60" t="s">
        <v>795</v>
      </c>
      <c r="E738" s="60">
        <v>2203</v>
      </c>
      <c r="F738" s="60">
        <v>0</v>
      </c>
      <c r="G738" s="60">
        <f t="shared" si="151"/>
        <v>3551.1044776119402</v>
      </c>
      <c r="H738" s="60"/>
      <c r="I738" s="60"/>
      <c r="J738" s="57"/>
      <c r="K738" s="23">
        <f t="shared" si="152"/>
        <v>1</v>
      </c>
      <c r="L738" s="23">
        <f t="shared" si="153"/>
        <v>0</v>
      </c>
      <c r="M738" s="23">
        <f ca="1">OFFSET('Z1'!$B$7,B738,K738)*E738</f>
        <v>0</v>
      </c>
      <c r="N738" s="23">
        <f ca="1">IF(L738&gt;0,OFFSET('Z1'!$I$7,B738,L738)*IF(L738=1,E738-9300,IF(L738=2,E738-18000,IF(L738=3,E738-45000,0))),0)</f>
        <v>0</v>
      </c>
      <c r="O738" s="23">
        <f>IF(AND(F738=1,E738&gt;20000,E738&lt;=45000),E738*'Z1'!$G$7,0)+IF(AND(F738=1,E738&gt;45000,E738&lt;=50000),'Z1'!$G$7/5000*(50000-E738)*E738,0)</f>
        <v>0</v>
      </c>
      <c r="P738" s="24">
        <f t="shared" ca="1" si="154"/>
        <v>0</v>
      </c>
      <c r="Q738" s="27">
        <v>0</v>
      </c>
      <c r="R738" s="26">
        <f t="shared" si="155"/>
        <v>0</v>
      </c>
      <c r="S738" s="27">
        <f t="shared" si="156"/>
        <v>1</v>
      </c>
      <c r="T738" s="28">
        <f t="shared" si="157"/>
        <v>0</v>
      </c>
      <c r="U738" s="61">
        <f ca="1">OFFSET($U$4,B738,0)/OFFSET($G$4,B738,0)*G738</f>
        <v>1727580.9616997885</v>
      </c>
      <c r="V738" s="62">
        <f t="shared" ca="1" si="158"/>
        <v>1727580.9616997885</v>
      </c>
      <c r="W738" s="63">
        <v>848.28906367663399</v>
      </c>
      <c r="X738" s="63">
        <f t="shared" ca="1" si="159"/>
        <v>784.19471706753905</v>
      </c>
      <c r="Y738" s="64">
        <f t="shared" ca="1" si="160"/>
        <v>-7.5557200196945562E-2</v>
      </c>
      <c r="Z738" s="64"/>
      <c r="AA738" s="64">
        <f ca="1">MAX(Y738,OFFSET($AA$4,B738,0))</f>
        <v>-7.5021174781420008E-2</v>
      </c>
      <c r="AB738" s="62">
        <f t="shared" ca="1" si="161"/>
        <v>1728582.6757085368</v>
      </c>
      <c r="AC738" s="65">
        <f t="shared" ca="1" si="162"/>
        <v>1001.7140087482985</v>
      </c>
      <c r="AD738" s="62">
        <f ca="1">MAX(0,AB738-W738*(1+OFFSET($Y$4,B738,0))*E738)</f>
        <v>0</v>
      </c>
      <c r="AE738" s="65">
        <f ca="1">IF(OFFSET($AC$4,B738,0)=0,0,-OFFSET($AC$4,B738,0)/OFFSET($AD$4,B738,0)*AD738)</f>
        <v>0</v>
      </c>
      <c r="AF738" s="51">
        <f t="shared" ca="1" si="163"/>
        <v>1728582.6757085368</v>
      </c>
    </row>
    <row r="739" spans="1:32" ht="11.25" x14ac:dyDescent="0.2">
      <c r="A739" s="60">
        <v>31903</v>
      </c>
      <c r="B739" s="102">
        <f>INT(A739/10000)</f>
        <v>3</v>
      </c>
      <c r="C739" s="109">
        <v>5</v>
      </c>
      <c r="D739" s="60" t="s">
        <v>796</v>
      </c>
      <c r="E739" s="60">
        <v>5077</v>
      </c>
      <c r="F739" s="60">
        <v>0</v>
      </c>
      <c r="G739" s="60">
        <f t="shared" si="151"/>
        <v>8183.8208955223881</v>
      </c>
      <c r="H739" s="60"/>
      <c r="I739" s="60"/>
      <c r="J739" s="57"/>
      <c r="K739" s="23">
        <f t="shared" si="152"/>
        <v>1</v>
      </c>
      <c r="L739" s="23">
        <f t="shared" si="153"/>
        <v>0</v>
      </c>
      <c r="M739" s="23">
        <f ca="1">OFFSET('Z1'!$B$7,B739,K739)*E739</f>
        <v>0</v>
      </c>
      <c r="N739" s="23">
        <f ca="1">IF(L739&gt;0,OFFSET('Z1'!$I$7,B739,L739)*IF(L739=1,E739-9300,IF(L739=2,E739-18000,IF(L739=3,E739-45000,0))),0)</f>
        <v>0</v>
      </c>
      <c r="O739" s="23">
        <f>IF(AND(F739=1,E739&gt;20000,E739&lt;=45000),E739*'Z1'!$G$7,0)+IF(AND(F739=1,E739&gt;45000,E739&lt;=50000),'Z1'!$G$7/5000*(50000-E739)*E739,0)</f>
        <v>0</v>
      </c>
      <c r="P739" s="24">
        <f t="shared" ca="1" si="154"/>
        <v>0</v>
      </c>
      <c r="Q739" s="27">
        <v>7338</v>
      </c>
      <c r="R739" s="26">
        <f t="shared" si="155"/>
        <v>6338</v>
      </c>
      <c r="S739" s="27">
        <f t="shared" si="156"/>
        <v>1</v>
      </c>
      <c r="T739" s="28">
        <f t="shared" si="157"/>
        <v>5704.2</v>
      </c>
      <c r="U739" s="61">
        <f ca="1">OFFSET($U$4,B739,0)/OFFSET($G$4,B739,0)*G739</f>
        <v>3981356.5785518955</v>
      </c>
      <c r="V739" s="62">
        <f t="shared" ca="1" si="158"/>
        <v>3987060.7785518956</v>
      </c>
      <c r="W739" s="63">
        <v>839.60256264623854</v>
      </c>
      <c r="X739" s="63">
        <f t="shared" ca="1" si="159"/>
        <v>785.31825458969774</v>
      </c>
      <c r="Y739" s="64">
        <f t="shared" ca="1" si="160"/>
        <v>-6.4654766995289825E-2</v>
      </c>
      <c r="Z739" s="64"/>
      <c r="AA739" s="64">
        <f ca="1">MAX(Y739,OFFSET($AA$4,B739,0))</f>
        <v>-6.4654766995289825E-2</v>
      </c>
      <c r="AB739" s="62">
        <f t="shared" ca="1" si="161"/>
        <v>3987060.7785518956</v>
      </c>
      <c r="AC739" s="65">
        <f t="shared" ca="1" si="162"/>
        <v>0</v>
      </c>
      <c r="AD739" s="62">
        <f ca="1">MAX(0,AB739-W739*(1+OFFSET($Y$4,B739,0))*E739)</f>
        <v>22875.183676364832</v>
      </c>
      <c r="AE739" s="65">
        <f ca="1">IF(OFFSET($AC$4,B739,0)=0,0,-OFFSET($AC$4,B739,0)/OFFSET($AD$4,B739,0)*AD739)</f>
        <v>-11094.296283622345</v>
      </c>
      <c r="AF739" s="51">
        <f t="shared" ca="1" si="163"/>
        <v>3975966.4822682734</v>
      </c>
    </row>
    <row r="740" spans="1:32" ht="11.25" x14ac:dyDescent="0.2">
      <c r="A740" s="60">
        <v>31904</v>
      </c>
      <c r="B740" s="102">
        <f>INT(A740/10000)</f>
        <v>3</v>
      </c>
      <c r="C740" s="109">
        <v>3</v>
      </c>
      <c r="D740" s="60" t="s">
        <v>797</v>
      </c>
      <c r="E740" s="60">
        <v>1226</v>
      </c>
      <c r="F740" s="60">
        <v>0</v>
      </c>
      <c r="G740" s="60">
        <f t="shared" si="151"/>
        <v>1976.2388059701493</v>
      </c>
      <c r="H740" s="60"/>
      <c r="I740" s="60"/>
      <c r="J740" s="57"/>
      <c r="K740" s="23">
        <f t="shared" si="152"/>
        <v>1</v>
      </c>
      <c r="L740" s="23">
        <f t="shared" si="153"/>
        <v>0</v>
      </c>
      <c r="M740" s="23">
        <f ca="1">OFFSET('Z1'!$B$7,B740,K740)*E740</f>
        <v>0</v>
      </c>
      <c r="N740" s="23">
        <f ca="1">IF(L740&gt;0,OFFSET('Z1'!$I$7,B740,L740)*IF(L740=1,E740-9300,IF(L740=2,E740-18000,IF(L740=3,E740-45000,0))),0)</f>
        <v>0</v>
      </c>
      <c r="O740" s="23">
        <f>IF(AND(F740=1,E740&gt;20000,E740&lt;=45000),E740*'Z1'!$G$7,0)+IF(AND(F740=1,E740&gt;45000,E740&lt;=50000),'Z1'!$G$7/5000*(50000-E740)*E740,0)</f>
        <v>0</v>
      </c>
      <c r="P740" s="24">
        <f t="shared" ca="1" si="154"/>
        <v>0</v>
      </c>
      <c r="Q740" s="27">
        <v>7781</v>
      </c>
      <c r="R740" s="26">
        <f t="shared" si="155"/>
        <v>6781</v>
      </c>
      <c r="S740" s="27">
        <f t="shared" si="156"/>
        <v>1</v>
      </c>
      <c r="T740" s="28">
        <f t="shared" si="157"/>
        <v>6102.9000000000005</v>
      </c>
      <c r="U740" s="61">
        <f ca="1">OFFSET($U$4,B740,0)/OFFSET($G$4,B740,0)*G740</f>
        <v>961422.72312480281</v>
      </c>
      <c r="V740" s="62">
        <f t="shared" ca="1" si="158"/>
        <v>967525.62312480283</v>
      </c>
      <c r="W740" s="63">
        <v>854.71076408149236</v>
      </c>
      <c r="X740" s="63">
        <f t="shared" ca="1" si="159"/>
        <v>789.17261266297135</v>
      </c>
      <c r="Y740" s="64">
        <f t="shared" ca="1" si="160"/>
        <v>-7.6678748148154008E-2</v>
      </c>
      <c r="Z740" s="64"/>
      <c r="AA740" s="64">
        <f ca="1">MAX(Y740,OFFSET($AA$4,B740,0))</f>
        <v>-7.5021174781420008E-2</v>
      </c>
      <c r="AB740" s="62">
        <f t="shared" ca="1" si="161"/>
        <v>969262.55347413453</v>
      </c>
      <c r="AC740" s="65">
        <f t="shared" ca="1" si="162"/>
        <v>1736.9303493316984</v>
      </c>
      <c r="AD740" s="62">
        <f ca="1">MAX(0,AB740-W740*(1+OFFSET($Y$4,B740,0))*E740)</f>
        <v>0</v>
      </c>
      <c r="AE740" s="65">
        <f ca="1">IF(OFFSET($AC$4,B740,0)=0,0,-OFFSET($AC$4,B740,0)/OFFSET($AD$4,B740,0)*AD740)</f>
        <v>0</v>
      </c>
      <c r="AF740" s="51">
        <f t="shared" ca="1" si="163"/>
        <v>969262.55347413453</v>
      </c>
    </row>
    <row r="741" spans="1:32" ht="11.25" x14ac:dyDescent="0.2">
      <c r="A741" s="60">
        <v>31905</v>
      </c>
      <c r="B741" s="102">
        <f>INT(A741/10000)</f>
        <v>3</v>
      </c>
      <c r="C741" s="109">
        <v>4</v>
      </c>
      <c r="D741" s="60" t="s">
        <v>798</v>
      </c>
      <c r="E741" s="60">
        <v>4629</v>
      </c>
      <c r="F741" s="60">
        <v>0</v>
      </c>
      <c r="G741" s="60">
        <f t="shared" si="151"/>
        <v>7461.6716417910447</v>
      </c>
      <c r="H741" s="60"/>
      <c r="I741" s="60"/>
      <c r="J741" s="57"/>
      <c r="K741" s="23">
        <f t="shared" si="152"/>
        <v>1</v>
      </c>
      <c r="L741" s="23">
        <f t="shared" si="153"/>
        <v>0</v>
      </c>
      <c r="M741" s="23">
        <f ca="1">OFFSET('Z1'!$B$7,B741,K741)*E741</f>
        <v>0</v>
      </c>
      <c r="N741" s="23">
        <f ca="1">IF(L741&gt;0,OFFSET('Z1'!$I$7,B741,L741)*IF(L741=1,E741-9300,IF(L741=2,E741-18000,IF(L741=3,E741-45000,0))),0)</f>
        <v>0</v>
      </c>
      <c r="O741" s="23">
        <f>IF(AND(F741=1,E741&gt;20000,E741&lt;=45000),E741*'Z1'!$G$7,0)+IF(AND(F741=1,E741&gt;45000,E741&lt;=50000),'Z1'!$G$7/5000*(50000-E741)*E741,0)</f>
        <v>0</v>
      </c>
      <c r="P741" s="24">
        <f t="shared" ca="1" si="154"/>
        <v>0</v>
      </c>
      <c r="Q741" s="27">
        <v>0</v>
      </c>
      <c r="R741" s="26">
        <f t="shared" si="155"/>
        <v>0</v>
      </c>
      <c r="S741" s="27">
        <f t="shared" si="156"/>
        <v>1</v>
      </c>
      <c r="T741" s="28">
        <f t="shared" si="157"/>
        <v>0</v>
      </c>
      <c r="U741" s="61">
        <f ca="1">OFFSET($U$4,B741,0)/OFFSET($G$4,B741,0)*G741</f>
        <v>3630037.3453056379</v>
      </c>
      <c r="V741" s="62">
        <f t="shared" ca="1" si="158"/>
        <v>3630037.3453056379</v>
      </c>
      <c r="W741" s="63">
        <v>848.28906367663399</v>
      </c>
      <c r="X741" s="63">
        <f t="shared" ca="1" si="159"/>
        <v>784.19471706753893</v>
      </c>
      <c r="Y741" s="64">
        <f t="shared" ca="1" si="160"/>
        <v>-7.5557200196945673E-2</v>
      </c>
      <c r="Z741" s="64"/>
      <c r="AA741" s="64">
        <f ca="1">MAX(Y741,OFFSET($AA$4,B741,0))</f>
        <v>-7.5021174781420008E-2</v>
      </c>
      <c r="AB741" s="62">
        <f t="shared" ca="1" si="161"/>
        <v>3632142.1724261539</v>
      </c>
      <c r="AC741" s="65">
        <f t="shared" ca="1" si="162"/>
        <v>2104.8271205159836</v>
      </c>
      <c r="AD741" s="62">
        <f ca="1">MAX(0,AB741-W741*(1+OFFSET($Y$4,B741,0))*E741)</f>
        <v>0</v>
      </c>
      <c r="AE741" s="65">
        <f ca="1">IF(OFFSET($AC$4,B741,0)=0,0,-OFFSET($AC$4,B741,0)/OFFSET($AD$4,B741,0)*AD741)</f>
        <v>0</v>
      </c>
      <c r="AF741" s="51">
        <f t="shared" ca="1" si="163"/>
        <v>3632142.1724261539</v>
      </c>
    </row>
    <row r="742" spans="1:32" ht="11.25" x14ac:dyDescent="0.2">
      <c r="A742" s="60">
        <v>31906</v>
      </c>
      <c r="B742" s="102">
        <f>INT(A742/10000)</f>
        <v>3</v>
      </c>
      <c r="C742" s="109">
        <v>3</v>
      </c>
      <c r="D742" s="60" t="s">
        <v>799</v>
      </c>
      <c r="E742" s="60">
        <v>1964</v>
      </c>
      <c r="F742" s="60">
        <v>0</v>
      </c>
      <c r="G742" s="60">
        <f t="shared" si="151"/>
        <v>3165.8507462686566</v>
      </c>
      <c r="H742" s="60"/>
      <c r="I742" s="60"/>
      <c r="J742" s="57"/>
      <c r="K742" s="23">
        <f t="shared" si="152"/>
        <v>1</v>
      </c>
      <c r="L742" s="23">
        <f t="shared" si="153"/>
        <v>0</v>
      </c>
      <c r="M742" s="23">
        <f ca="1">OFFSET('Z1'!$B$7,B742,K742)*E742</f>
        <v>0</v>
      </c>
      <c r="N742" s="23">
        <f ca="1">IF(L742&gt;0,OFFSET('Z1'!$I$7,B742,L742)*IF(L742=1,E742-9300,IF(L742=2,E742-18000,IF(L742=3,E742-45000,0))),0)</f>
        <v>0</v>
      </c>
      <c r="O742" s="23">
        <f>IF(AND(F742=1,E742&gt;20000,E742&lt;=45000),E742*'Z1'!$G$7,0)+IF(AND(F742=1,E742&gt;45000,E742&lt;=50000),'Z1'!$G$7/5000*(50000-E742)*E742,0)</f>
        <v>0</v>
      </c>
      <c r="P742" s="24">
        <f t="shared" ca="1" si="154"/>
        <v>0</v>
      </c>
      <c r="Q742" s="27">
        <v>10369</v>
      </c>
      <c r="R742" s="26">
        <f t="shared" si="155"/>
        <v>9369</v>
      </c>
      <c r="S742" s="27">
        <f t="shared" si="156"/>
        <v>1</v>
      </c>
      <c r="T742" s="28">
        <f t="shared" si="157"/>
        <v>8432.1</v>
      </c>
      <c r="U742" s="61">
        <f ca="1">OFFSET($U$4,B742,0)/OFFSET($G$4,B742,0)*G742</f>
        <v>1540158.4243206466</v>
      </c>
      <c r="V742" s="62">
        <f t="shared" ca="1" si="158"/>
        <v>1548590.5243206467</v>
      </c>
      <c r="W742" s="63">
        <v>851.55824796666445</v>
      </c>
      <c r="X742" s="63">
        <f t="shared" ca="1" si="159"/>
        <v>788.48804700643927</v>
      </c>
      <c r="Y742" s="64">
        <f t="shared" ca="1" si="160"/>
        <v>-7.4064459020651952E-2</v>
      </c>
      <c r="Z742" s="64"/>
      <c r="AA742" s="64">
        <f ca="1">MAX(Y742,OFFSET($AA$4,B742,0))</f>
        <v>-7.4064459020651952E-2</v>
      </c>
      <c r="AB742" s="62">
        <f t="shared" ca="1" si="161"/>
        <v>1548590.5243206467</v>
      </c>
      <c r="AC742" s="65">
        <f t="shared" ca="1" si="162"/>
        <v>0</v>
      </c>
      <c r="AD742" s="62">
        <f ca="1">MAX(0,AB742-W742*(1+OFFSET($Y$4,B742,0))*E742)</f>
        <v>0</v>
      </c>
      <c r="AE742" s="65">
        <f ca="1">IF(OFFSET($AC$4,B742,0)=0,0,-OFFSET($AC$4,B742,0)/OFFSET($AD$4,B742,0)*AD742)</f>
        <v>0</v>
      </c>
      <c r="AF742" s="51">
        <f t="shared" ca="1" si="163"/>
        <v>1548590.5243206467</v>
      </c>
    </row>
    <row r="743" spans="1:32" ht="11.25" x14ac:dyDescent="0.2">
      <c r="A743" s="60">
        <v>31907</v>
      </c>
      <c r="B743" s="102">
        <f>INT(A743/10000)</f>
        <v>3</v>
      </c>
      <c r="C743" s="109">
        <v>2</v>
      </c>
      <c r="D743" s="60" t="s">
        <v>800</v>
      </c>
      <c r="E743" s="60">
        <v>968</v>
      </c>
      <c r="F743" s="60">
        <v>0</v>
      </c>
      <c r="G743" s="60">
        <f t="shared" si="151"/>
        <v>1560.358208955224</v>
      </c>
      <c r="H743" s="60"/>
      <c r="I743" s="60"/>
      <c r="J743" s="57"/>
      <c r="K743" s="23">
        <f t="shared" si="152"/>
        <v>1</v>
      </c>
      <c r="L743" s="23">
        <f t="shared" si="153"/>
        <v>0</v>
      </c>
      <c r="M743" s="23">
        <f ca="1">OFFSET('Z1'!$B$7,B743,K743)*E743</f>
        <v>0</v>
      </c>
      <c r="N743" s="23">
        <f ca="1">IF(L743&gt;0,OFFSET('Z1'!$I$7,B743,L743)*IF(L743=1,E743-9300,IF(L743=2,E743-18000,IF(L743=3,E743-45000,0))),0)</f>
        <v>0</v>
      </c>
      <c r="O743" s="23">
        <f>IF(AND(F743=1,E743&gt;20000,E743&lt;=45000),E743*'Z1'!$G$7,0)+IF(AND(F743=1,E743&gt;45000,E743&lt;=50000),'Z1'!$G$7/5000*(50000-E743)*E743,0)</f>
        <v>0</v>
      </c>
      <c r="P743" s="24">
        <f t="shared" ca="1" si="154"/>
        <v>0</v>
      </c>
      <c r="Q743" s="27">
        <v>0</v>
      </c>
      <c r="R743" s="26">
        <f t="shared" si="155"/>
        <v>0</v>
      </c>
      <c r="S743" s="27">
        <f t="shared" si="156"/>
        <v>1</v>
      </c>
      <c r="T743" s="28">
        <f t="shared" si="157"/>
        <v>0</v>
      </c>
      <c r="U743" s="61">
        <f ca="1">OFFSET($U$4,B743,0)/OFFSET($G$4,B743,0)*G743</f>
        <v>759100.48612137779</v>
      </c>
      <c r="V743" s="62">
        <f t="shared" ca="1" si="158"/>
        <v>759100.48612137779</v>
      </c>
      <c r="W743" s="63">
        <v>933.73515714402936</v>
      </c>
      <c r="X743" s="63">
        <f t="shared" ca="1" si="159"/>
        <v>784.19471706753905</v>
      </c>
      <c r="Y743" s="64">
        <f t="shared" ca="1" si="160"/>
        <v>-0.16015295015117825</v>
      </c>
      <c r="Z743" s="64"/>
      <c r="AA743" s="64">
        <f ca="1">MAX(Y743,OFFSET($AA$4,B743,0))</f>
        <v>-7.5021174781420008E-2</v>
      </c>
      <c r="AB743" s="62">
        <f t="shared" ca="1" si="161"/>
        <v>836047.32076131867</v>
      </c>
      <c r="AC743" s="65">
        <f t="shared" ca="1" si="162"/>
        <v>76946.834639940877</v>
      </c>
      <c r="AD743" s="62">
        <f ca="1">MAX(0,AB743-W743*(1+OFFSET($Y$4,B743,0))*E743)</f>
        <v>0</v>
      </c>
      <c r="AE743" s="65">
        <f ca="1">IF(OFFSET($AC$4,B743,0)=0,0,-OFFSET($AC$4,B743,0)/OFFSET($AD$4,B743,0)*AD743)</f>
        <v>0</v>
      </c>
      <c r="AF743" s="51">
        <f t="shared" ca="1" si="163"/>
        <v>836047.32076131867</v>
      </c>
    </row>
    <row r="744" spans="1:32" ht="11.25" x14ac:dyDescent="0.2">
      <c r="A744" s="60">
        <v>31909</v>
      </c>
      <c r="B744" s="102">
        <f>INT(A744/10000)</f>
        <v>3</v>
      </c>
      <c r="C744" s="109">
        <v>4</v>
      </c>
      <c r="D744" s="60" t="s">
        <v>801</v>
      </c>
      <c r="E744" s="60">
        <v>2679</v>
      </c>
      <c r="F744" s="60">
        <v>0</v>
      </c>
      <c r="G744" s="60">
        <f t="shared" si="151"/>
        <v>4318.3880597014922</v>
      </c>
      <c r="H744" s="60"/>
      <c r="I744" s="60"/>
      <c r="J744" s="57"/>
      <c r="K744" s="23">
        <f t="shared" si="152"/>
        <v>1</v>
      </c>
      <c r="L744" s="23">
        <f t="shared" si="153"/>
        <v>0</v>
      </c>
      <c r="M744" s="23">
        <f ca="1">OFFSET('Z1'!$B$7,B744,K744)*E744</f>
        <v>0</v>
      </c>
      <c r="N744" s="23">
        <f ca="1">IF(L744&gt;0,OFFSET('Z1'!$I$7,B744,L744)*IF(L744=1,E744-9300,IF(L744=2,E744-18000,IF(L744=3,E744-45000,0))),0)</f>
        <v>0</v>
      </c>
      <c r="O744" s="23">
        <f>IF(AND(F744=1,E744&gt;20000,E744&lt;=45000),E744*'Z1'!$G$7,0)+IF(AND(F744=1,E744&gt;45000,E744&lt;=50000),'Z1'!$G$7/5000*(50000-E744)*E744,0)</f>
        <v>0</v>
      </c>
      <c r="P744" s="24">
        <f t="shared" ca="1" si="154"/>
        <v>0</v>
      </c>
      <c r="Q744" s="27">
        <v>6650</v>
      </c>
      <c r="R744" s="26">
        <f t="shared" si="155"/>
        <v>5650</v>
      </c>
      <c r="S744" s="27">
        <f t="shared" si="156"/>
        <v>1</v>
      </c>
      <c r="T744" s="28">
        <f t="shared" si="157"/>
        <v>5085</v>
      </c>
      <c r="U744" s="61">
        <f ca="1">OFFSET($U$4,B744,0)/OFFSET($G$4,B744,0)*G744</f>
        <v>2100857.6470239367</v>
      </c>
      <c r="V744" s="62">
        <f t="shared" ca="1" si="158"/>
        <v>2105942.6470239367</v>
      </c>
      <c r="W744" s="63">
        <v>850.22907111987956</v>
      </c>
      <c r="X744" s="63">
        <f t="shared" ca="1" si="159"/>
        <v>786.09281337213019</v>
      </c>
      <c r="Y744" s="64">
        <f t="shared" ca="1" si="160"/>
        <v>-7.5434091736327313E-2</v>
      </c>
      <c r="Z744" s="64"/>
      <c r="AA744" s="64">
        <f ca="1">MAX(Y744,OFFSET($AA$4,B744,0))</f>
        <v>-7.5021174781420008E-2</v>
      </c>
      <c r="AB744" s="62">
        <f t="shared" ca="1" si="161"/>
        <v>2106883.174267313</v>
      </c>
      <c r="AC744" s="65">
        <f t="shared" ca="1" si="162"/>
        <v>940.52724337624386</v>
      </c>
      <c r="AD744" s="62">
        <f ca="1">MAX(0,AB744-W744*(1+OFFSET($Y$4,B744,0))*E744)</f>
        <v>0</v>
      </c>
      <c r="AE744" s="65">
        <f ca="1">IF(OFFSET($AC$4,B744,0)=0,0,-OFFSET($AC$4,B744,0)/OFFSET($AD$4,B744,0)*AD744)</f>
        <v>0</v>
      </c>
      <c r="AF744" s="51">
        <f t="shared" ca="1" si="163"/>
        <v>2106883.174267313</v>
      </c>
    </row>
    <row r="745" spans="1:32" ht="11.25" x14ac:dyDescent="0.2">
      <c r="A745" s="60">
        <v>31910</v>
      </c>
      <c r="B745" s="102">
        <f>INT(A745/10000)</f>
        <v>3</v>
      </c>
      <c r="C745" s="109">
        <v>3</v>
      </c>
      <c r="D745" s="60" t="s">
        <v>802</v>
      </c>
      <c r="E745" s="60">
        <v>1673</v>
      </c>
      <c r="F745" s="60">
        <v>0</v>
      </c>
      <c r="G745" s="60">
        <f t="shared" si="151"/>
        <v>2696.7761194029849</v>
      </c>
      <c r="H745" s="60"/>
      <c r="I745" s="60"/>
      <c r="J745" s="57"/>
      <c r="K745" s="23">
        <f t="shared" si="152"/>
        <v>1</v>
      </c>
      <c r="L745" s="23">
        <f t="shared" si="153"/>
        <v>0</v>
      </c>
      <c r="M745" s="23">
        <f ca="1">OFFSET('Z1'!$B$7,B745,K745)*E745</f>
        <v>0</v>
      </c>
      <c r="N745" s="23">
        <f ca="1">IF(L745&gt;0,OFFSET('Z1'!$I$7,B745,L745)*IF(L745=1,E745-9300,IF(L745=2,E745-18000,IF(L745=3,E745-45000,0))),0)</f>
        <v>0</v>
      </c>
      <c r="O745" s="23">
        <f>IF(AND(F745=1,E745&gt;20000,E745&lt;=45000),E745*'Z1'!$G$7,0)+IF(AND(F745=1,E745&gt;45000,E745&lt;=50000),'Z1'!$G$7/5000*(50000-E745)*E745,0)</f>
        <v>0</v>
      </c>
      <c r="P745" s="24">
        <f t="shared" ca="1" si="154"/>
        <v>0</v>
      </c>
      <c r="Q745" s="27">
        <v>0</v>
      </c>
      <c r="R745" s="26">
        <f t="shared" si="155"/>
        <v>0</v>
      </c>
      <c r="S745" s="27">
        <f t="shared" si="156"/>
        <v>1</v>
      </c>
      <c r="T745" s="28">
        <f t="shared" si="157"/>
        <v>0</v>
      </c>
      <c r="U745" s="61">
        <f ca="1">OFFSET($U$4,B745,0)/OFFSET($G$4,B745,0)*G745</f>
        <v>1311957.7616539926</v>
      </c>
      <c r="V745" s="62">
        <f t="shared" ca="1" si="158"/>
        <v>1311957.7616539926</v>
      </c>
      <c r="W745" s="63">
        <v>848.28906367663421</v>
      </c>
      <c r="X745" s="63">
        <f t="shared" ca="1" si="159"/>
        <v>784.19471706753893</v>
      </c>
      <c r="Y745" s="64">
        <f t="shared" ca="1" si="160"/>
        <v>-7.5557200196945895E-2</v>
      </c>
      <c r="Z745" s="64"/>
      <c r="AA745" s="64">
        <f ca="1">MAX(Y745,OFFSET($AA$4,B745,0))</f>
        <v>-7.5021174781420008E-2</v>
      </c>
      <c r="AB745" s="62">
        <f t="shared" ca="1" si="161"/>
        <v>1312718.4822788846</v>
      </c>
      <c r="AC745" s="65">
        <f t="shared" ca="1" si="162"/>
        <v>760.72062489204109</v>
      </c>
      <c r="AD745" s="62">
        <f ca="1">MAX(0,AB745-W745*(1+OFFSET($Y$4,B745,0))*E745)</f>
        <v>0</v>
      </c>
      <c r="AE745" s="65">
        <f ca="1">IF(OFFSET($AC$4,B745,0)=0,0,-OFFSET($AC$4,B745,0)/OFFSET($AD$4,B745,0)*AD745)</f>
        <v>0</v>
      </c>
      <c r="AF745" s="51">
        <f t="shared" ca="1" si="163"/>
        <v>1312718.4822788846</v>
      </c>
    </row>
    <row r="746" spans="1:32" ht="11.25" x14ac:dyDescent="0.2">
      <c r="A746" s="60">
        <v>31911</v>
      </c>
      <c r="B746" s="102">
        <f>INT(A746/10000)</f>
        <v>3</v>
      </c>
      <c r="C746" s="109">
        <v>3</v>
      </c>
      <c r="D746" s="60" t="s">
        <v>803</v>
      </c>
      <c r="E746" s="60">
        <v>1200</v>
      </c>
      <c r="F746" s="60">
        <v>0</v>
      </c>
      <c r="G746" s="60">
        <f t="shared" si="151"/>
        <v>1934.3283582089553</v>
      </c>
      <c r="H746" s="60"/>
      <c r="I746" s="60"/>
      <c r="J746" s="57"/>
      <c r="K746" s="23">
        <f t="shared" si="152"/>
        <v>1</v>
      </c>
      <c r="L746" s="23">
        <f t="shared" si="153"/>
        <v>0</v>
      </c>
      <c r="M746" s="23">
        <f ca="1">OFFSET('Z1'!$B$7,B746,K746)*E746</f>
        <v>0</v>
      </c>
      <c r="N746" s="23">
        <f ca="1">IF(L746&gt;0,OFFSET('Z1'!$I$7,B746,L746)*IF(L746=1,E746-9300,IF(L746=2,E746-18000,IF(L746=3,E746-45000,0))),0)</f>
        <v>0</v>
      </c>
      <c r="O746" s="23">
        <f>IF(AND(F746=1,E746&gt;20000,E746&lt;=45000),E746*'Z1'!$G$7,0)+IF(AND(F746=1,E746&gt;45000,E746&lt;=50000),'Z1'!$G$7/5000*(50000-E746)*E746,0)</f>
        <v>0</v>
      </c>
      <c r="P746" s="24">
        <f t="shared" ca="1" si="154"/>
        <v>0</v>
      </c>
      <c r="Q746" s="27">
        <v>2178</v>
      </c>
      <c r="R746" s="26">
        <f t="shared" si="155"/>
        <v>1178</v>
      </c>
      <c r="S746" s="27">
        <f t="shared" si="156"/>
        <v>1</v>
      </c>
      <c r="T746" s="28">
        <f t="shared" si="157"/>
        <v>1060.2</v>
      </c>
      <c r="U746" s="61">
        <f ca="1">OFFSET($U$4,B746,0)/OFFSET($G$4,B746,0)*G746</f>
        <v>941033.66048104677</v>
      </c>
      <c r="V746" s="62">
        <f t="shared" ca="1" si="158"/>
        <v>942093.86048104672</v>
      </c>
      <c r="W746" s="63">
        <v>849.5252082549473</v>
      </c>
      <c r="X746" s="63">
        <f t="shared" ca="1" si="159"/>
        <v>785.07821706753896</v>
      </c>
      <c r="Y746" s="64">
        <f t="shared" ca="1" si="160"/>
        <v>-7.5862364719926467E-2</v>
      </c>
      <c r="Z746" s="64"/>
      <c r="AA746" s="64">
        <f ca="1">MAX(Y746,OFFSET($AA$4,B746,0))</f>
        <v>-7.5021174781420008E-2</v>
      </c>
      <c r="AB746" s="62">
        <f t="shared" ca="1" si="161"/>
        <v>942951.39495027682</v>
      </c>
      <c r="AC746" s="65">
        <f t="shared" ca="1" si="162"/>
        <v>857.53446923010051</v>
      </c>
      <c r="AD746" s="62">
        <f ca="1">MAX(0,AB746-W746*(1+OFFSET($Y$4,B746,0))*E746)</f>
        <v>0</v>
      </c>
      <c r="AE746" s="65">
        <f ca="1">IF(OFFSET($AC$4,B746,0)=0,0,-OFFSET($AC$4,B746,0)/OFFSET($AD$4,B746,0)*AD746)</f>
        <v>0</v>
      </c>
      <c r="AF746" s="51">
        <f t="shared" ca="1" si="163"/>
        <v>942951.39495027682</v>
      </c>
    </row>
    <row r="747" spans="1:32" ht="11.25" x14ac:dyDescent="0.2">
      <c r="A747" s="60">
        <v>31912</v>
      </c>
      <c r="B747" s="102">
        <f>INT(A747/10000)</f>
        <v>3</v>
      </c>
      <c r="C747" s="109">
        <v>5</v>
      </c>
      <c r="D747" s="60" t="s">
        <v>804</v>
      </c>
      <c r="E747" s="60">
        <v>7794</v>
      </c>
      <c r="F747" s="60">
        <v>0</v>
      </c>
      <c r="G747" s="60">
        <f t="shared" si="151"/>
        <v>12563.462686567163</v>
      </c>
      <c r="H747" s="60"/>
      <c r="I747" s="60"/>
      <c r="J747" s="57"/>
      <c r="K747" s="23">
        <f t="shared" si="152"/>
        <v>1</v>
      </c>
      <c r="L747" s="23">
        <f t="shared" si="153"/>
        <v>0</v>
      </c>
      <c r="M747" s="23">
        <f ca="1">OFFSET('Z1'!$B$7,B747,K747)*E747</f>
        <v>0</v>
      </c>
      <c r="N747" s="23">
        <f ca="1">IF(L747&gt;0,OFFSET('Z1'!$I$7,B747,L747)*IF(L747=1,E747-9300,IF(L747=2,E747-18000,IF(L747=3,E747-45000,0))),0)</f>
        <v>0</v>
      </c>
      <c r="O747" s="23">
        <f>IF(AND(F747=1,E747&gt;20000,E747&lt;=45000),E747*'Z1'!$G$7,0)+IF(AND(F747=1,E747&gt;45000,E747&lt;=50000),'Z1'!$G$7/5000*(50000-E747)*E747,0)</f>
        <v>0</v>
      </c>
      <c r="P747" s="24">
        <f t="shared" ca="1" si="154"/>
        <v>0</v>
      </c>
      <c r="Q747" s="27">
        <v>38291</v>
      </c>
      <c r="R747" s="26">
        <f t="shared" si="155"/>
        <v>37291</v>
      </c>
      <c r="S747" s="27">
        <f t="shared" si="156"/>
        <v>1</v>
      </c>
      <c r="T747" s="28">
        <f t="shared" si="157"/>
        <v>33561.9</v>
      </c>
      <c r="U747" s="61">
        <f ca="1">OFFSET($U$4,B747,0)/OFFSET($G$4,B747,0)*G747</f>
        <v>6112013.6248243991</v>
      </c>
      <c r="V747" s="62">
        <f t="shared" ca="1" si="158"/>
        <v>6145575.5248243995</v>
      </c>
      <c r="W747" s="63">
        <v>847.36146290004172</v>
      </c>
      <c r="X747" s="63">
        <f t="shared" ca="1" si="159"/>
        <v>788.50083715991786</v>
      </c>
      <c r="Y747" s="64">
        <f t="shared" ca="1" si="160"/>
        <v>-6.9463420650116681E-2</v>
      </c>
      <c r="Z747" s="64"/>
      <c r="AA747" s="64">
        <f ca="1">MAX(Y747,OFFSET($AA$4,B747,0))</f>
        <v>-6.9463420650116681E-2</v>
      </c>
      <c r="AB747" s="62">
        <f t="shared" ca="1" si="161"/>
        <v>6145575.5248243995</v>
      </c>
      <c r="AC747" s="65">
        <f t="shared" ca="1" si="162"/>
        <v>0</v>
      </c>
      <c r="AD747" s="62">
        <f ca="1">MAX(0,AB747-W747*(1+OFFSET($Y$4,B747,0))*E747)</f>
        <v>3683.5952656492591</v>
      </c>
      <c r="AE747" s="65">
        <f ca="1">IF(OFFSET($AC$4,B747,0)=0,0,-OFFSET($AC$4,B747,0)/OFFSET($AD$4,B747,0)*AD747)</f>
        <v>-1786.5166830676017</v>
      </c>
      <c r="AF747" s="51">
        <f t="shared" ca="1" si="163"/>
        <v>6143789.0081413323</v>
      </c>
    </row>
    <row r="748" spans="1:32" ht="11.25" x14ac:dyDescent="0.2">
      <c r="A748" s="60">
        <v>31913</v>
      </c>
      <c r="B748" s="102">
        <f>INT(A748/10000)</f>
        <v>3</v>
      </c>
      <c r="C748" s="109">
        <v>3</v>
      </c>
      <c r="D748" s="60" t="s">
        <v>805</v>
      </c>
      <c r="E748" s="60">
        <v>1577</v>
      </c>
      <c r="F748" s="60">
        <v>0</v>
      </c>
      <c r="G748" s="60">
        <f t="shared" si="151"/>
        <v>2542.0298507462685</v>
      </c>
      <c r="H748" s="60"/>
      <c r="I748" s="60"/>
      <c r="J748" s="57"/>
      <c r="K748" s="23">
        <f t="shared" si="152"/>
        <v>1</v>
      </c>
      <c r="L748" s="23">
        <f t="shared" si="153"/>
        <v>0</v>
      </c>
      <c r="M748" s="23">
        <f ca="1">OFFSET('Z1'!$B$7,B748,K748)*E748</f>
        <v>0</v>
      </c>
      <c r="N748" s="23">
        <f ca="1">IF(L748&gt;0,OFFSET('Z1'!$I$7,B748,L748)*IF(L748=1,E748-9300,IF(L748=2,E748-18000,IF(L748=3,E748-45000,0))),0)</f>
        <v>0</v>
      </c>
      <c r="O748" s="23">
        <f>IF(AND(F748=1,E748&gt;20000,E748&lt;=45000),E748*'Z1'!$G$7,0)+IF(AND(F748=1,E748&gt;45000,E748&lt;=50000),'Z1'!$G$7/5000*(50000-E748)*E748,0)</f>
        <v>0</v>
      </c>
      <c r="P748" s="24">
        <f t="shared" ca="1" si="154"/>
        <v>0</v>
      </c>
      <c r="Q748" s="27">
        <v>1949</v>
      </c>
      <c r="R748" s="26">
        <f t="shared" si="155"/>
        <v>949</v>
      </c>
      <c r="S748" s="27">
        <f t="shared" si="156"/>
        <v>1</v>
      </c>
      <c r="T748" s="28">
        <f t="shared" si="157"/>
        <v>854.1</v>
      </c>
      <c r="U748" s="61">
        <f ca="1">OFFSET($U$4,B748,0)/OFFSET($G$4,B748,0)*G748</f>
        <v>1236675.0688155089</v>
      </c>
      <c r="V748" s="62">
        <f t="shared" ca="1" si="158"/>
        <v>1237529.168815509</v>
      </c>
      <c r="W748" s="63">
        <v>848.65537335944714</v>
      </c>
      <c r="X748" s="63">
        <f t="shared" ca="1" si="159"/>
        <v>784.73631503836964</v>
      </c>
      <c r="Y748" s="64">
        <f t="shared" ca="1" si="160"/>
        <v>-7.5318038779452423E-2</v>
      </c>
      <c r="Z748" s="64"/>
      <c r="AA748" s="64">
        <f ca="1">MAX(Y748,OFFSET($AA$4,B748,0))</f>
        <v>-7.5021174781420008E-2</v>
      </c>
      <c r="AB748" s="62">
        <f t="shared" ca="1" si="161"/>
        <v>1237926.4706686253</v>
      </c>
      <c r="AC748" s="65">
        <f t="shared" ca="1" si="162"/>
        <v>397.30185311636887</v>
      </c>
      <c r="AD748" s="62">
        <f ca="1">MAX(0,AB748-W748*(1+OFFSET($Y$4,B748,0))*E748)</f>
        <v>0</v>
      </c>
      <c r="AE748" s="65">
        <f ca="1">IF(OFFSET($AC$4,B748,0)=0,0,-OFFSET($AC$4,B748,0)/OFFSET($AD$4,B748,0)*AD748)</f>
        <v>0</v>
      </c>
      <c r="AF748" s="51">
        <f t="shared" ca="1" si="163"/>
        <v>1237926.4706686253</v>
      </c>
    </row>
    <row r="749" spans="1:32" ht="11.25" x14ac:dyDescent="0.2">
      <c r="A749" s="60">
        <v>31915</v>
      </c>
      <c r="B749" s="102">
        <f>INT(A749/10000)</f>
        <v>3</v>
      </c>
      <c r="C749" s="109">
        <v>3</v>
      </c>
      <c r="D749" s="60" t="s">
        <v>806</v>
      </c>
      <c r="E749" s="60">
        <v>1386</v>
      </c>
      <c r="F749" s="60">
        <v>0</v>
      </c>
      <c r="G749" s="60">
        <f t="shared" si="151"/>
        <v>2234.1492537313434</v>
      </c>
      <c r="H749" s="60"/>
      <c r="I749" s="60"/>
      <c r="J749" s="57"/>
      <c r="K749" s="23">
        <f t="shared" si="152"/>
        <v>1</v>
      </c>
      <c r="L749" s="23">
        <f t="shared" si="153"/>
        <v>0</v>
      </c>
      <c r="M749" s="23">
        <f ca="1">OFFSET('Z1'!$B$7,B749,K749)*E749</f>
        <v>0</v>
      </c>
      <c r="N749" s="23">
        <f ca="1">IF(L749&gt;0,OFFSET('Z1'!$I$7,B749,L749)*IF(L749=1,E749-9300,IF(L749=2,E749-18000,IF(L749=3,E749-45000,0))),0)</f>
        <v>0</v>
      </c>
      <c r="O749" s="23">
        <f>IF(AND(F749=1,E749&gt;20000,E749&lt;=45000),E749*'Z1'!$G$7,0)+IF(AND(F749=1,E749&gt;45000,E749&lt;=50000),'Z1'!$G$7/5000*(50000-E749)*E749,0)</f>
        <v>0</v>
      </c>
      <c r="P749" s="24">
        <f t="shared" ca="1" si="154"/>
        <v>0</v>
      </c>
      <c r="Q749" s="27">
        <v>1996</v>
      </c>
      <c r="R749" s="26">
        <f t="shared" si="155"/>
        <v>996</v>
      </c>
      <c r="S749" s="27">
        <f t="shared" si="156"/>
        <v>1</v>
      </c>
      <c r="T749" s="28">
        <f t="shared" si="157"/>
        <v>896.4</v>
      </c>
      <c r="U749" s="61">
        <f ca="1">OFFSET($U$4,B749,0)/OFFSET($G$4,B749,0)*G749</f>
        <v>1086893.8778556092</v>
      </c>
      <c r="V749" s="62">
        <f t="shared" ca="1" si="158"/>
        <v>1087790.2778556091</v>
      </c>
      <c r="W749" s="63">
        <v>849.56003610043683</v>
      </c>
      <c r="X749" s="63">
        <f t="shared" ca="1" si="159"/>
        <v>784.84147031429222</v>
      </c>
      <c r="Y749" s="64">
        <f t="shared" ca="1" si="160"/>
        <v>-7.6178919718504101E-2</v>
      </c>
      <c r="Z749" s="64"/>
      <c r="AA749" s="64">
        <f ca="1">MAX(Y749,OFFSET($AA$4,B749,0))</f>
        <v>-7.5021174781420008E-2</v>
      </c>
      <c r="AB749" s="62">
        <f t="shared" ca="1" si="161"/>
        <v>1089153.5111847434</v>
      </c>
      <c r="AC749" s="65">
        <f t="shared" ca="1" si="162"/>
        <v>1363.2333291342948</v>
      </c>
      <c r="AD749" s="62">
        <f ca="1">MAX(0,AB749-W749*(1+OFFSET($Y$4,B749,0))*E749)</f>
        <v>0</v>
      </c>
      <c r="AE749" s="65">
        <f ca="1">IF(OFFSET($AC$4,B749,0)=0,0,-OFFSET($AC$4,B749,0)/OFFSET($AD$4,B749,0)*AD749)</f>
        <v>0</v>
      </c>
      <c r="AF749" s="51">
        <f t="shared" ca="1" si="163"/>
        <v>1089153.5111847434</v>
      </c>
    </row>
    <row r="750" spans="1:32" ht="11.25" x14ac:dyDescent="0.2">
      <c r="A750" s="60">
        <v>31916</v>
      </c>
      <c r="B750" s="102">
        <f>INT(A750/10000)</f>
        <v>3</v>
      </c>
      <c r="C750" s="109">
        <v>3</v>
      </c>
      <c r="D750" s="60" t="s">
        <v>807</v>
      </c>
      <c r="E750" s="60">
        <v>2188</v>
      </c>
      <c r="F750" s="60">
        <v>0</v>
      </c>
      <c r="G750" s="60">
        <f t="shared" si="151"/>
        <v>3526.9253731343283</v>
      </c>
      <c r="H750" s="60"/>
      <c r="I750" s="60"/>
      <c r="J750" s="57"/>
      <c r="K750" s="23">
        <f t="shared" si="152"/>
        <v>1</v>
      </c>
      <c r="L750" s="23">
        <f t="shared" si="153"/>
        <v>0</v>
      </c>
      <c r="M750" s="23">
        <f ca="1">OFFSET('Z1'!$B$7,B750,K750)*E750</f>
        <v>0</v>
      </c>
      <c r="N750" s="23">
        <f ca="1">IF(L750&gt;0,OFFSET('Z1'!$I$7,B750,L750)*IF(L750=1,E750-9300,IF(L750=2,E750-18000,IF(L750=3,E750-45000,0))),0)</f>
        <v>0</v>
      </c>
      <c r="O750" s="23">
        <f>IF(AND(F750=1,E750&gt;20000,E750&lt;=45000),E750*'Z1'!$G$7,0)+IF(AND(F750=1,E750&gt;45000,E750&lt;=50000),'Z1'!$G$7/5000*(50000-E750)*E750,0)</f>
        <v>0</v>
      </c>
      <c r="P750" s="24">
        <f t="shared" ca="1" si="154"/>
        <v>0</v>
      </c>
      <c r="Q750" s="27">
        <v>2587</v>
      </c>
      <c r="R750" s="26">
        <f t="shared" si="155"/>
        <v>1587</v>
      </c>
      <c r="S750" s="27">
        <f t="shared" si="156"/>
        <v>1</v>
      </c>
      <c r="T750" s="28">
        <f t="shared" si="157"/>
        <v>1428.3</v>
      </c>
      <c r="U750" s="61">
        <f ca="1">OFFSET($U$4,B750,0)/OFFSET($G$4,B750,0)*G750</f>
        <v>1715818.0409437753</v>
      </c>
      <c r="V750" s="62">
        <f t="shared" ca="1" si="158"/>
        <v>1717246.3409437754</v>
      </c>
      <c r="W750" s="63">
        <v>848.72868544785183</v>
      </c>
      <c r="X750" s="63">
        <f t="shared" ca="1" si="159"/>
        <v>784.84750500172549</v>
      </c>
      <c r="Y750" s="64">
        <f t="shared" ca="1" si="160"/>
        <v>-7.5266903948719377E-2</v>
      </c>
      <c r="Z750" s="64"/>
      <c r="AA750" s="64">
        <f ca="1">MAX(Y750,OFFSET($AA$4,B750,0))</f>
        <v>-7.5021174781420008E-2</v>
      </c>
      <c r="AB750" s="62">
        <f t="shared" ca="1" si="161"/>
        <v>1717702.6645199619</v>
      </c>
      <c r="AC750" s="65">
        <f t="shared" ca="1" si="162"/>
        <v>456.32357618655078</v>
      </c>
      <c r="AD750" s="62">
        <f ca="1">MAX(0,AB750-W750*(1+OFFSET($Y$4,B750,0))*E750)</f>
        <v>0</v>
      </c>
      <c r="AE750" s="65">
        <f ca="1">IF(OFFSET($AC$4,B750,0)=0,0,-OFFSET($AC$4,B750,0)/OFFSET($AD$4,B750,0)*AD750)</f>
        <v>0</v>
      </c>
      <c r="AF750" s="51">
        <f t="shared" ca="1" si="163"/>
        <v>1717702.6645199619</v>
      </c>
    </row>
    <row r="751" spans="1:32" ht="11.25" x14ac:dyDescent="0.2">
      <c r="A751" s="60">
        <v>31917</v>
      </c>
      <c r="B751" s="102">
        <f>INT(A751/10000)</f>
        <v>3</v>
      </c>
      <c r="C751" s="109">
        <v>3</v>
      </c>
      <c r="D751" s="60" t="s">
        <v>808</v>
      </c>
      <c r="E751" s="60">
        <v>1401</v>
      </c>
      <c r="F751" s="60">
        <v>0</v>
      </c>
      <c r="G751" s="60">
        <f t="shared" si="151"/>
        <v>2258.3283582089553</v>
      </c>
      <c r="H751" s="60"/>
      <c r="I751" s="60"/>
      <c r="J751" s="57"/>
      <c r="K751" s="23">
        <f t="shared" si="152"/>
        <v>1</v>
      </c>
      <c r="L751" s="23">
        <f t="shared" si="153"/>
        <v>0</v>
      </c>
      <c r="M751" s="23">
        <f ca="1">OFFSET('Z1'!$B$7,B751,K751)*E751</f>
        <v>0</v>
      </c>
      <c r="N751" s="23">
        <f ca="1">IF(L751&gt;0,OFFSET('Z1'!$I$7,B751,L751)*IF(L751=1,E751-9300,IF(L751=2,E751-18000,IF(L751=3,E751-45000,0))),0)</f>
        <v>0</v>
      </c>
      <c r="O751" s="23">
        <f>IF(AND(F751=1,E751&gt;20000,E751&lt;=45000),E751*'Z1'!$G$7,0)+IF(AND(F751=1,E751&gt;45000,E751&lt;=50000),'Z1'!$G$7/5000*(50000-E751)*E751,0)</f>
        <v>0</v>
      </c>
      <c r="P751" s="24">
        <f t="shared" ca="1" si="154"/>
        <v>0</v>
      </c>
      <c r="Q751" s="27">
        <v>4113</v>
      </c>
      <c r="R751" s="26">
        <f t="shared" si="155"/>
        <v>3113</v>
      </c>
      <c r="S751" s="27">
        <f t="shared" si="156"/>
        <v>1</v>
      </c>
      <c r="T751" s="28">
        <f t="shared" si="157"/>
        <v>2801.7000000000003</v>
      </c>
      <c r="U751" s="61">
        <f ca="1">OFFSET($U$4,B751,0)/OFFSET($G$4,B751,0)*G751</f>
        <v>1098656.7986116221</v>
      </c>
      <c r="V751" s="62">
        <f t="shared" ca="1" si="158"/>
        <v>1101458.498611622</v>
      </c>
      <c r="W751" s="63">
        <v>849.28551506059432</v>
      </c>
      <c r="X751" s="63">
        <f t="shared" ca="1" si="159"/>
        <v>786.19450293477655</v>
      </c>
      <c r="Y751" s="64">
        <f t="shared" ca="1" si="160"/>
        <v>-7.4287163747654872E-2</v>
      </c>
      <c r="Z751" s="64"/>
      <c r="AA751" s="64">
        <f ca="1">MAX(Y751,OFFSET($AA$4,B751,0))</f>
        <v>-7.4287163747654872E-2</v>
      </c>
      <c r="AB751" s="62">
        <f t="shared" ca="1" si="161"/>
        <v>1101458.498611622</v>
      </c>
      <c r="AC751" s="65">
        <f t="shared" ca="1" si="162"/>
        <v>0</v>
      </c>
      <c r="AD751" s="62">
        <f ca="1">MAX(0,AB751-W751*(1+OFFSET($Y$4,B751,0))*E751)</f>
        <v>0</v>
      </c>
      <c r="AE751" s="65">
        <f ca="1">IF(OFFSET($AC$4,B751,0)=0,0,-OFFSET($AC$4,B751,0)/OFFSET($AD$4,B751,0)*AD751)</f>
        <v>0</v>
      </c>
      <c r="AF751" s="51">
        <f t="shared" ca="1" si="163"/>
        <v>1101458.498611622</v>
      </c>
    </row>
    <row r="752" spans="1:32" ht="11.25" x14ac:dyDescent="0.2">
      <c r="A752" s="60">
        <v>31918</v>
      </c>
      <c r="B752" s="102">
        <f>INT(A752/10000)</f>
        <v>3</v>
      </c>
      <c r="C752" s="109">
        <v>4</v>
      </c>
      <c r="D752" s="60" t="s">
        <v>809</v>
      </c>
      <c r="E752" s="60">
        <v>3231</v>
      </c>
      <c r="F752" s="60">
        <v>0</v>
      </c>
      <c r="G752" s="60">
        <f t="shared" si="151"/>
        <v>5208.1791044776119</v>
      </c>
      <c r="H752" s="60"/>
      <c r="I752" s="60"/>
      <c r="J752" s="57"/>
      <c r="K752" s="23">
        <f t="shared" si="152"/>
        <v>1</v>
      </c>
      <c r="L752" s="23">
        <f t="shared" si="153"/>
        <v>0</v>
      </c>
      <c r="M752" s="23">
        <f ca="1">OFFSET('Z1'!$B$7,B752,K752)*E752</f>
        <v>0</v>
      </c>
      <c r="N752" s="23">
        <f ca="1">IF(L752&gt;0,OFFSET('Z1'!$I$7,B752,L752)*IF(L752=1,E752-9300,IF(L752=2,E752-18000,IF(L752=3,E752-45000,0))),0)</f>
        <v>0</v>
      </c>
      <c r="O752" s="23">
        <f>IF(AND(F752=1,E752&gt;20000,E752&lt;=45000),E752*'Z1'!$G$7,0)+IF(AND(F752=1,E752&gt;45000,E752&lt;=50000),'Z1'!$G$7/5000*(50000-E752)*E752,0)</f>
        <v>0</v>
      </c>
      <c r="P752" s="24">
        <f t="shared" ca="1" si="154"/>
        <v>0</v>
      </c>
      <c r="Q752" s="27">
        <v>1934</v>
      </c>
      <c r="R752" s="26">
        <f t="shared" si="155"/>
        <v>934</v>
      </c>
      <c r="S752" s="27">
        <f t="shared" si="156"/>
        <v>1</v>
      </c>
      <c r="T752" s="28">
        <f t="shared" si="157"/>
        <v>840.6</v>
      </c>
      <c r="U752" s="61">
        <f ca="1">OFFSET($U$4,B752,0)/OFFSET($G$4,B752,0)*G752</f>
        <v>2533733.1308452184</v>
      </c>
      <c r="V752" s="62">
        <f t="shared" ca="1" si="158"/>
        <v>2534573.7308452185</v>
      </c>
      <c r="W752" s="63">
        <v>848.44218964864024</v>
      </c>
      <c r="X752" s="63">
        <f t="shared" ca="1" si="159"/>
        <v>784.45488419845822</v>
      </c>
      <c r="Y752" s="64">
        <f t="shared" ca="1" si="160"/>
        <v>-7.5417401716763588E-2</v>
      </c>
      <c r="Z752" s="64"/>
      <c r="AA752" s="64">
        <f ca="1">MAX(Y752,OFFSET($AA$4,B752,0))</f>
        <v>-7.5021174781420008E-2</v>
      </c>
      <c r="AB752" s="62">
        <f t="shared" ca="1" si="161"/>
        <v>2535659.9143659119</v>
      </c>
      <c r="AC752" s="65">
        <f t="shared" ca="1" si="162"/>
        <v>1086.183520693332</v>
      </c>
      <c r="AD752" s="62">
        <f ca="1">MAX(0,AB752-W752*(1+OFFSET($Y$4,B752,0))*E752)</f>
        <v>0</v>
      </c>
      <c r="AE752" s="65">
        <f ca="1">IF(OFFSET($AC$4,B752,0)=0,0,-OFFSET($AC$4,B752,0)/OFFSET($AD$4,B752,0)*AD752)</f>
        <v>0</v>
      </c>
      <c r="AF752" s="51">
        <f t="shared" ca="1" si="163"/>
        <v>2535659.9143659119</v>
      </c>
    </row>
    <row r="753" spans="1:32" ht="11.25" x14ac:dyDescent="0.2">
      <c r="A753" s="60">
        <v>31919</v>
      </c>
      <c r="B753" s="102">
        <f>INT(A753/10000)</f>
        <v>3</v>
      </c>
      <c r="C753" s="109">
        <v>3</v>
      </c>
      <c r="D753" s="60" t="s">
        <v>810</v>
      </c>
      <c r="E753" s="60">
        <v>2186</v>
      </c>
      <c r="F753" s="60">
        <v>0</v>
      </c>
      <c r="G753" s="60">
        <f t="shared" si="151"/>
        <v>3523.7014925373132</v>
      </c>
      <c r="H753" s="60"/>
      <c r="I753" s="60"/>
      <c r="J753" s="57"/>
      <c r="K753" s="23">
        <f t="shared" si="152"/>
        <v>1</v>
      </c>
      <c r="L753" s="23">
        <f t="shared" si="153"/>
        <v>0</v>
      </c>
      <c r="M753" s="23">
        <f ca="1">OFFSET('Z1'!$B$7,B753,K753)*E753</f>
        <v>0</v>
      </c>
      <c r="N753" s="23">
        <f ca="1">IF(L753&gt;0,OFFSET('Z1'!$I$7,B753,L753)*IF(L753=1,E753-9300,IF(L753=2,E753-18000,IF(L753=3,E753-45000,0))),0)</f>
        <v>0</v>
      </c>
      <c r="O753" s="23">
        <f>IF(AND(F753=1,E753&gt;20000,E753&lt;=45000),E753*'Z1'!$G$7,0)+IF(AND(F753=1,E753&gt;45000,E753&lt;=50000),'Z1'!$G$7/5000*(50000-E753)*E753,0)</f>
        <v>0</v>
      </c>
      <c r="P753" s="24">
        <f t="shared" ca="1" si="154"/>
        <v>0</v>
      </c>
      <c r="Q753" s="27">
        <v>0</v>
      </c>
      <c r="R753" s="26">
        <f t="shared" si="155"/>
        <v>0</v>
      </c>
      <c r="S753" s="27">
        <f t="shared" si="156"/>
        <v>1</v>
      </c>
      <c r="T753" s="28">
        <f t="shared" si="157"/>
        <v>0</v>
      </c>
      <c r="U753" s="61">
        <f ca="1">OFFSET($U$4,B753,0)/OFFSET($G$4,B753,0)*G753</f>
        <v>1714249.6515096403</v>
      </c>
      <c r="V753" s="62">
        <f t="shared" ca="1" si="158"/>
        <v>1714249.6515096403</v>
      </c>
      <c r="W753" s="63">
        <v>848.28906367663421</v>
      </c>
      <c r="X753" s="63">
        <f t="shared" ca="1" si="159"/>
        <v>784.19471706753905</v>
      </c>
      <c r="Y753" s="64">
        <f t="shared" ca="1" si="160"/>
        <v>-7.5557200196945784E-2</v>
      </c>
      <c r="Z753" s="64"/>
      <c r="AA753" s="64">
        <f ca="1">MAX(Y753,OFFSET($AA$4,B753,0))</f>
        <v>-7.5021174781420008E-2</v>
      </c>
      <c r="AB753" s="62">
        <f t="shared" ca="1" si="161"/>
        <v>1715243.6355419259</v>
      </c>
      <c r="AC753" s="65">
        <f t="shared" ca="1" si="162"/>
        <v>993.98403228563257</v>
      </c>
      <c r="AD753" s="62">
        <f ca="1">MAX(0,AB753-W753*(1+OFFSET($Y$4,B753,0))*E753)</f>
        <v>0</v>
      </c>
      <c r="AE753" s="65">
        <f ca="1">IF(OFFSET($AC$4,B753,0)=0,0,-OFFSET($AC$4,B753,0)/OFFSET($AD$4,B753,0)*AD753)</f>
        <v>0</v>
      </c>
      <c r="AF753" s="51">
        <f t="shared" ca="1" si="163"/>
        <v>1715243.6355419259</v>
      </c>
    </row>
    <row r="754" spans="1:32" ht="11.25" x14ac:dyDescent="0.2">
      <c r="A754" s="60">
        <v>31920</v>
      </c>
      <c r="B754" s="102">
        <f>INT(A754/10000)</f>
        <v>3</v>
      </c>
      <c r="C754" s="109">
        <v>2</v>
      </c>
      <c r="D754" s="60" t="s">
        <v>811</v>
      </c>
      <c r="E754" s="60">
        <v>597</v>
      </c>
      <c r="F754" s="60">
        <v>0</v>
      </c>
      <c r="G754" s="60">
        <f t="shared" si="151"/>
        <v>962.32835820895525</v>
      </c>
      <c r="H754" s="60"/>
      <c r="I754" s="60"/>
      <c r="J754" s="57"/>
      <c r="K754" s="23">
        <f t="shared" si="152"/>
        <v>1</v>
      </c>
      <c r="L754" s="23">
        <f t="shared" si="153"/>
        <v>0</v>
      </c>
      <c r="M754" s="23">
        <f ca="1">OFFSET('Z1'!$B$7,B754,K754)*E754</f>
        <v>0</v>
      </c>
      <c r="N754" s="23">
        <f ca="1">IF(L754&gt;0,OFFSET('Z1'!$I$7,B754,L754)*IF(L754=1,E754-9300,IF(L754=2,E754-18000,IF(L754=3,E754-45000,0))),0)</f>
        <v>0</v>
      </c>
      <c r="O754" s="23">
        <f>IF(AND(F754=1,E754&gt;20000,E754&lt;=45000),E754*'Z1'!$G$7,0)+IF(AND(F754=1,E754&gt;45000,E754&lt;=50000),'Z1'!$G$7/5000*(50000-E754)*E754,0)</f>
        <v>0</v>
      </c>
      <c r="P754" s="24">
        <f t="shared" ca="1" si="154"/>
        <v>0</v>
      </c>
      <c r="Q754" s="27">
        <v>4599</v>
      </c>
      <c r="R754" s="26">
        <f t="shared" si="155"/>
        <v>3599</v>
      </c>
      <c r="S754" s="27">
        <f t="shared" si="156"/>
        <v>1</v>
      </c>
      <c r="T754" s="28">
        <f t="shared" si="157"/>
        <v>3239.1</v>
      </c>
      <c r="U754" s="61">
        <f ca="1">OFFSET($U$4,B754,0)/OFFSET($G$4,B754,0)*G754</f>
        <v>468164.2460893208</v>
      </c>
      <c r="V754" s="62">
        <f t="shared" ca="1" si="158"/>
        <v>471403.34608932078</v>
      </c>
      <c r="W754" s="63">
        <v>853.95534466836966</v>
      </c>
      <c r="X754" s="63">
        <f t="shared" ca="1" si="159"/>
        <v>789.6203452082425</v>
      </c>
      <c r="Y754" s="64">
        <f t="shared" ca="1" si="160"/>
        <v>-7.5337662398625049E-2</v>
      </c>
      <c r="Z754" s="64"/>
      <c r="AA754" s="64">
        <f ca="1">MAX(Y754,OFFSET($AA$4,B754,0))</f>
        <v>-7.5021174781420008E-2</v>
      </c>
      <c r="AB754" s="62">
        <f t="shared" ca="1" si="161"/>
        <v>471564.69506578421</v>
      </c>
      <c r="AC754" s="65">
        <f t="shared" ca="1" si="162"/>
        <v>161.3489764634287</v>
      </c>
      <c r="AD754" s="62">
        <f ca="1">MAX(0,AB754-W754*(1+OFFSET($Y$4,B754,0))*E754)</f>
        <v>0</v>
      </c>
      <c r="AE754" s="65">
        <f ca="1">IF(OFFSET($AC$4,B754,0)=0,0,-OFFSET($AC$4,B754,0)/OFFSET($AD$4,B754,0)*AD754)</f>
        <v>0</v>
      </c>
      <c r="AF754" s="51">
        <f t="shared" ca="1" si="163"/>
        <v>471564.69506578421</v>
      </c>
    </row>
    <row r="755" spans="1:32" ht="11.25" x14ac:dyDescent="0.2">
      <c r="A755" s="60">
        <v>31921</v>
      </c>
      <c r="B755" s="102">
        <f>INT(A755/10000)</f>
        <v>3</v>
      </c>
      <c r="C755" s="109">
        <v>4</v>
      </c>
      <c r="D755" s="60" t="s">
        <v>812</v>
      </c>
      <c r="E755" s="60">
        <v>3057</v>
      </c>
      <c r="F755" s="60">
        <v>0</v>
      </c>
      <c r="G755" s="60">
        <f t="shared" si="151"/>
        <v>4927.7014925373132</v>
      </c>
      <c r="H755" s="60"/>
      <c r="I755" s="60"/>
      <c r="J755" s="57"/>
      <c r="K755" s="23">
        <f t="shared" si="152"/>
        <v>1</v>
      </c>
      <c r="L755" s="23">
        <f t="shared" si="153"/>
        <v>0</v>
      </c>
      <c r="M755" s="23">
        <f ca="1">OFFSET('Z1'!$B$7,B755,K755)*E755</f>
        <v>0</v>
      </c>
      <c r="N755" s="23">
        <f ca="1">IF(L755&gt;0,OFFSET('Z1'!$I$7,B755,L755)*IF(L755=1,E755-9300,IF(L755=2,E755-18000,IF(L755=3,E755-45000,0))),0)</f>
        <v>0</v>
      </c>
      <c r="O755" s="23">
        <f>IF(AND(F755=1,E755&gt;20000,E755&lt;=45000),E755*'Z1'!$G$7,0)+IF(AND(F755=1,E755&gt;45000,E755&lt;=50000),'Z1'!$G$7/5000*(50000-E755)*E755,0)</f>
        <v>0</v>
      </c>
      <c r="P755" s="24">
        <f t="shared" ca="1" si="154"/>
        <v>0</v>
      </c>
      <c r="Q755" s="27">
        <v>1669</v>
      </c>
      <c r="R755" s="26">
        <f t="shared" si="155"/>
        <v>669</v>
      </c>
      <c r="S755" s="27">
        <f t="shared" si="156"/>
        <v>1</v>
      </c>
      <c r="T755" s="28">
        <f t="shared" si="157"/>
        <v>602.1</v>
      </c>
      <c r="U755" s="61">
        <f ca="1">OFFSET($U$4,B755,0)/OFFSET($G$4,B755,0)*G755</f>
        <v>2397283.2500754665</v>
      </c>
      <c r="V755" s="62">
        <f t="shared" ca="1" si="158"/>
        <v>2397885.3500754666</v>
      </c>
      <c r="W755" s="63">
        <v>848.73301647899393</v>
      </c>
      <c r="X755" s="63">
        <f t="shared" ca="1" si="159"/>
        <v>784.39167486930535</v>
      </c>
      <c r="Y755" s="64">
        <f t="shared" ca="1" si="160"/>
        <v>-7.5808694089233741E-2</v>
      </c>
      <c r="Z755" s="64"/>
      <c r="AA755" s="64">
        <f ca="1">MAX(Y755,OFFSET($AA$4,B755,0))</f>
        <v>-7.5021174781420008E-2</v>
      </c>
      <c r="AB755" s="62">
        <f t="shared" ca="1" si="161"/>
        <v>2399928.6294257813</v>
      </c>
      <c r="AC755" s="65">
        <f t="shared" ca="1" si="162"/>
        <v>2043.279350314755</v>
      </c>
      <c r="AD755" s="62">
        <f ca="1">MAX(0,AB755-W755*(1+OFFSET($Y$4,B755,0))*E755)</f>
        <v>0</v>
      </c>
      <c r="AE755" s="65">
        <f ca="1">IF(OFFSET($AC$4,B755,0)=0,0,-OFFSET($AC$4,B755,0)/OFFSET($AD$4,B755,0)*AD755)</f>
        <v>0</v>
      </c>
      <c r="AF755" s="51">
        <f t="shared" ca="1" si="163"/>
        <v>2399928.6294257813</v>
      </c>
    </row>
    <row r="756" spans="1:32" ht="11.25" x14ac:dyDescent="0.2">
      <c r="A756" s="60">
        <v>31922</v>
      </c>
      <c r="B756" s="102">
        <f>INT(A756/10000)</f>
        <v>3</v>
      </c>
      <c r="C756" s="109">
        <v>3</v>
      </c>
      <c r="D756" s="60" t="s">
        <v>813</v>
      </c>
      <c r="E756" s="60">
        <v>2080</v>
      </c>
      <c r="F756" s="60">
        <v>0</v>
      </c>
      <c r="G756" s="60">
        <f t="shared" si="151"/>
        <v>3352.8358208955224</v>
      </c>
      <c r="H756" s="60"/>
      <c r="I756" s="60"/>
      <c r="J756" s="57"/>
      <c r="K756" s="23">
        <f t="shared" si="152"/>
        <v>1</v>
      </c>
      <c r="L756" s="23">
        <f t="shared" si="153"/>
        <v>0</v>
      </c>
      <c r="M756" s="23">
        <f ca="1">OFFSET('Z1'!$B$7,B756,K756)*E756</f>
        <v>0</v>
      </c>
      <c r="N756" s="23">
        <f ca="1">IF(L756&gt;0,OFFSET('Z1'!$I$7,B756,L756)*IF(L756=1,E756-9300,IF(L756=2,E756-18000,IF(L756=3,E756-45000,0))),0)</f>
        <v>0</v>
      </c>
      <c r="O756" s="23">
        <f>IF(AND(F756=1,E756&gt;20000,E756&lt;=45000),E756*'Z1'!$G$7,0)+IF(AND(F756=1,E756&gt;45000,E756&lt;=50000),'Z1'!$G$7/5000*(50000-E756)*E756,0)</f>
        <v>0</v>
      </c>
      <c r="P756" s="24">
        <f t="shared" ca="1" si="154"/>
        <v>0</v>
      </c>
      <c r="Q756" s="27">
        <v>0</v>
      </c>
      <c r="R756" s="26">
        <f t="shared" si="155"/>
        <v>0</v>
      </c>
      <c r="S756" s="27">
        <f t="shared" si="156"/>
        <v>1</v>
      </c>
      <c r="T756" s="28">
        <f t="shared" si="157"/>
        <v>0</v>
      </c>
      <c r="U756" s="61">
        <f ca="1">OFFSET($U$4,B756,0)/OFFSET($G$4,B756,0)*G756</f>
        <v>1631125.0115004811</v>
      </c>
      <c r="V756" s="62">
        <f t="shared" ca="1" si="158"/>
        <v>1631125.0115004811</v>
      </c>
      <c r="W756" s="63">
        <v>848.28906367663399</v>
      </c>
      <c r="X756" s="63">
        <f t="shared" ca="1" si="159"/>
        <v>784.19471706753893</v>
      </c>
      <c r="Y756" s="64">
        <f t="shared" ca="1" si="160"/>
        <v>-7.5557200196945673E-2</v>
      </c>
      <c r="Z756" s="64"/>
      <c r="AA756" s="64">
        <f ca="1">MAX(Y756,OFFSET($AA$4,B756,0))</f>
        <v>-7.5021174781420008E-2</v>
      </c>
      <c r="AB756" s="62">
        <f t="shared" ca="1" si="161"/>
        <v>1632070.7968559947</v>
      </c>
      <c r="AC756" s="65">
        <f t="shared" ca="1" si="162"/>
        <v>945.78535551368259</v>
      </c>
      <c r="AD756" s="62">
        <f ca="1">MAX(0,AB756-W756*(1+OFFSET($Y$4,B756,0))*E756)</f>
        <v>0</v>
      </c>
      <c r="AE756" s="65">
        <f ca="1">IF(OFFSET($AC$4,B756,0)=0,0,-OFFSET($AC$4,B756,0)/OFFSET($AD$4,B756,0)*AD756)</f>
        <v>0</v>
      </c>
      <c r="AF756" s="51">
        <f t="shared" ca="1" si="163"/>
        <v>1632070.7968559947</v>
      </c>
    </row>
    <row r="757" spans="1:32" ht="11.25" x14ac:dyDescent="0.2">
      <c r="A757" s="60">
        <v>31923</v>
      </c>
      <c r="B757" s="102">
        <f>INT(A757/10000)</f>
        <v>3</v>
      </c>
      <c r="C757" s="109">
        <v>2</v>
      </c>
      <c r="D757" s="60" t="s">
        <v>814</v>
      </c>
      <c r="E757" s="60">
        <v>898</v>
      </c>
      <c r="F757" s="60">
        <v>0</v>
      </c>
      <c r="G757" s="60">
        <f t="shared" si="151"/>
        <v>1447.5223880597014</v>
      </c>
      <c r="H757" s="60"/>
      <c r="I757" s="60"/>
      <c r="J757" s="57"/>
      <c r="K757" s="23">
        <f t="shared" si="152"/>
        <v>1</v>
      </c>
      <c r="L757" s="23">
        <f t="shared" si="153"/>
        <v>0</v>
      </c>
      <c r="M757" s="23">
        <f ca="1">OFFSET('Z1'!$B$7,B757,K757)*E757</f>
        <v>0</v>
      </c>
      <c r="N757" s="23">
        <f ca="1">IF(L757&gt;0,OFFSET('Z1'!$I$7,B757,L757)*IF(L757=1,E757-9300,IF(L757=2,E757-18000,IF(L757=3,E757-45000,0))),0)</f>
        <v>0</v>
      </c>
      <c r="O757" s="23">
        <f>IF(AND(F757=1,E757&gt;20000,E757&lt;=45000),E757*'Z1'!$G$7,0)+IF(AND(F757=1,E757&gt;45000,E757&lt;=50000),'Z1'!$G$7/5000*(50000-E757)*E757,0)</f>
        <v>0</v>
      </c>
      <c r="P757" s="24">
        <f t="shared" ca="1" si="154"/>
        <v>0</v>
      </c>
      <c r="Q757" s="27">
        <v>0</v>
      </c>
      <c r="R757" s="26">
        <f t="shared" si="155"/>
        <v>0</v>
      </c>
      <c r="S757" s="27">
        <f t="shared" si="156"/>
        <v>1</v>
      </c>
      <c r="T757" s="28">
        <f t="shared" si="157"/>
        <v>0</v>
      </c>
      <c r="U757" s="61">
        <f ca="1">OFFSET($U$4,B757,0)/OFFSET($G$4,B757,0)*G757</f>
        <v>704206.85592664999</v>
      </c>
      <c r="V757" s="62">
        <f t="shared" ca="1" si="158"/>
        <v>704206.85592664999</v>
      </c>
      <c r="W757" s="63">
        <v>848.28906367663399</v>
      </c>
      <c r="X757" s="63">
        <f t="shared" ca="1" si="159"/>
        <v>784.19471706753893</v>
      </c>
      <c r="Y757" s="64">
        <f t="shared" ca="1" si="160"/>
        <v>-7.5557200196945673E-2</v>
      </c>
      <c r="Z757" s="64"/>
      <c r="AA757" s="64">
        <f ca="1">MAX(Y757,OFFSET($AA$4,B757,0))</f>
        <v>-7.5021174781420008E-2</v>
      </c>
      <c r="AB757" s="62">
        <f t="shared" ca="1" si="161"/>
        <v>704615.18056571309</v>
      </c>
      <c r="AC757" s="65">
        <f t="shared" ca="1" si="162"/>
        <v>408.32463906309567</v>
      </c>
      <c r="AD757" s="62">
        <f ca="1">MAX(0,AB757-W757*(1+OFFSET($Y$4,B757,0))*E757)</f>
        <v>0</v>
      </c>
      <c r="AE757" s="65">
        <f ca="1">IF(OFFSET($AC$4,B757,0)=0,0,-OFFSET($AC$4,B757,0)/OFFSET($AD$4,B757,0)*AD757)</f>
        <v>0</v>
      </c>
      <c r="AF757" s="51">
        <f t="shared" ca="1" si="163"/>
        <v>704615.18056571309</v>
      </c>
    </row>
    <row r="758" spans="1:32" ht="11.25" x14ac:dyDescent="0.2">
      <c r="A758" s="60">
        <v>31925</v>
      </c>
      <c r="B758" s="102">
        <f>INT(A758/10000)</f>
        <v>3</v>
      </c>
      <c r="C758" s="109">
        <v>3</v>
      </c>
      <c r="D758" s="60" t="s">
        <v>815</v>
      </c>
      <c r="E758" s="60">
        <v>1470</v>
      </c>
      <c r="F758" s="60">
        <v>0</v>
      </c>
      <c r="G758" s="60">
        <f t="shared" si="151"/>
        <v>2369.5522388059703</v>
      </c>
      <c r="H758" s="60"/>
      <c r="I758" s="60"/>
      <c r="J758" s="57"/>
      <c r="K758" s="23">
        <f t="shared" si="152"/>
        <v>1</v>
      </c>
      <c r="L758" s="23">
        <f t="shared" si="153"/>
        <v>0</v>
      </c>
      <c r="M758" s="23">
        <f ca="1">OFFSET('Z1'!$B$7,B758,K758)*E758</f>
        <v>0</v>
      </c>
      <c r="N758" s="23">
        <f ca="1">IF(L758&gt;0,OFFSET('Z1'!$I$7,B758,L758)*IF(L758=1,E758-9300,IF(L758=2,E758-18000,IF(L758=3,E758-45000,0))),0)</f>
        <v>0</v>
      </c>
      <c r="O758" s="23">
        <f>IF(AND(F758=1,E758&gt;20000,E758&lt;=45000),E758*'Z1'!$G$7,0)+IF(AND(F758=1,E758&gt;45000,E758&lt;=50000),'Z1'!$G$7/5000*(50000-E758)*E758,0)</f>
        <v>0</v>
      </c>
      <c r="P758" s="24">
        <f t="shared" ca="1" si="154"/>
        <v>0</v>
      </c>
      <c r="Q758" s="27">
        <v>0</v>
      </c>
      <c r="R758" s="26">
        <f t="shared" si="155"/>
        <v>0</v>
      </c>
      <c r="S758" s="27">
        <f t="shared" si="156"/>
        <v>1</v>
      </c>
      <c r="T758" s="28">
        <f t="shared" si="157"/>
        <v>0</v>
      </c>
      <c r="U758" s="61">
        <f ca="1">OFFSET($U$4,B758,0)/OFFSET($G$4,B758,0)*G758</f>
        <v>1152766.2340892823</v>
      </c>
      <c r="V758" s="62">
        <f t="shared" ca="1" si="158"/>
        <v>1152766.2340892823</v>
      </c>
      <c r="W758" s="63">
        <v>847.28361820155419</v>
      </c>
      <c r="X758" s="63">
        <f t="shared" ca="1" si="159"/>
        <v>784.19471706753905</v>
      </c>
      <c r="Y758" s="64">
        <f t="shared" ca="1" si="160"/>
        <v>-7.446019228830103E-2</v>
      </c>
      <c r="Z758" s="64"/>
      <c r="AA758" s="64">
        <f ca="1">MAX(Y758,OFFSET($AA$4,B758,0))</f>
        <v>-7.446019228830103E-2</v>
      </c>
      <c r="AB758" s="62">
        <f t="shared" ca="1" si="161"/>
        <v>1152766.2340892823</v>
      </c>
      <c r="AC758" s="65">
        <f t="shared" ca="1" si="162"/>
        <v>0</v>
      </c>
      <c r="AD758" s="62">
        <f ca="1">MAX(0,AB758-W758*(1+OFFSET($Y$4,B758,0))*E758)</f>
        <v>0</v>
      </c>
      <c r="AE758" s="65">
        <f ca="1">IF(OFFSET($AC$4,B758,0)=0,0,-OFFSET($AC$4,B758,0)/OFFSET($AD$4,B758,0)*AD758)</f>
        <v>0</v>
      </c>
      <c r="AF758" s="51">
        <f t="shared" ca="1" si="163"/>
        <v>1152766.2340892823</v>
      </c>
    </row>
    <row r="759" spans="1:32" ht="11.25" x14ac:dyDescent="0.2">
      <c r="A759" s="60">
        <v>31926</v>
      </c>
      <c r="B759" s="102">
        <f>INT(A759/10000)</f>
        <v>3</v>
      </c>
      <c r="C759" s="109">
        <v>5</v>
      </c>
      <c r="D759" s="60" t="s">
        <v>816</v>
      </c>
      <c r="E759" s="60">
        <v>8273</v>
      </c>
      <c r="F759" s="60">
        <v>0</v>
      </c>
      <c r="G759" s="60">
        <f t="shared" si="151"/>
        <v>13335.582089552239</v>
      </c>
      <c r="H759" s="60"/>
      <c r="I759" s="60"/>
      <c r="J759" s="57"/>
      <c r="K759" s="23">
        <f t="shared" si="152"/>
        <v>1</v>
      </c>
      <c r="L759" s="23">
        <f t="shared" si="153"/>
        <v>0</v>
      </c>
      <c r="M759" s="23">
        <f ca="1">OFFSET('Z1'!$B$7,B759,K759)*E759</f>
        <v>0</v>
      </c>
      <c r="N759" s="23">
        <f ca="1">IF(L759&gt;0,OFFSET('Z1'!$I$7,B759,L759)*IF(L759=1,E759-9300,IF(L759=2,E759-18000,IF(L759=3,E759-45000,0))),0)</f>
        <v>0</v>
      </c>
      <c r="O759" s="23">
        <f>IF(AND(F759=1,E759&gt;20000,E759&lt;=45000),E759*'Z1'!$G$7,0)+IF(AND(F759=1,E759&gt;45000,E759&lt;=50000),'Z1'!$G$7/5000*(50000-E759)*E759,0)</f>
        <v>0</v>
      </c>
      <c r="P759" s="24">
        <f t="shared" ca="1" si="154"/>
        <v>0</v>
      </c>
      <c r="Q759" s="27">
        <v>3823</v>
      </c>
      <c r="R759" s="26">
        <f t="shared" si="155"/>
        <v>2823</v>
      </c>
      <c r="S759" s="27">
        <f t="shared" si="156"/>
        <v>1</v>
      </c>
      <c r="T759" s="28">
        <f t="shared" si="157"/>
        <v>2540.7000000000003</v>
      </c>
      <c r="U759" s="61">
        <f ca="1">OFFSET($U$4,B759,0)/OFFSET($G$4,B759,0)*G759</f>
        <v>6487642.8942997502</v>
      </c>
      <c r="V759" s="62">
        <f t="shared" ca="1" si="158"/>
        <v>6490183.5942997504</v>
      </c>
      <c r="W759" s="63">
        <v>848.63478210914525</v>
      </c>
      <c r="X759" s="63">
        <f t="shared" ca="1" si="159"/>
        <v>784.50182452553497</v>
      </c>
      <c r="Y759" s="64">
        <f t="shared" ca="1" si="160"/>
        <v>-7.5571917314322334E-2</v>
      </c>
      <c r="Z759" s="64"/>
      <c r="AA759" s="64">
        <f ca="1">MAX(Y759,OFFSET($AA$4,B759,0))</f>
        <v>-7.5021174781420008E-2</v>
      </c>
      <c r="AB759" s="62">
        <f t="shared" ca="1" si="161"/>
        <v>6494050.2229955615</v>
      </c>
      <c r="AC759" s="65">
        <f t="shared" ca="1" si="162"/>
        <v>3866.628695811145</v>
      </c>
      <c r="AD759" s="62">
        <f ca="1">MAX(0,AB759-W759*(1+OFFSET($Y$4,B759,0))*E759)</f>
        <v>0</v>
      </c>
      <c r="AE759" s="65">
        <f ca="1">IF(OFFSET($AC$4,B759,0)=0,0,-OFFSET($AC$4,B759,0)/OFFSET($AD$4,B759,0)*AD759)</f>
        <v>0</v>
      </c>
      <c r="AF759" s="51">
        <f t="shared" ca="1" si="163"/>
        <v>6494050.2229955615</v>
      </c>
    </row>
    <row r="760" spans="1:32" ht="11.25" x14ac:dyDescent="0.2">
      <c r="A760" s="60">
        <v>31927</v>
      </c>
      <c r="B760" s="102">
        <f>INT(A760/10000)</f>
        <v>3</v>
      </c>
      <c r="C760" s="109">
        <v>3</v>
      </c>
      <c r="D760" s="60" t="s">
        <v>817</v>
      </c>
      <c r="E760" s="60">
        <v>1555</v>
      </c>
      <c r="F760" s="60">
        <v>0</v>
      </c>
      <c r="G760" s="60">
        <f t="shared" si="151"/>
        <v>2506.5671641791046</v>
      </c>
      <c r="H760" s="60"/>
      <c r="I760" s="60"/>
      <c r="J760" s="57"/>
      <c r="K760" s="23">
        <f t="shared" si="152"/>
        <v>1</v>
      </c>
      <c r="L760" s="23">
        <f t="shared" si="153"/>
        <v>0</v>
      </c>
      <c r="M760" s="23">
        <f ca="1">OFFSET('Z1'!$B$7,B760,K760)*E760</f>
        <v>0</v>
      </c>
      <c r="N760" s="23">
        <f ca="1">IF(L760&gt;0,OFFSET('Z1'!$I$7,B760,L760)*IF(L760=1,E760-9300,IF(L760=2,E760-18000,IF(L760=3,E760-45000,0))),0)</f>
        <v>0</v>
      </c>
      <c r="O760" s="23">
        <f>IF(AND(F760=1,E760&gt;20000,E760&lt;=45000),E760*'Z1'!$G$7,0)+IF(AND(F760=1,E760&gt;45000,E760&lt;=50000),'Z1'!$G$7/5000*(50000-E760)*E760,0)</f>
        <v>0</v>
      </c>
      <c r="P760" s="24">
        <f t="shared" ca="1" si="154"/>
        <v>0</v>
      </c>
      <c r="Q760" s="27">
        <v>0</v>
      </c>
      <c r="R760" s="26">
        <f t="shared" si="155"/>
        <v>0</v>
      </c>
      <c r="S760" s="27">
        <f t="shared" si="156"/>
        <v>1</v>
      </c>
      <c r="T760" s="28">
        <f t="shared" si="157"/>
        <v>0</v>
      </c>
      <c r="U760" s="61">
        <f ca="1">OFFSET($U$4,B760,0)/OFFSET($G$4,B760,0)*G760</f>
        <v>1219422.7850400233</v>
      </c>
      <c r="V760" s="62">
        <f t="shared" ca="1" si="158"/>
        <v>1219422.7850400233</v>
      </c>
      <c r="W760" s="63">
        <v>848.2890636766341</v>
      </c>
      <c r="X760" s="63">
        <f t="shared" ca="1" si="159"/>
        <v>784.19471706753905</v>
      </c>
      <c r="Y760" s="64">
        <f t="shared" ca="1" si="160"/>
        <v>-7.5557200196945673E-2</v>
      </c>
      <c r="Z760" s="64"/>
      <c r="AA760" s="64">
        <f ca="1">MAX(Y760,OFFSET($AA$4,B760,0))</f>
        <v>-7.5021174781420008E-2</v>
      </c>
      <c r="AB760" s="62">
        <f t="shared" ca="1" si="161"/>
        <v>1220129.8505341695</v>
      </c>
      <c r="AC760" s="65">
        <f t="shared" ca="1" si="162"/>
        <v>707.06549414619803</v>
      </c>
      <c r="AD760" s="62">
        <f ca="1">MAX(0,AB760-W760*(1+OFFSET($Y$4,B760,0))*E760)</f>
        <v>0</v>
      </c>
      <c r="AE760" s="65">
        <f ca="1">IF(OFFSET($AC$4,B760,0)=0,0,-OFFSET($AC$4,B760,0)/OFFSET($AD$4,B760,0)*AD760)</f>
        <v>0</v>
      </c>
      <c r="AF760" s="51">
        <f t="shared" ca="1" si="163"/>
        <v>1220129.8505341695</v>
      </c>
    </row>
    <row r="761" spans="1:32" ht="11.25" x14ac:dyDescent="0.2">
      <c r="A761" s="60">
        <v>31928</v>
      </c>
      <c r="B761" s="102">
        <f>INT(A761/10000)</f>
        <v>3</v>
      </c>
      <c r="C761" s="109">
        <v>3</v>
      </c>
      <c r="D761" s="60" t="s">
        <v>818</v>
      </c>
      <c r="E761" s="60">
        <v>1749</v>
      </c>
      <c r="F761" s="60">
        <v>0</v>
      </c>
      <c r="G761" s="60">
        <f t="shared" si="151"/>
        <v>2819.2835820895521</v>
      </c>
      <c r="H761" s="60"/>
      <c r="I761" s="60"/>
      <c r="J761" s="57"/>
      <c r="K761" s="23">
        <f t="shared" si="152"/>
        <v>1</v>
      </c>
      <c r="L761" s="23">
        <f t="shared" si="153"/>
        <v>0</v>
      </c>
      <c r="M761" s="23">
        <f ca="1">OFFSET('Z1'!$B$7,B761,K761)*E761</f>
        <v>0</v>
      </c>
      <c r="N761" s="23">
        <f ca="1">IF(L761&gt;0,OFFSET('Z1'!$I$7,B761,L761)*IF(L761=1,E761-9300,IF(L761=2,E761-18000,IF(L761=3,E761-45000,0))),0)</f>
        <v>0</v>
      </c>
      <c r="O761" s="23">
        <f>IF(AND(F761=1,E761&gt;20000,E761&lt;=45000),E761*'Z1'!$G$7,0)+IF(AND(F761=1,E761&gt;45000,E761&lt;=50000),'Z1'!$G$7/5000*(50000-E761)*E761,0)</f>
        <v>0</v>
      </c>
      <c r="P761" s="24">
        <f t="shared" ca="1" si="154"/>
        <v>0</v>
      </c>
      <c r="Q761" s="27">
        <v>0</v>
      </c>
      <c r="R761" s="26">
        <f t="shared" si="155"/>
        <v>0</v>
      </c>
      <c r="S761" s="27">
        <f t="shared" si="156"/>
        <v>1</v>
      </c>
      <c r="T761" s="28">
        <f t="shared" si="157"/>
        <v>0</v>
      </c>
      <c r="U761" s="61">
        <f ca="1">OFFSET($U$4,B761,0)/OFFSET($G$4,B761,0)*G761</f>
        <v>1371556.5601511255</v>
      </c>
      <c r="V761" s="62">
        <f t="shared" ca="1" si="158"/>
        <v>1371556.5601511255</v>
      </c>
      <c r="W761" s="63">
        <v>840.37934119428769</v>
      </c>
      <c r="X761" s="63">
        <f t="shared" ca="1" si="159"/>
        <v>784.19471706753893</v>
      </c>
      <c r="Y761" s="64">
        <f t="shared" ca="1" si="160"/>
        <v>-6.6856265227680511E-2</v>
      </c>
      <c r="Z761" s="64"/>
      <c r="AA761" s="64">
        <f ca="1">MAX(Y761,OFFSET($AA$4,B761,0))</f>
        <v>-6.6856265227680511E-2</v>
      </c>
      <c r="AB761" s="62">
        <f t="shared" ca="1" si="161"/>
        <v>1371556.5601511255</v>
      </c>
      <c r="AC761" s="65">
        <f t="shared" ca="1" si="162"/>
        <v>0</v>
      </c>
      <c r="AD761" s="62">
        <f ca="1">MAX(0,AB761-W761*(1+OFFSET($Y$4,B761,0))*E761)</f>
        <v>4651.8583353885915</v>
      </c>
      <c r="AE761" s="65">
        <f ca="1">IF(OFFSET($AC$4,B761,0)=0,0,-OFFSET($AC$4,B761,0)/OFFSET($AD$4,B761,0)*AD761)</f>
        <v>-2256.1171692607213</v>
      </c>
      <c r="AF761" s="51">
        <f t="shared" ca="1" si="163"/>
        <v>1369300.4429818648</v>
      </c>
    </row>
    <row r="762" spans="1:32" ht="11.25" x14ac:dyDescent="0.2">
      <c r="A762" s="60">
        <v>31929</v>
      </c>
      <c r="B762" s="102">
        <f>INT(A762/10000)</f>
        <v>3</v>
      </c>
      <c r="C762" s="109">
        <v>4</v>
      </c>
      <c r="D762" s="60" t="s">
        <v>819</v>
      </c>
      <c r="E762" s="60">
        <v>4572</v>
      </c>
      <c r="F762" s="60">
        <v>0</v>
      </c>
      <c r="G762" s="60">
        <f t="shared" si="151"/>
        <v>7369.7910447761196</v>
      </c>
      <c r="H762" s="60"/>
      <c r="I762" s="60"/>
      <c r="J762" s="57"/>
      <c r="K762" s="23">
        <f t="shared" si="152"/>
        <v>1</v>
      </c>
      <c r="L762" s="23">
        <f t="shared" si="153"/>
        <v>0</v>
      </c>
      <c r="M762" s="23">
        <f ca="1">OFFSET('Z1'!$B$7,B762,K762)*E762</f>
        <v>0</v>
      </c>
      <c r="N762" s="23">
        <f ca="1">IF(L762&gt;0,OFFSET('Z1'!$I$7,B762,L762)*IF(L762=1,E762-9300,IF(L762=2,E762-18000,IF(L762=3,E762-45000,0))),0)</f>
        <v>0</v>
      </c>
      <c r="O762" s="23">
        <f>IF(AND(F762=1,E762&gt;20000,E762&lt;=45000),E762*'Z1'!$G$7,0)+IF(AND(F762=1,E762&gt;45000,E762&lt;=50000),'Z1'!$G$7/5000*(50000-E762)*E762,0)</f>
        <v>0</v>
      </c>
      <c r="P762" s="24">
        <f t="shared" ca="1" si="154"/>
        <v>0</v>
      </c>
      <c r="Q762" s="27">
        <v>1142</v>
      </c>
      <c r="R762" s="26">
        <f t="shared" si="155"/>
        <v>142</v>
      </c>
      <c r="S762" s="27">
        <f t="shared" si="156"/>
        <v>1</v>
      </c>
      <c r="T762" s="28">
        <f t="shared" si="157"/>
        <v>127.8</v>
      </c>
      <c r="U762" s="61">
        <f ca="1">OFFSET($U$4,B762,0)/OFFSET($G$4,B762,0)*G762</f>
        <v>3585338.2464327887</v>
      </c>
      <c r="V762" s="62">
        <f t="shared" ca="1" si="158"/>
        <v>3585466.0464327885</v>
      </c>
      <c r="W762" s="63">
        <v>847.31710844508314</v>
      </c>
      <c r="X762" s="63">
        <f t="shared" ca="1" si="159"/>
        <v>784.22266982344456</v>
      </c>
      <c r="Y762" s="64">
        <f t="shared" ca="1" si="160"/>
        <v>-7.4463784565171331E-2</v>
      </c>
      <c r="Z762" s="64"/>
      <c r="AA762" s="64">
        <f ca="1">MAX(Y762,OFFSET($AA$4,B762,0))</f>
        <v>-7.4463784565171331E-2</v>
      </c>
      <c r="AB762" s="62">
        <f t="shared" ca="1" si="161"/>
        <v>3585466.0464327885</v>
      </c>
      <c r="AC762" s="65">
        <f t="shared" ca="1" si="162"/>
        <v>0</v>
      </c>
      <c r="AD762" s="62">
        <f ca="1">MAX(0,AB762-W762*(1+OFFSET($Y$4,B762,0))*E762)</f>
        <v>0</v>
      </c>
      <c r="AE762" s="65">
        <f ca="1">IF(OFFSET($AC$4,B762,0)=0,0,-OFFSET($AC$4,B762,0)/OFFSET($AD$4,B762,0)*AD762)</f>
        <v>0</v>
      </c>
      <c r="AF762" s="51">
        <f t="shared" ca="1" si="163"/>
        <v>3585466.0464327885</v>
      </c>
    </row>
    <row r="763" spans="1:32" ht="11.25" x14ac:dyDescent="0.2">
      <c r="A763" s="60">
        <v>31930</v>
      </c>
      <c r="B763" s="102">
        <f>INT(A763/10000)</f>
        <v>3</v>
      </c>
      <c r="C763" s="109">
        <v>3</v>
      </c>
      <c r="D763" s="60" t="s">
        <v>820</v>
      </c>
      <c r="E763" s="60">
        <v>2332</v>
      </c>
      <c r="F763" s="60">
        <v>0</v>
      </c>
      <c r="G763" s="60">
        <f t="shared" si="151"/>
        <v>3759.0447761194027</v>
      </c>
      <c r="H763" s="60"/>
      <c r="I763" s="60"/>
      <c r="J763" s="57"/>
      <c r="K763" s="23">
        <f t="shared" si="152"/>
        <v>1</v>
      </c>
      <c r="L763" s="23">
        <f t="shared" si="153"/>
        <v>0</v>
      </c>
      <c r="M763" s="23">
        <f ca="1">OFFSET('Z1'!$B$7,B763,K763)*E763</f>
        <v>0</v>
      </c>
      <c r="N763" s="23">
        <f ca="1">IF(L763&gt;0,OFFSET('Z1'!$I$7,B763,L763)*IF(L763=1,E763-9300,IF(L763=2,E763-18000,IF(L763=3,E763-45000,0))),0)</f>
        <v>0</v>
      </c>
      <c r="O763" s="23">
        <f>IF(AND(F763=1,E763&gt;20000,E763&lt;=45000),E763*'Z1'!$G$7,0)+IF(AND(F763=1,E763&gt;45000,E763&lt;=50000),'Z1'!$G$7/5000*(50000-E763)*E763,0)</f>
        <v>0</v>
      </c>
      <c r="P763" s="24">
        <f t="shared" ca="1" si="154"/>
        <v>0</v>
      </c>
      <c r="Q763" s="27">
        <v>0</v>
      </c>
      <c r="R763" s="26">
        <f t="shared" si="155"/>
        <v>0</v>
      </c>
      <c r="S763" s="27">
        <f t="shared" si="156"/>
        <v>1</v>
      </c>
      <c r="T763" s="28">
        <f t="shared" si="157"/>
        <v>0</v>
      </c>
      <c r="U763" s="61">
        <f ca="1">OFFSET($U$4,B763,0)/OFFSET($G$4,B763,0)*G763</f>
        <v>1828742.0802015008</v>
      </c>
      <c r="V763" s="62">
        <f t="shared" ca="1" si="158"/>
        <v>1828742.0802015008</v>
      </c>
      <c r="W763" s="63">
        <v>848.2890636766341</v>
      </c>
      <c r="X763" s="63">
        <f t="shared" ca="1" si="159"/>
        <v>784.19471706753893</v>
      </c>
      <c r="Y763" s="64">
        <f t="shared" ca="1" si="160"/>
        <v>-7.5557200196945784E-2</v>
      </c>
      <c r="Z763" s="64"/>
      <c r="AA763" s="64">
        <f ca="1">MAX(Y763,OFFSET($AA$4,B763,0))</f>
        <v>-7.5021174781420008E-2</v>
      </c>
      <c r="AB763" s="62">
        <f t="shared" ca="1" si="161"/>
        <v>1829802.4510904714</v>
      </c>
      <c r="AC763" s="65">
        <f t="shared" ca="1" si="162"/>
        <v>1060.3708889705595</v>
      </c>
      <c r="AD763" s="62">
        <f ca="1">MAX(0,AB763-W763*(1+OFFSET($Y$4,B763,0))*E763)</f>
        <v>0</v>
      </c>
      <c r="AE763" s="65">
        <f ca="1">IF(OFFSET($AC$4,B763,0)=0,0,-OFFSET($AC$4,B763,0)/OFFSET($AD$4,B763,0)*AD763)</f>
        <v>0</v>
      </c>
      <c r="AF763" s="51">
        <f t="shared" ca="1" si="163"/>
        <v>1829802.4510904714</v>
      </c>
    </row>
    <row r="764" spans="1:32" ht="11.25" x14ac:dyDescent="0.2">
      <c r="A764" s="60">
        <v>31932</v>
      </c>
      <c r="B764" s="102">
        <f>INT(A764/10000)</f>
        <v>3</v>
      </c>
      <c r="C764" s="109">
        <v>3</v>
      </c>
      <c r="D764" s="60" t="s">
        <v>821</v>
      </c>
      <c r="E764" s="60">
        <v>1589</v>
      </c>
      <c r="F764" s="60">
        <v>0</v>
      </c>
      <c r="G764" s="60">
        <f t="shared" si="151"/>
        <v>2561.373134328358</v>
      </c>
      <c r="H764" s="60"/>
      <c r="I764" s="60"/>
      <c r="J764" s="57"/>
      <c r="K764" s="23">
        <f t="shared" si="152"/>
        <v>1</v>
      </c>
      <c r="L764" s="23">
        <f t="shared" si="153"/>
        <v>0</v>
      </c>
      <c r="M764" s="23">
        <f ca="1">OFFSET('Z1'!$B$7,B764,K764)*E764</f>
        <v>0</v>
      </c>
      <c r="N764" s="23">
        <f ca="1">IF(L764&gt;0,OFFSET('Z1'!$I$7,B764,L764)*IF(L764=1,E764-9300,IF(L764=2,E764-18000,IF(L764=3,E764-45000,0))),0)</f>
        <v>0</v>
      </c>
      <c r="O764" s="23">
        <f>IF(AND(F764=1,E764&gt;20000,E764&lt;=45000),E764*'Z1'!$G$7,0)+IF(AND(F764=1,E764&gt;45000,E764&lt;=50000),'Z1'!$G$7/5000*(50000-E764)*E764,0)</f>
        <v>0</v>
      </c>
      <c r="P764" s="24">
        <f t="shared" ca="1" si="154"/>
        <v>0</v>
      </c>
      <c r="Q764" s="27">
        <v>2208</v>
      </c>
      <c r="R764" s="26">
        <f t="shared" si="155"/>
        <v>1208</v>
      </c>
      <c r="S764" s="27">
        <f t="shared" si="156"/>
        <v>1</v>
      </c>
      <c r="T764" s="28">
        <f t="shared" si="157"/>
        <v>1087.2</v>
      </c>
      <c r="U764" s="61">
        <f ca="1">OFFSET($U$4,B764,0)/OFFSET($G$4,B764,0)*G764</f>
        <v>1246085.4054203194</v>
      </c>
      <c r="V764" s="62">
        <f t="shared" ca="1" si="158"/>
        <v>1247172.6054203194</v>
      </c>
      <c r="W764" s="63">
        <v>848.55429684656224</v>
      </c>
      <c r="X764" s="63">
        <f t="shared" ca="1" si="159"/>
        <v>784.878920969364</v>
      </c>
      <c r="Y764" s="64">
        <f t="shared" ca="1" si="160"/>
        <v>-7.503983671266734E-2</v>
      </c>
      <c r="Z764" s="64"/>
      <c r="AA764" s="64">
        <f ca="1">MAX(Y764,OFFSET($AA$4,B764,0))</f>
        <v>-7.5021174781420008E-2</v>
      </c>
      <c r="AB764" s="62">
        <f t="shared" ca="1" si="161"/>
        <v>1247197.7682871537</v>
      </c>
      <c r="AC764" s="65">
        <f t="shared" ca="1" si="162"/>
        <v>25.162866834318265</v>
      </c>
      <c r="AD764" s="62">
        <f ca="1">MAX(0,AB764-W764*(1+OFFSET($Y$4,B764,0))*E764)</f>
        <v>0</v>
      </c>
      <c r="AE764" s="65">
        <f ca="1">IF(OFFSET($AC$4,B764,0)=0,0,-OFFSET($AC$4,B764,0)/OFFSET($AD$4,B764,0)*AD764)</f>
        <v>0</v>
      </c>
      <c r="AF764" s="51">
        <f t="shared" ca="1" si="163"/>
        <v>1247197.7682871537</v>
      </c>
    </row>
    <row r="765" spans="1:32" ht="11.25" x14ac:dyDescent="0.2">
      <c r="A765" s="60">
        <v>31934</v>
      </c>
      <c r="B765" s="102">
        <f>INT(A765/10000)</f>
        <v>3</v>
      </c>
      <c r="C765" s="109">
        <v>4</v>
      </c>
      <c r="D765" s="60" t="s">
        <v>822</v>
      </c>
      <c r="E765" s="60">
        <v>3533</v>
      </c>
      <c r="F765" s="60">
        <v>0</v>
      </c>
      <c r="G765" s="60">
        <f t="shared" si="151"/>
        <v>5694.9850746268658</v>
      </c>
      <c r="H765" s="60"/>
      <c r="I765" s="60"/>
      <c r="J765" s="57"/>
      <c r="K765" s="23">
        <f t="shared" si="152"/>
        <v>1</v>
      </c>
      <c r="L765" s="23">
        <f t="shared" si="153"/>
        <v>0</v>
      </c>
      <c r="M765" s="23">
        <f ca="1">OFFSET('Z1'!$B$7,B765,K765)*E765</f>
        <v>0</v>
      </c>
      <c r="N765" s="23">
        <f ca="1">IF(L765&gt;0,OFFSET('Z1'!$I$7,B765,L765)*IF(L765=1,E765-9300,IF(L765=2,E765-18000,IF(L765=3,E765-45000,0))),0)</f>
        <v>0</v>
      </c>
      <c r="O765" s="23">
        <f>IF(AND(F765=1,E765&gt;20000,E765&lt;=45000),E765*'Z1'!$G$7,0)+IF(AND(F765=1,E765&gt;45000,E765&lt;=50000),'Z1'!$G$7/5000*(50000-E765)*E765,0)</f>
        <v>0</v>
      </c>
      <c r="P765" s="24">
        <f t="shared" ca="1" si="154"/>
        <v>0</v>
      </c>
      <c r="Q765" s="27">
        <v>2185</v>
      </c>
      <c r="R765" s="26">
        <f t="shared" si="155"/>
        <v>1185</v>
      </c>
      <c r="S765" s="27">
        <f t="shared" si="156"/>
        <v>1</v>
      </c>
      <c r="T765" s="28">
        <f t="shared" si="157"/>
        <v>1066.5</v>
      </c>
      <c r="U765" s="61">
        <f ca="1">OFFSET($U$4,B765,0)/OFFSET($G$4,B765,0)*G765</f>
        <v>2770559.9353996152</v>
      </c>
      <c r="V765" s="62">
        <f t="shared" ca="1" si="158"/>
        <v>2771626.4353996152</v>
      </c>
      <c r="W765" s="63">
        <v>849.38172111803487</v>
      </c>
      <c r="X765" s="63">
        <f t="shared" ca="1" si="159"/>
        <v>784.49658516830323</v>
      </c>
      <c r="Y765" s="64">
        <f t="shared" ca="1" si="160"/>
        <v>-7.6391019887176115E-2</v>
      </c>
      <c r="Z765" s="64"/>
      <c r="AA765" s="64">
        <f ca="1">MAX(Y765,OFFSET($AA$4,B765,0))</f>
        <v>-7.5021174781420008E-2</v>
      </c>
      <c r="AB765" s="62">
        <f t="shared" ca="1" si="161"/>
        <v>2775737.1564831766</v>
      </c>
      <c r="AC765" s="65">
        <f t="shared" ca="1" si="162"/>
        <v>4110.7210835614242</v>
      </c>
      <c r="AD765" s="62">
        <f ca="1">MAX(0,AB765-W765*(1+OFFSET($Y$4,B765,0))*E765)</f>
        <v>0</v>
      </c>
      <c r="AE765" s="65">
        <f ca="1">IF(OFFSET($AC$4,B765,0)=0,0,-OFFSET($AC$4,B765,0)/OFFSET($AD$4,B765,0)*AD765)</f>
        <v>0</v>
      </c>
      <c r="AF765" s="51">
        <f t="shared" ca="1" si="163"/>
        <v>2775737.1564831766</v>
      </c>
    </row>
    <row r="766" spans="1:32" ht="11.25" x14ac:dyDescent="0.2">
      <c r="A766" s="60">
        <v>31935</v>
      </c>
      <c r="B766" s="102">
        <f>INT(A766/10000)</f>
        <v>3</v>
      </c>
      <c r="C766" s="109">
        <v>4</v>
      </c>
      <c r="D766" s="60" t="s">
        <v>823</v>
      </c>
      <c r="E766" s="60">
        <v>2560</v>
      </c>
      <c r="F766" s="60">
        <v>0</v>
      </c>
      <c r="G766" s="60">
        <f t="shared" si="151"/>
        <v>4126.5671641791041</v>
      </c>
      <c r="H766" s="60"/>
      <c r="I766" s="60"/>
      <c r="J766" s="57"/>
      <c r="K766" s="23">
        <f t="shared" si="152"/>
        <v>1</v>
      </c>
      <c r="L766" s="23">
        <f t="shared" si="153"/>
        <v>0</v>
      </c>
      <c r="M766" s="23">
        <f ca="1">OFFSET('Z1'!$B$7,B766,K766)*E766</f>
        <v>0</v>
      </c>
      <c r="N766" s="23">
        <f ca="1">IF(L766&gt;0,OFFSET('Z1'!$I$7,B766,L766)*IF(L766=1,E766-9300,IF(L766=2,E766-18000,IF(L766=3,E766-45000,0))),0)</f>
        <v>0</v>
      </c>
      <c r="O766" s="23">
        <f>IF(AND(F766=1,E766&gt;20000,E766&lt;=45000),E766*'Z1'!$G$7,0)+IF(AND(F766=1,E766&gt;45000,E766&lt;=50000),'Z1'!$G$7/5000*(50000-E766)*E766,0)</f>
        <v>0</v>
      </c>
      <c r="P766" s="24">
        <f t="shared" ca="1" si="154"/>
        <v>0</v>
      </c>
      <c r="Q766" s="27">
        <v>9980</v>
      </c>
      <c r="R766" s="26">
        <f t="shared" si="155"/>
        <v>8980</v>
      </c>
      <c r="S766" s="27">
        <f t="shared" si="156"/>
        <v>1</v>
      </c>
      <c r="T766" s="28">
        <f t="shared" si="157"/>
        <v>8082</v>
      </c>
      <c r="U766" s="61">
        <f ca="1">OFFSET($U$4,B766,0)/OFFSET($G$4,B766,0)*G766</f>
        <v>2007538.4756928997</v>
      </c>
      <c r="V766" s="62">
        <f t="shared" ca="1" si="158"/>
        <v>2015620.4756928997</v>
      </c>
      <c r="W766" s="63">
        <v>851.39301468414101</v>
      </c>
      <c r="X766" s="63">
        <f t="shared" ca="1" si="159"/>
        <v>787.35174831753898</v>
      </c>
      <c r="Y766" s="64">
        <f t="shared" ca="1" si="160"/>
        <v>-7.5219393701932979E-2</v>
      </c>
      <c r="Z766" s="64"/>
      <c r="AA766" s="64">
        <f ca="1">MAX(Y766,OFFSET($AA$4,B766,0))</f>
        <v>-7.5021174781420008E-2</v>
      </c>
      <c r="AB766" s="62">
        <f t="shared" ca="1" si="161"/>
        <v>2016052.5069359154</v>
      </c>
      <c r="AC766" s="65">
        <f t="shared" ca="1" si="162"/>
        <v>432.03124301577918</v>
      </c>
      <c r="AD766" s="62">
        <f ca="1">MAX(0,AB766-W766*(1+OFFSET($Y$4,B766,0))*E766)</f>
        <v>0</v>
      </c>
      <c r="AE766" s="65">
        <f ca="1">IF(OFFSET($AC$4,B766,0)=0,0,-OFFSET($AC$4,B766,0)/OFFSET($AD$4,B766,0)*AD766)</f>
        <v>0</v>
      </c>
      <c r="AF766" s="51">
        <f t="shared" ca="1" si="163"/>
        <v>2016052.5069359154</v>
      </c>
    </row>
    <row r="767" spans="1:32" ht="11.25" x14ac:dyDescent="0.2">
      <c r="A767" s="60">
        <v>31938</v>
      </c>
      <c r="B767" s="102">
        <f>INT(A767/10000)</f>
        <v>3</v>
      </c>
      <c r="C767" s="109">
        <v>3</v>
      </c>
      <c r="D767" s="60" t="s">
        <v>824</v>
      </c>
      <c r="E767" s="60">
        <v>1010</v>
      </c>
      <c r="F767" s="60">
        <v>0</v>
      </c>
      <c r="G767" s="60">
        <f t="shared" si="151"/>
        <v>1628.0597014925372</v>
      </c>
      <c r="H767" s="60"/>
      <c r="I767" s="60"/>
      <c r="J767" s="57"/>
      <c r="K767" s="23">
        <f t="shared" si="152"/>
        <v>1</v>
      </c>
      <c r="L767" s="23">
        <f t="shared" si="153"/>
        <v>0</v>
      </c>
      <c r="M767" s="23">
        <f ca="1">OFFSET('Z1'!$B$7,B767,K767)*E767</f>
        <v>0</v>
      </c>
      <c r="N767" s="23">
        <f ca="1">IF(L767&gt;0,OFFSET('Z1'!$I$7,B767,L767)*IF(L767=1,E767-9300,IF(L767=2,E767-18000,IF(L767=3,E767-45000,0))),0)</f>
        <v>0</v>
      </c>
      <c r="O767" s="23">
        <f>IF(AND(F767=1,E767&gt;20000,E767&lt;=45000),E767*'Z1'!$G$7,0)+IF(AND(F767=1,E767&gt;45000,E767&lt;=50000),'Z1'!$G$7/5000*(50000-E767)*E767,0)</f>
        <v>0</v>
      </c>
      <c r="P767" s="24">
        <f t="shared" ca="1" si="154"/>
        <v>0</v>
      </c>
      <c r="Q767" s="27">
        <v>0</v>
      </c>
      <c r="R767" s="26">
        <f t="shared" si="155"/>
        <v>0</v>
      </c>
      <c r="S767" s="27">
        <f t="shared" si="156"/>
        <v>1</v>
      </c>
      <c r="T767" s="28">
        <f t="shared" si="157"/>
        <v>0</v>
      </c>
      <c r="U767" s="61">
        <f ca="1">OFFSET($U$4,B767,0)/OFFSET($G$4,B767,0)*G767</f>
        <v>792036.66423821438</v>
      </c>
      <c r="V767" s="62">
        <f t="shared" ca="1" si="158"/>
        <v>792036.66423821438</v>
      </c>
      <c r="W767" s="63">
        <v>848.01362738077819</v>
      </c>
      <c r="X767" s="63">
        <f t="shared" ca="1" si="159"/>
        <v>784.19471706753893</v>
      </c>
      <c r="Y767" s="64">
        <f t="shared" ca="1" si="160"/>
        <v>-7.5256939573428605E-2</v>
      </c>
      <c r="Z767" s="64"/>
      <c r="AA767" s="64">
        <f ca="1">MAX(Y767,OFFSET($AA$4,B767,0))</f>
        <v>-7.5021174781420008E-2</v>
      </c>
      <c r="AB767" s="62">
        <f t="shared" ca="1" si="161"/>
        <v>792238.59531225904</v>
      </c>
      <c r="AC767" s="65">
        <f t="shared" ca="1" si="162"/>
        <v>201.93107404466718</v>
      </c>
      <c r="AD767" s="62">
        <f ca="1">MAX(0,AB767-W767*(1+OFFSET($Y$4,B767,0))*E767)</f>
        <v>0</v>
      </c>
      <c r="AE767" s="65">
        <f ca="1">IF(OFFSET($AC$4,B767,0)=0,0,-OFFSET($AC$4,B767,0)/OFFSET($AD$4,B767,0)*AD767)</f>
        <v>0</v>
      </c>
      <c r="AF767" s="51">
        <f t="shared" ca="1" si="163"/>
        <v>792238.59531225904</v>
      </c>
    </row>
    <row r="768" spans="1:32" ht="11.25" x14ac:dyDescent="0.2">
      <c r="A768" s="60">
        <v>31939</v>
      </c>
      <c r="B768" s="102">
        <f>INT(A768/10000)</f>
        <v>3</v>
      </c>
      <c r="C768" s="109">
        <v>1</v>
      </c>
      <c r="D768" s="60" t="s">
        <v>825</v>
      </c>
      <c r="E768" s="60">
        <v>373</v>
      </c>
      <c r="F768" s="60">
        <v>0</v>
      </c>
      <c r="G768" s="60">
        <f t="shared" si="151"/>
        <v>601.25373134328356</v>
      </c>
      <c r="H768" s="60"/>
      <c r="I768" s="60"/>
      <c r="J768" s="57"/>
      <c r="K768" s="23">
        <f t="shared" si="152"/>
        <v>1</v>
      </c>
      <c r="L768" s="23">
        <f t="shared" si="153"/>
        <v>0</v>
      </c>
      <c r="M768" s="23">
        <f ca="1">OFFSET('Z1'!$B$7,B768,K768)*E768</f>
        <v>0</v>
      </c>
      <c r="N768" s="23">
        <f ca="1">IF(L768&gt;0,OFFSET('Z1'!$I$7,B768,L768)*IF(L768=1,E768-9300,IF(L768=2,E768-18000,IF(L768=3,E768-45000,0))),0)</f>
        <v>0</v>
      </c>
      <c r="O768" s="23">
        <f>IF(AND(F768=1,E768&gt;20000,E768&lt;=45000),E768*'Z1'!$G$7,0)+IF(AND(F768=1,E768&gt;45000,E768&lt;=50000),'Z1'!$G$7/5000*(50000-E768)*E768,0)</f>
        <v>0</v>
      </c>
      <c r="P768" s="24">
        <f t="shared" ca="1" si="154"/>
        <v>0</v>
      </c>
      <c r="Q768" s="27">
        <v>2144</v>
      </c>
      <c r="R768" s="26">
        <f t="shared" si="155"/>
        <v>1144</v>
      </c>
      <c r="S768" s="27">
        <f t="shared" si="156"/>
        <v>1</v>
      </c>
      <c r="T768" s="28">
        <f t="shared" si="157"/>
        <v>1029.6000000000001</v>
      </c>
      <c r="U768" s="61">
        <f ca="1">OFFSET($U$4,B768,0)/OFFSET($G$4,B768,0)*G768</f>
        <v>292504.62946619204</v>
      </c>
      <c r="V768" s="62">
        <f t="shared" ca="1" si="158"/>
        <v>293534.22946619202</v>
      </c>
      <c r="W768" s="63">
        <v>850.66117503171313</v>
      </c>
      <c r="X768" s="63">
        <f t="shared" ca="1" si="159"/>
        <v>786.9550387833566</v>
      </c>
      <c r="Y768" s="64">
        <f t="shared" ca="1" si="160"/>
        <v>-7.4890142066236343E-2</v>
      </c>
      <c r="Z768" s="64"/>
      <c r="AA768" s="64">
        <f ca="1">MAX(Y768,OFFSET($AA$4,B768,0))</f>
        <v>-7.4890142066236343E-2</v>
      </c>
      <c r="AB768" s="62">
        <f t="shared" ca="1" si="161"/>
        <v>293534.22946619202</v>
      </c>
      <c r="AC768" s="65">
        <f t="shared" ca="1" si="162"/>
        <v>0</v>
      </c>
      <c r="AD768" s="62">
        <f ca="1">MAX(0,AB768-W768*(1+OFFSET($Y$4,B768,0))*E768)</f>
        <v>0</v>
      </c>
      <c r="AE768" s="65">
        <f ca="1">IF(OFFSET($AC$4,B768,0)=0,0,-OFFSET($AC$4,B768,0)/OFFSET($AD$4,B768,0)*AD768)</f>
        <v>0</v>
      </c>
      <c r="AF768" s="51">
        <f t="shared" ca="1" si="163"/>
        <v>293534.22946619202</v>
      </c>
    </row>
    <row r="769" spans="1:32" ht="11.25" x14ac:dyDescent="0.2">
      <c r="A769" s="60">
        <v>31940</v>
      </c>
      <c r="B769" s="102">
        <f>INT(A769/10000)</f>
        <v>3</v>
      </c>
      <c r="C769" s="109">
        <v>3</v>
      </c>
      <c r="D769" s="60" t="s">
        <v>826</v>
      </c>
      <c r="E769" s="60">
        <v>1385</v>
      </c>
      <c r="F769" s="60">
        <v>0</v>
      </c>
      <c r="G769" s="60">
        <f t="shared" si="151"/>
        <v>2232.5373134328356</v>
      </c>
      <c r="H769" s="60"/>
      <c r="I769" s="60"/>
      <c r="J769" s="57"/>
      <c r="K769" s="23">
        <f t="shared" si="152"/>
        <v>1</v>
      </c>
      <c r="L769" s="23">
        <f t="shared" si="153"/>
        <v>0</v>
      </c>
      <c r="M769" s="23">
        <f ca="1">OFFSET('Z1'!$B$7,B769,K769)*E769</f>
        <v>0</v>
      </c>
      <c r="N769" s="23">
        <f ca="1">IF(L769&gt;0,OFFSET('Z1'!$I$7,B769,L769)*IF(L769=1,E769-9300,IF(L769=2,E769-18000,IF(L769=3,E769-45000,0))),0)</f>
        <v>0</v>
      </c>
      <c r="O769" s="23">
        <f>IF(AND(F769=1,E769&gt;20000,E769&lt;=45000),E769*'Z1'!$G$7,0)+IF(AND(F769=1,E769&gt;45000,E769&lt;=50000),'Z1'!$G$7/5000*(50000-E769)*E769,0)</f>
        <v>0</v>
      </c>
      <c r="P769" s="24">
        <f t="shared" ca="1" si="154"/>
        <v>0</v>
      </c>
      <c r="Q769" s="27">
        <v>0</v>
      </c>
      <c r="R769" s="26">
        <f t="shared" si="155"/>
        <v>0</v>
      </c>
      <c r="S769" s="27">
        <f t="shared" si="156"/>
        <v>1</v>
      </c>
      <c r="T769" s="28">
        <f t="shared" si="157"/>
        <v>0</v>
      </c>
      <c r="U769" s="61">
        <f ca="1">OFFSET($U$4,B769,0)/OFFSET($G$4,B769,0)*G769</f>
        <v>1086109.6831385414</v>
      </c>
      <c r="V769" s="62">
        <f t="shared" ca="1" si="158"/>
        <v>1086109.6831385414</v>
      </c>
      <c r="W769" s="63">
        <v>847.7709648594066</v>
      </c>
      <c r="X769" s="63">
        <f t="shared" ca="1" si="159"/>
        <v>784.19471706753893</v>
      </c>
      <c r="Y769" s="64">
        <f t="shared" ca="1" si="160"/>
        <v>-7.4992244871716185E-2</v>
      </c>
      <c r="Z769" s="64"/>
      <c r="AA769" s="64">
        <f ca="1">MAX(Y769,OFFSET($AA$4,B769,0))</f>
        <v>-7.4992244871716185E-2</v>
      </c>
      <c r="AB769" s="62">
        <f t="shared" ca="1" si="161"/>
        <v>1086109.6831385414</v>
      </c>
      <c r="AC769" s="65">
        <f t="shared" ca="1" si="162"/>
        <v>0</v>
      </c>
      <c r="AD769" s="62">
        <f ca="1">MAX(0,AB769-W769*(1+OFFSET($Y$4,B769,0))*E769)</f>
        <v>0</v>
      </c>
      <c r="AE769" s="65">
        <f ca="1">IF(OFFSET($AC$4,B769,0)=0,0,-OFFSET($AC$4,B769,0)/OFFSET($AD$4,B769,0)*AD769)</f>
        <v>0</v>
      </c>
      <c r="AF769" s="51">
        <f t="shared" ca="1" si="163"/>
        <v>1086109.6831385414</v>
      </c>
    </row>
    <row r="770" spans="1:32" ht="11.25" x14ac:dyDescent="0.2">
      <c r="A770" s="60">
        <v>31941</v>
      </c>
      <c r="B770" s="102">
        <f>INT(A770/10000)</f>
        <v>3</v>
      </c>
      <c r="C770" s="109">
        <v>2</v>
      </c>
      <c r="D770" s="60" t="s">
        <v>827</v>
      </c>
      <c r="E770" s="60">
        <v>840</v>
      </c>
      <c r="F770" s="60">
        <v>0</v>
      </c>
      <c r="G770" s="60">
        <f t="shared" si="151"/>
        <v>1354.0298507462687</v>
      </c>
      <c r="H770" s="60"/>
      <c r="I770" s="60"/>
      <c r="J770" s="57"/>
      <c r="K770" s="23">
        <f t="shared" si="152"/>
        <v>1</v>
      </c>
      <c r="L770" s="23">
        <f t="shared" si="153"/>
        <v>0</v>
      </c>
      <c r="M770" s="23">
        <f ca="1">OFFSET('Z1'!$B$7,B770,K770)*E770</f>
        <v>0</v>
      </c>
      <c r="N770" s="23">
        <f ca="1">IF(L770&gt;0,OFFSET('Z1'!$I$7,B770,L770)*IF(L770=1,E770-9300,IF(L770=2,E770-18000,IF(L770=3,E770-45000,0))),0)</f>
        <v>0</v>
      </c>
      <c r="O770" s="23">
        <f>IF(AND(F770=1,E770&gt;20000,E770&lt;=45000),E770*'Z1'!$G$7,0)+IF(AND(F770=1,E770&gt;45000,E770&lt;=50000),'Z1'!$G$7/5000*(50000-E770)*E770,0)</f>
        <v>0</v>
      </c>
      <c r="P770" s="24">
        <f t="shared" ca="1" si="154"/>
        <v>0</v>
      </c>
      <c r="Q770" s="27">
        <v>4988</v>
      </c>
      <c r="R770" s="26">
        <f t="shared" si="155"/>
        <v>3988</v>
      </c>
      <c r="S770" s="27">
        <f t="shared" si="156"/>
        <v>1</v>
      </c>
      <c r="T770" s="28">
        <f t="shared" si="157"/>
        <v>3589.2000000000003</v>
      </c>
      <c r="U770" s="61">
        <f ca="1">OFFSET($U$4,B770,0)/OFFSET($G$4,B770,0)*G770</f>
        <v>658723.56233673275</v>
      </c>
      <c r="V770" s="62">
        <f t="shared" ca="1" si="158"/>
        <v>662312.7623367327</v>
      </c>
      <c r="W770" s="63">
        <v>851.57793927472028</v>
      </c>
      <c r="X770" s="63">
        <f t="shared" ca="1" si="159"/>
        <v>788.46757421039604</v>
      </c>
      <c r="Y770" s="64">
        <f t="shared" ca="1" si="160"/>
        <v>-7.410991073591533E-2</v>
      </c>
      <c r="Z770" s="64"/>
      <c r="AA770" s="64">
        <f ca="1">MAX(Y770,OFFSET($AA$4,B770,0))</f>
        <v>-7.410991073591533E-2</v>
      </c>
      <c r="AB770" s="62">
        <f t="shared" ca="1" si="161"/>
        <v>662312.7623367327</v>
      </c>
      <c r="AC770" s="65">
        <f t="shared" ca="1" si="162"/>
        <v>0</v>
      </c>
      <c r="AD770" s="62">
        <f ca="1">MAX(0,AB770-W770*(1+OFFSET($Y$4,B770,0))*E770)</f>
        <v>0</v>
      </c>
      <c r="AE770" s="65">
        <f ca="1">IF(OFFSET($AC$4,B770,0)=0,0,-OFFSET($AC$4,B770,0)/OFFSET($AD$4,B770,0)*AD770)</f>
        <v>0</v>
      </c>
      <c r="AF770" s="51">
        <f t="shared" ca="1" si="163"/>
        <v>662312.7623367327</v>
      </c>
    </row>
    <row r="771" spans="1:32" ht="11.25" x14ac:dyDescent="0.2">
      <c r="A771" s="60">
        <v>31943</v>
      </c>
      <c r="B771" s="102">
        <f>INT(A771/10000)</f>
        <v>3</v>
      </c>
      <c r="C771" s="109">
        <v>5</v>
      </c>
      <c r="D771" s="60" t="s">
        <v>828</v>
      </c>
      <c r="E771" s="60">
        <v>6220</v>
      </c>
      <c r="F771" s="60">
        <v>0</v>
      </c>
      <c r="G771" s="60">
        <f t="shared" si="151"/>
        <v>10026.268656716418</v>
      </c>
      <c r="H771" s="60"/>
      <c r="I771" s="60"/>
      <c r="J771" s="57"/>
      <c r="K771" s="23">
        <f t="shared" si="152"/>
        <v>1</v>
      </c>
      <c r="L771" s="23">
        <f t="shared" si="153"/>
        <v>0</v>
      </c>
      <c r="M771" s="23">
        <f ca="1">OFFSET('Z1'!$B$7,B771,K771)*E771</f>
        <v>0</v>
      </c>
      <c r="N771" s="23">
        <f ca="1">IF(L771&gt;0,OFFSET('Z1'!$I$7,B771,L771)*IF(L771=1,E771-9300,IF(L771=2,E771-18000,IF(L771=3,E771-45000,0))),0)</f>
        <v>0</v>
      </c>
      <c r="O771" s="23">
        <f>IF(AND(F771=1,E771&gt;20000,E771&lt;=45000),E771*'Z1'!$G$7,0)+IF(AND(F771=1,E771&gt;45000,E771&lt;=50000),'Z1'!$G$7/5000*(50000-E771)*E771,0)</f>
        <v>0</v>
      </c>
      <c r="P771" s="24">
        <f t="shared" ca="1" si="154"/>
        <v>0</v>
      </c>
      <c r="Q771" s="27">
        <v>13406</v>
      </c>
      <c r="R771" s="26">
        <f t="shared" si="155"/>
        <v>12406</v>
      </c>
      <c r="S771" s="27">
        <f t="shared" si="156"/>
        <v>1</v>
      </c>
      <c r="T771" s="28">
        <f t="shared" si="157"/>
        <v>11165.4</v>
      </c>
      <c r="U771" s="61">
        <f ca="1">OFFSET($U$4,B771,0)/OFFSET($G$4,B771,0)*G771</f>
        <v>4877691.1401600931</v>
      </c>
      <c r="V771" s="62">
        <f t="shared" ca="1" si="158"/>
        <v>4888856.5401600935</v>
      </c>
      <c r="W771" s="63">
        <v>850.2753454392589</v>
      </c>
      <c r="X771" s="63">
        <f t="shared" ca="1" si="159"/>
        <v>785.98979745339125</v>
      </c>
      <c r="Y771" s="64">
        <f t="shared" ca="1" si="160"/>
        <v>-7.5605565103922023E-2</v>
      </c>
      <c r="Z771" s="64"/>
      <c r="AA771" s="64">
        <f ca="1">MAX(Y771,OFFSET($AA$4,B771,0))</f>
        <v>-7.5021174781420008E-2</v>
      </c>
      <c r="AB771" s="62">
        <f t="shared" ca="1" si="161"/>
        <v>4891947.2126504481</v>
      </c>
      <c r="AC771" s="65">
        <f t="shared" ca="1" si="162"/>
        <v>3090.6724903546274</v>
      </c>
      <c r="AD771" s="62">
        <f ca="1">MAX(0,AB771-W771*(1+OFFSET($Y$4,B771,0))*E771)</f>
        <v>0</v>
      </c>
      <c r="AE771" s="65">
        <f ca="1">IF(OFFSET($AC$4,B771,0)=0,0,-OFFSET($AC$4,B771,0)/OFFSET($AD$4,B771,0)*AD771)</f>
        <v>0</v>
      </c>
      <c r="AF771" s="51">
        <f t="shared" ca="1" si="163"/>
        <v>4891947.2126504481</v>
      </c>
    </row>
    <row r="772" spans="1:32" ht="11.25" x14ac:dyDescent="0.2">
      <c r="A772" s="60">
        <v>31945</v>
      </c>
      <c r="B772" s="102">
        <f>INT(A772/10000)</f>
        <v>3</v>
      </c>
      <c r="C772" s="109">
        <v>3</v>
      </c>
      <c r="D772" s="60" t="s">
        <v>829</v>
      </c>
      <c r="E772" s="60">
        <v>1359</v>
      </c>
      <c r="F772" s="60">
        <v>0</v>
      </c>
      <c r="G772" s="60">
        <f t="shared" si="151"/>
        <v>2190.6268656716416</v>
      </c>
      <c r="H772" s="60"/>
      <c r="I772" s="60"/>
      <c r="J772" s="57"/>
      <c r="K772" s="23">
        <f t="shared" si="152"/>
        <v>1</v>
      </c>
      <c r="L772" s="23">
        <f t="shared" si="153"/>
        <v>0</v>
      </c>
      <c r="M772" s="23">
        <f ca="1">OFFSET('Z1'!$B$7,B772,K772)*E772</f>
        <v>0</v>
      </c>
      <c r="N772" s="23">
        <f ca="1">IF(L772&gt;0,OFFSET('Z1'!$I$7,B772,L772)*IF(L772=1,E772-9300,IF(L772=2,E772-18000,IF(L772=3,E772-45000,0))),0)</f>
        <v>0</v>
      </c>
      <c r="O772" s="23">
        <f>IF(AND(F772=1,E772&gt;20000,E772&lt;=45000),E772*'Z1'!$G$7,0)+IF(AND(F772=1,E772&gt;45000,E772&lt;=50000),'Z1'!$G$7/5000*(50000-E772)*E772,0)</f>
        <v>0</v>
      </c>
      <c r="P772" s="24">
        <f t="shared" ca="1" si="154"/>
        <v>0</v>
      </c>
      <c r="Q772" s="27">
        <v>0</v>
      </c>
      <c r="R772" s="26">
        <f t="shared" si="155"/>
        <v>0</v>
      </c>
      <c r="S772" s="27">
        <f t="shared" si="156"/>
        <v>1</v>
      </c>
      <c r="T772" s="28">
        <f t="shared" si="157"/>
        <v>0</v>
      </c>
      <c r="U772" s="61">
        <f ca="1">OFFSET($U$4,B772,0)/OFFSET($G$4,B772,0)*G772</f>
        <v>1065720.6204947855</v>
      </c>
      <c r="V772" s="62">
        <f t="shared" ca="1" si="158"/>
        <v>1065720.6204947855</v>
      </c>
      <c r="W772" s="63">
        <v>832.38598439331963</v>
      </c>
      <c r="X772" s="63">
        <f t="shared" ca="1" si="159"/>
        <v>784.19471706753905</v>
      </c>
      <c r="Y772" s="64">
        <f t="shared" ca="1" si="160"/>
        <v>-5.7895337294638027E-2</v>
      </c>
      <c r="Z772" s="64"/>
      <c r="AA772" s="64">
        <f ca="1">MAX(Y772,OFFSET($AA$4,B772,0))</f>
        <v>-5.7895337294638027E-2</v>
      </c>
      <c r="AB772" s="62">
        <f t="shared" ca="1" si="161"/>
        <v>1065720.6204947855</v>
      </c>
      <c r="AC772" s="65">
        <f t="shared" ca="1" si="162"/>
        <v>0</v>
      </c>
      <c r="AD772" s="62">
        <f ca="1">MAX(0,AB772-W772*(1+OFFSET($Y$4,B772,0))*E772)</f>
        <v>13716.899578145472</v>
      </c>
      <c r="AE772" s="65">
        <f ca="1">IF(OFFSET($AC$4,B772,0)=0,0,-OFFSET($AC$4,B772,0)/OFFSET($AD$4,B772,0)*AD772)</f>
        <v>-6652.5956759803184</v>
      </c>
      <c r="AF772" s="51">
        <f t="shared" ca="1" si="163"/>
        <v>1059068.0248188053</v>
      </c>
    </row>
    <row r="773" spans="1:32" ht="11.25" x14ac:dyDescent="0.2">
      <c r="A773" s="60">
        <v>31946</v>
      </c>
      <c r="B773" s="102">
        <f>INT(A773/10000)</f>
        <v>3</v>
      </c>
      <c r="C773" s="109">
        <v>3</v>
      </c>
      <c r="D773" s="60" t="s">
        <v>830</v>
      </c>
      <c r="E773" s="60">
        <v>1417</v>
      </c>
      <c r="F773" s="60">
        <v>0</v>
      </c>
      <c r="G773" s="60">
        <f t="shared" si="151"/>
        <v>2284.1194029850744</v>
      </c>
      <c r="H773" s="60"/>
      <c r="I773" s="60"/>
      <c r="J773" s="57"/>
      <c r="K773" s="23">
        <f t="shared" si="152"/>
        <v>1</v>
      </c>
      <c r="L773" s="23">
        <f t="shared" si="153"/>
        <v>0</v>
      </c>
      <c r="M773" s="23">
        <f ca="1">OFFSET('Z1'!$B$7,B773,K773)*E773</f>
        <v>0</v>
      </c>
      <c r="N773" s="23">
        <f ca="1">IF(L773&gt;0,OFFSET('Z1'!$I$7,B773,L773)*IF(L773=1,E773-9300,IF(L773=2,E773-18000,IF(L773=3,E773-45000,0))),0)</f>
        <v>0</v>
      </c>
      <c r="O773" s="23">
        <f>IF(AND(F773=1,E773&gt;20000,E773&lt;=45000),E773*'Z1'!$G$7,0)+IF(AND(F773=1,E773&gt;45000,E773&lt;=50000),'Z1'!$G$7/5000*(50000-E773)*E773,0)</f>
        <v>0</v>
      </c>
      <c r="P773" s="24">
        <f t="shared" ca="1" si="154"/>
        <v>0</v>
      </c>
      <c r="Q773" s="27">
        <v>0</v>
      </c>
      <c r="R773" s="26">
        <f t="shared" si="155"/>
        <v>0</v>
      </c>
      <c r="S773" s="27">
        <f t="shared" si="156"/>
        <v>1</v>
      </c>
      <c r="T773" s="28">
        <f t="shared" si="157"/>
        <v>0</v>
      </c>
      <c r="U773" s="61">
        <f ca="1">OFFSET($U$4,B773,0)/OFFSET($G$4,B773,0)*G773</f>
        <v>1111203.9140847027</v>
      </c>
      <c r="V773" s="62">
        <f t="shared" ca="1" si="158"/>
        <v>1111203.9140847027</v>
      </c>
      <c r="W773" s="63">
        <v>848.28906367663399</v>
      </c>
      <c r="X773" s="63">
        <f t="shared" ca="1" si="159"/>
        <v>784.19471706753893</v>
      </c>
      <c r="Y773" s="64">
        <f t="shared" ca="1" si="160"/>
        <v>-7.5557200196945673E-2</v>
      </c>
      <c r="Z773" s="64"/>
      <c r="AA773" s="64">
        <f ca="1">MAX(Y773,OFFSET($AA$4,B773,0))</f>
        <v>-7.5021174781420008E-2</v>
      </c>
      <c r="AB773" s="62">
        <f t="shared" ca="1" si="161"/>
        <v>1111848.2303581464</v>
      </c>
      <c r="AC773" s="65">
        <f t="shared" ca="1" si="162"/>
        <v>644.31627344363369</v>
      </c>
      <c r="AD773" s="62">
        <f ca="1">MAX(0,AB773-W773*(1+OFFSET($Y$4,B773,0))*E773)</f>
        <v>0</v>
      </c>
      <c r="AE773" s="65">
        <f ca="1">IF(OFFSET($AC$4,B773,0)=0,0,-OFFSET($AC$4,B773,0)/OFFSET($AD$4,B773,0)*AD773)</f>
        <v>0</v>
      </c>
      <c r="AF773" s="51">
        <f t="shared" ca="1" si="163"/>
        <v>1111848.2303581464</v>
      </c>
    </row>
    <row r="774" spans="1:32" ht="11.25" x14ac:dyDescent="0.2">
      <c r="A774" s="60">
        <v>31947</v>
      </c>
      <c r="B774" s="102">
        <f>INT(A774/10000)</f>
        <v>3</v>
      </c>
      <c r="C774" s="109">
        <v>5</v>
      </c>
      <c r="D774" s="60" t="s">
        <v>831</v>
      </c>
      <c r="E774" s="60">
        <v>6558</v>
      </c>
      <c r="F774" s="60">
        <v>0</v>
      </c>
      <c r="G774" s="60">
        <f t="shared" si="151"/>
        <v>10571.10447761194</v>
      </c>
      <c r="H774" s="60"/>
      <c r="I774" s="60"/>
      <c r="J774" s="57"/>
      <c r="K774" s="23">
        <f t="shared" si="152"/>
        <v>1</v>
      </c>
      <c r="L774" s="23">
        <f t="shared" si="153"/>
        <v>0</v>
      </c>
      <c r="M774" s="23">
        <f ca="1">OFFSET('Z1'!$B$7,B774,K774)*E774</f>
        <v>0</v>
      </c>
      <c r="N774" s="23">
        <f ca="1">IF(L774&gt;0,OFFSET('Z1'!$I$7,B774,L774)*IF(L774=1,E774-9300,IF(L774=2,E774-18000,IF(L774=3,E774-45000,0))),0)</f>
        <v>0</v>
      </c>
      <c r="O774" s="23">
        <f>IF(AND(F774=1,E774&gt;20000,E774&lt;=45000),E774*'Z1'!$G$7,0)+IF(AND(F774=1,E774&gt;45000,E774&lt;=50000),'Z1'!$G$7/5000*(50000-E774)*E774,0)</f>
        <v>0</v>
      </c>
      <c r="P774" s="24">
        <f t="shared" ca="1" si="154"/>
        <v>0</v>
      </c>
      <c r="Q774" s="27">
        <v>5262</v>
      </c>
      <c r="R774" s="26">
        <f t="shared" si="155"/>
        <v>4262</v>
      </c>
      <c r="S774" s="27">
        <f t="shared" si="156"/>
        <v>1</v>
      </c>
      <c r="T774" s="28">
        <f t="shared" si="157"/>
        <v>3835.8</v>
      </c>
      <c r="U774" s="61">
        <f ca="1">OFFSET($U$4,B774,0)/OFFSET($G$4,B774,0)*G774</f>
        <v>5142748.9545289204</v>
      </c>
      <c r="V774" s="62">
        <f t="shared" ca="1" si="158"/>
        <v>5146584.7545289202</v>
      </c>
      <c r="W774" s="63">
        <v>848.94667684535841</v>
      </c>
      <c r="X774" s="63">
        <f t="shared" ca="1" si="159"/>
        <v>784.77962100166519</v>
      </c>
      <c r="Y774" s="64">
        <f t="shared" ca="1" si="160"/>
        <v>-7.5584318301515352E-2</v>
      </c>
      <c r="Z774" s="64"/>
      <c r="AA774" s="64">
        <f ca="1">MAX(Y774,OFFSET($AA$4,B774,0))</f>
        <v>-7.5021174781420008E-2</v>
      </c>
      <c r="AB774" s="62">
        <f t="shared" ca="1" si="161"/>
        <v>5149719.9954302963</v>
      </c>
      <c r="AC774" s="65">
        <f t="shared" ca="1" si="162"/>
        <v>3135.2409013761207</v>
      </c>
      <c r="AD774" s="62">
        <f ca="1">MAX(0,AB774-W774*(1+OFFSET($Y$4,B774,0))*E774)</f>
        <v>0</v>
      </c>
      <c r="AE774" s="65">
        <f ca="1">IF(OFFSET($AC$4,B774,0)=0,0,-OFFSET($AC$4,B774,0)/OFFSET($AD$4,B774,0)*AD774)</f>
        <v>0</v>
      </c>
      <c r="AF774" s="51">
        <f t="shared" ca="1" si="163"/>
        <v>5149719.9954302963</v>
      </c>
    </row>
    <row r="775" spans="1:32" ht="11.25" x14ac:dyDescent="0.2">
      <c r="A775" s="60">
        <v>31948</v>
      </c>
      <c r="B775" s="102">
        <f>INT(A775/10000)</f>
        <v>3</v>
      </c>
      <c r="C775" s="109">
        <v>4</v>
      </c>
      <c r="D775" s="60" t="s">
        <v>832</v>
      </c>
      <c r="E775" s="60">
        <v>2540</v>
      </c>
      <c r="F775" s="60">
        <v>0</v>
      </c>
      <c r="G775" s="60">
        <f t="shared" si="151"/>
        <v>4094.3283582089553</v>
      </c>
      <c r="H775" s="60"/>
      <c r="I775" s="60"/>
      <c r="J775" s="57"/>
      <c r="K775" s="23">
        <f t="shared" si="152"/>
        <v>1</v>
      </c>
      <c r="L775" s="23">
        <f t="shared" si="153"/>
        <v>0</v>
      </c>
      <c r="M775" s="23">
        <f ca="1">OFFSET('Z1'!$B$7,B775,K775)*E775</f>
        <v>0</v>
      </c>
      <c r="N775" s="23">
        <f ca="1">IF(L775&gt;0,OFFSET('Z1'!$I$7,B775,L775)*IF(L775=1,E775-9300,IF(L775=2,E775-18000,IF(L775=3,E775-45000,0))),0)</f>
        <v>0</v>
      </c>
      <c r="O775" s="23">
        <f>IF(AND(F775=1,E775&gt;20000,E775&lt;=45000),E775*'Z1'!$G$7,0)+IF(AND(F775=1,E775&gt;45000,E775&lt;=50000),'Z1'!$G$7/5000*(50000-E775)*E775,0)</f>
        <v>0</v>
      </c>
      <c r="P775" s="24">
        <f t="shared" ca="1" si="154"/>
        <v>0</v>
      </c>
      <c r="Q775" s="27">
        <v>0</v>
      </c>
      <c r="R775" s="26">
        <f t="shared" si="155"/>
        <v>0</v>
      </c>
      <c r="S775" s="27">
        <f t="shared" si="156"/>
        <v>1</v>
      </c>
      <c r="T775" s="28">
        <f t="shared" si="157"/>
        <v>0</v>
      </c>
      <c r="U775" s="61">
        <f ca="1">OFFSET($U$4,B775,0)/OFFSET($G$4,B775,0)*G775</f>
        <v>1991854.5813515491</v>
      </c>
      <c r="V775" s="62">
        <f t="shared" ca="1" si="158"/>
        <v>1991854.5813515491</v>
      </c>
      <c r="W775" s="63">
        <v>848.28906367663387</v>
      </c>
      <c r="X775" s="63">
        <f t="shared" ca="1" si="159"/>
        <v>784.19471706753905</v>
      </c>
      <c r="Y775" s="64">
        <f t="shared" ca="1" si="160"/>
        <v>-7.5557200196945451E-2</v>
      </c>
      <c r="Z775" s="64"/>
      <c r="AA775" s="64">
        <f ca="1">MAX(Y775,OFFSET($AA$4,B775,0))</f>
        <v>-7.5021174781420008E-2</v>
      </c>
      <c r="AB775" s="62">
        <f t="shared" ca="1" si="161"/>
        <v>1993009.5307760702</v>
      </c>
      <c r="AC775" s="65">
        <f t="shared" ca="1" si="162"/>
        <v>1154.9494245210662</v>
      </c>
      <c r="AD775" s="62">
        <f ca="1">MAX(0,AB775-W775*(1+OFFSET($Y$4,B775,0))*E775)</f>
        <v>0</v>
      </c>
      <c r="AE775" s="65">
        <f ca="1">IF(OFFSET($AC$4,B775,0)=0,0,-OFFSET($AC$4,B775,0)/OFFSET($AD$4,B775,0)*AD775)</f>
        <v>0</v>
      </c>
      <c r="AF775" s="51">
        <f t="shared" ca="1" si="163"/>
        <v>1993009.5307760702</v>
      </c>
    </row>
    <row r="776" spans="1:32" ht="11.25" x14ac:dyDescent="0.2">
      <c r="A776" s="60">
        <v>31949</v>
      </c>
      <c r="B776" s="102">
        <f>INT(A776/10000)</f>
        <v>3</v>
      </c>
      <c r="C776" s="109">
        <v>4</v>
      </c>
      <c r="D776" s="60" t="s">
        <v>833</v>
      </c>
      <c r="E776" s="60">
        <v>4982</v>
      </c>
      <c r="F776" s="60">
        <v>0</v>
      </c>
      <c r="G776" s="60">
        <f t="shared" si="151"/>
        <v>8030.686567164179</v>
      </c>
      <c r="H776" s="60"/>
      <c r="I776" s="60"/>
      <c r="J776" s="57"/>
      <c r="K776" s="23">
        <f t="shared" si="152"/>
        <v>1</v>
      </c>
      <c r="L776" s="23">
        <f t="shared" si="153"/>
        <v>0</v>
      </c>
      <c r="M776" s="23">
        <f ca="1">OFFSET('Z1'!$B$7,B776,K776)*E776</f>
        <v>0</v>
      </c>
      <c r="N776" s="23">
        <f ca="1">IF(L776&gt;0,OFFSET('Z1'!$I$7,B776,L776)*IF(L776=1,E776-9300,IF(L776=2,E776-18000,IF(L776=3,E776-45000,0))),0)</f>
        <v>0</v>
      </c>
      <c r="O776" s="23">
        <f>IF(AND(F776=1,E776&gt;20000,E776&lt;=45000),E776*'Z1'!$G$7,0)+IF(AND(F776=1,E776&gt;45000,E776&lt;=50000),'Z1'!$G$7/5000*(50000-E776)*E776,0)</f>
        <v>0</v>
      </c>
      <c r="P776" s="24">
        <f t="shared" ca="1" si="154"/>
        <v>0</v>
      </c>
      <c r="Q776" s="27">
        <v>8271</v>
      </c>
      <c r="R776" s="26">
        <f t="shared" si="155"/>
        <v>7271</v>
      </c>
      <c r="S776" s="27">
        <f t="shared" si="156"/>
        <v>1</v>
      </c>
      <c r="T776" s="28">
        <f t="shared" si="157"/>
        <v>6543.9000000000005</v>
      </c>
      <c r="U776" s="61">
        <f ca="1">OFFSET($U$4,B776,0)/OFFSET($G$4,B776,0)*G776</f>
        <v>3906858.0804304793</v>
      </c>
      <c r="V776" s="62">
        <f t="shared" ca="1" si="158"/>
        <v>3913401.9804304792</v>
      </c>
      <c r="W776" s="63">
        <v>849.55687561153468</v>
      </c>
      <c r="X776" s="63">
        <f t="shared" ca="1" si="159"/>
        <v>785.50822569861089</v>
      </c>
      <c r="Y776" s="64">
        <f t="shared" ca="1" si="160"/>
        <v>-7.5390655707211818E-2</v>
      </c>
      <c r="Z776" s="64"/>
      <c r="AA776" s="64">
        <f ca="1">MAX(Y776,OFFSET($AA$4,B776,0))</f>
        <v>-7.5021174781420008E-2</v>
      </c>
      <c r="AB776" s="62">
        <f t="shared" ca="1" si="161"/>
        <v>3914965.8056239518</v>
      </c>
      <c r="AC776" s="65">
        <f t="shared" ca="1" si="162"/>
        <v>1563.8251934726723</v>
      </c>
      <c r="AD776" s="62">
        <f ca="1">MAX(0,AB776-W776*(1+OFFSET($Y$4,B776,0))*E776)</f>
        <v>0</v>
      </c>
      <c r="AE776" s="65">
        <f ca="1">IF(OFFSET($AC$4,B776,0)=0,0,-OFFSET($AC$4,B776,0)/OFFSET($AD$4,B776,0)*AD776)</f>
        <v>0</v>
      </c>
      <c r="AF776" s="51">
        <f t="shared" ca="1" si="163"/>
        <v>3914965.8056239518</v>
      </c>
    </row>
    <row r="777" spans="1:32" ht="11.25" x14ac:dyDescent="0.2">
      <c r="A777" s="60">
        <v>31950</v>
      </c>
      <c r="B777" s="102">
        <f>INT(A777/10000)</f>
        <v>3</v>
      </c>
      <c r="C777" s="109">
        <v>4</v>
      </c>
      <c r="D777" s="60" t="s">
        <v>834</v>
      </c>
      <c r="E777" s="60">
        <v>3655</v>
      </c>
      <c r="F777" s="60">
        <v>0</v>
      </c>
      <c r="G777" s="60">
        <f t="shared" si="151"/>
        <v>5891.6417910447763</v>
      </c>
      <c r="H777" s="60"/>
      <c r="I777" s="60"/>
      <c r="J777" s="57"/>
      <c r="K777" s="23">
        <f t="shared" si="152"/>
        <v>1</v>
      </c>
      <c r="L777" s="23">
        <f t="shared" si="153"/>
        <v>0</v>
      </c>
      <c r="M777" s="23">
        <f ca="1">OFFSET('Z1'!$B$7,B777,K777)*E777</f>
        <v>0</v>
      </c>
      <c r="N777" s="23">
        <f ca="1">IF(L777&gt;0,OFFSET('Z1'!$I$7,B777,L777)*IF(L777=1,E777-9300,IF(L777=2,E777-18000,IF(L777=3,E777-45000,0))),0)</f>
        <v>0</v>
      </c>
      <c r="O777" s="23">
        <f>IF(AND(F777=1,E777&gt;20000,E777&lt;=45000),E777*'Z1'!$G$7,0)+IF(AND(F777=1,E777&gt;45000,E777&lt;=50000),'Z1'!$G$7/5000*(50000-E777)*E777,0)</f>
        <v>0</v>
      </c>
      <c r="P777" s="24">
        <f t="shared" ca="1" si="154"/>
        <v>0</v>
      </c>
      <c r="Q777" s="27">
        <v>18901</v>
      </c>
      <c r="R777" s="26">
        <f t="shared" si="155"/>
        <v>17901</v>
      </c>
      <c r="S777" s="27">
        <f t="shared" si="156"/>
        <v>1</v>
      </c>
      <c r="T777" s="28">
        <f t="shared" si="157"/>
        <v>16110.9</v>
      </c>
      <c r="U777" s="61">
        <f ca="1">OFFSET($U$4,B777,0)/OFFSET($G$4,B777,0)*G777</f>
        <v>2866231.6908818553</v>
      </c>
      <c r="V777" s="62">
        <f t="shared" ca="1" si="158"/>
        <v>2882342.5908818552</v>
      </c>
      <c r="W777" s="63">
        <v>852.03701896561995</v>
      </c>
      <c r="X777" s="63">
        <f t="shared" ca="1" si="159"/>
        <v>788.60262404428329</v>
      </c>
      <c r="Y777" s="64">
        <f t="shared" ca="1" si="160"/>
        <v>-7.4450280339164787E-2</v>
      </c>
      <c r="Z777" s="64"/>
      <c r="AA777" s="64">
        <f ca="1">MAX(Y777,OFFSET($AA$4,B777,0))</f>
        <v>-7.4450280339164787E-2</v>
      </c>
      <c r="AB777" s="62">
        <f t="shared" ca="1" si="161"/>
        <v>2882342.5908818552</v>
      </c>
      <c r="AC777" s="65">
        <f t="shared" ca="1" si="162"/>
        <v>0</v>
      </c>
      <c r="AD777" s="62">
        <f ca="1">MAX(0,AB777-W777*(1+OFFSET($Y$4,B777,0))*E777)</f>
        <v>0</v>
      </c>
      <c r="AE777" s="65">
        <f ca="1">IF(OFFSET($AC$4,B777,0)=0,0,-OFFSET($AC$4,B777,0)/OFFSET($AD$4,B777,0)*AD777)</f>
        <v>0</v>
      </c>
      <c r="AF777" s="51">
        <f t="shared" ca="1" si="163"/>
        <v>2882342.5908818552</v>
      </c>
    </row>
    <row r="778" spans="1:32" ht="11.25" x14ac:dyDescent="0.2">
      <c r="A778" s="60">
        <v>31951</v>
      </c>
      <c r="B778" s="102">
        <f>INT(A778/10000)</f>
        <v>3</v>
      </c>
      <c r="C778" s="109">
        <v>5</v>
      </c>
      <c r="D778" s="60" t="s">
        <v>835</v>
      </c>
      <c r="E778" s="60">
        <v>7769</v>
      </c>
      <c r="F778" s="60">
        <v>0</v>
      </c>
      <c r="G778" s="60">
        <f t="shared" si="151"/>
        <v>12523.164179104477</v>
      </c>
      <c r="H778" s="60"/>
      <c r="I778" s="60"/>
      <c r="J778" s="57"/>
      <c r="K778" s="23">
        <f t="shared" si="152"/>
        <v>1</v>
      </c>
      <c r="L778" s="23">
        <f t="shared" si="153"/>
        <v>0</v>
      </c>
      <c r="M778" s="23">
        <f ca="1">OFFSET('Z1'!$B$7,B778,K778)*E778</f>
        <v>0</v>
      </c>
      <c r="N778" s="23">
        <f ca="1">IF(L778&gt;0,OFFSET('Z1'!$I$7,B778,L778)*IF(L778=1,E778-9300,IF(L778=2,E778-18000,IF(L778=3,E778-45000,0))),0)</f>
        <v>0</v>
      </c>
      <c r="O778" s="23">
        <f>IF(AND(F778=1,E778&gt;20000,E778&lt;=45000),E778*'Z1'!$G$7,0)+IF(AND(F778=1,E778&gt;45000,E778&lt;=50000),'Z1'!$G$7/5000*(50000-E778)*E778,0)</f>
        <v>0</v>
      </c>
      <c r="P778" s="24">
        <f t="shared" ca="1" si="154"/>
        <v>0</v>
      </c>
      <c r="Q778" s="27">
        <v>14515</v>
      </c>
      <c r="R778" s="26">
        <f t="shared" si="155"/>
        <v>13515</v>
      </c>
      <c r="S778" s="27">
        <f t="shared" si="156"/>
        <v>1</v>
      </c>
      <c r="T778" s="28">
        <f t="shared" si="157"/>
        <v>12163.5</v>
      </c>
      <c r="U778" s="61">
        <f ca="1">OFFSET($U$4,B778,0)/OFFSET($G$4,B778,0)*G778</f>
        <v>6092408.7568977103</v>
      </c>
      <c r="V778" s="62">
        <f t="shared" ca="1" si="158"/>
        <v>6104572.2568977103</v>
      </c>
      <c r="W778" s="63">
        <v>849.86082091582489</v>
      </c>
      <c r="X778" s="63">
        <f t="shared" ca="1" si="159"/>
        <v>785.76036258176214</v>
      </c>
      <c r="Y778" s="64">
        <f t="shared" ca="1" si="160"/>
        <v>-7.5424653962735899E-2</v>
      </c>
      <c r="Z778" s="64"/>
      <c r="AA778" s="64">
        <f ca="1">MAX(Y778,OFFSET($AA$4,B778,0))</f>
        <v>-7.5021174781420008E-2</v>
      </c>
      <c r="AB778" s="62">
        <f t="shared" ca="1" si="161"/>
        <v>6107236.2559185075</v>
      </c>
      <c r="AC778" s="65">
        <f t="shared" ca="1" si="162"/>
        <v>2663.9990207972005</v>
      </c>
      <c r="AD778" s="62">
        <f ca="1">MAX(0,AB778-W778*(1+OFFSET($Y$4,B778,0))*E778)</f>
        <v>0</v>
      </c>
      <c r="AE778" s="65">
        <f ca="1">IF(OFFSET($AC$4,B778,0)=0,0,-OFFSET($AC$4,B778,0)/OFFSET($AD$4,B778,0)*AD778)</f>
        <v>0</v>
      </c>
      <c r="AF778" s="51">
        <f t="shared" ca="1" si="163"/>
        <v>6107236.2559185075</v>
      </c>
    </row>
    <row r="779" spans="1:32" ht="11.25" x14ac:dyDescent="0.2">
      <c r="A779" s="60">
        <v>31952</v>
      </c>
      <c r="B779" s="102">
        <f>INT(A779/10000)</f>
        <v>3</v>
      </c>
      <c r="C779" s="109">
        <v>5</v>
      </c>
      <c r="D779" s="60" t="s">
        <v>836</v>
      </c>
      <c r="E779" s="60">
        <v>9705</v>
      </c>
      <c r="F779" s="60">
        <v>0</v>
      </c>
      <c r="G779" s="60">
        <f t="shared" si="151"/>
        <v>16029.701492537313</v>
      </c>
      <c r="H779" s="60"/>
      <c r="I779" s="60"/>
      <c r="J779" s="57"/>
      <c r="K779" s="23">
        <f t="shared" si="152"/>
        <v>1</v>
      </c>
      <c r="L779" s="23">
        <f t="shared" si="153"/>
        <v>1</v>
      </c>
      <c r="M779" s="23">
        <f ca="1">OFFSET('Z1'!$B$7,B779,K779)*E779</f>
        <v>0</v>
      </c>
      <c r="N779" s="23">
        <f ca="1">IF(L779&gt;0,OFFSET('Z1'!$I$7,B779,L779)*IF(L779=1,E779-9300,IF(L779=2,E779-18000,IF(L779=3,E779-45000,0))),0)</f>
        <v>755093.57142857136</v>
      </c>
      <c r="O779" s="23">
        <f>IF(AND(F779=1,E779&gt;20000,E779&lt;=45000),E779*'Z1'!$G$7,0)+IF(AND(F779=1,E779&gt;45000,E779&lt;=50000),'Z1'!$G$7/5000*(50000-E779)*E779,0)</f>
        <v>0</v>
      </c>
      <c r="P779" s="24">
        <f t="shared" ca="1" si="154"/>
        <v>755093.57142857136</v>
      </c>
      <c r="Q779" s="27">
        <v>10757</v>
      </c>
      <c r="R779" s="26">
        <f t="shared" si="155"/>
        <v>9757</v>
      </c>
      <c r="S779" s="27">
        <f t="shared" si="156"/>
        <v>2</v>
      </c>
      <c r="T779" s="28">
        <f t="shared" si="157"/>
        <v>3700.6907142857149</v>
      </c>
      <c r="U779" s="61">
        <f ca="1">OFFSET($U$4,B779,0)/OFFSET($G$4,B779,0)*G779</f>
        <v>7798308.1868830202</v>
      </c>
      <c r="V779" s="62">
        <f t="shared" ca="1" si="158"/>
        <v>8557102.4490258768</v>
      </c>
      <c r="W779" s="63">
        <v>922.9879854245894</v>
      </c>
      <c r="X779" s="63">
        <f t="shared" ca="1" si="159"/>
        <v>881.72101484037887</v>
      </c>
      <c r="Y779" s="64">
        <f t="shared" ca="1" si="160"/>
        <v>-4.4710192587422481E-2</v>
      </c>
      <c r="Z779" s="64"/>
      <c r="AA779" s="64">
        <f ca="1">MAX(Y779,OFFSET($AA$4,B779,0))</f>
        <v>-4.4710192587422481E-2</v>
      </c>
      <c r="AB779" s="62">
        <f t="shared" ca="1" si="161"/>
        <v>8557102.4490258768</v>
      </c>
      <c r="AC779" s="65">
        <f t="shared" ca="1" si="162"/>
        <v>0</v>
      </c>
      <c r="AD779" s="62">
        <f ca="1">MAX(0,AB779-W779*(1+OFFSET($Y$4,B779,0))*E779)</f>
        <v>226725.61356656905</v>
      </c>
      <c r="AE779" s="65">
        <f ca="1">IF(OFFSET($AC$4,B779,0)=0,0,-OFFSET($AC$4,B779,0)/OFFSET($AD$4,B779,0)*AD779)</f>
        <v>-109960.25944886783</v>
      </c>
      <c r="AF779" s="51">
        <f t="shared" ca="1" si="163"/>
        <v>8447142.1895770095</v>
      </c>
    </row>
    <row r="780" spans="1:32" ht="11.25" x14ac:dyDescent="0.2">
      <c r="A780" s="60">
        <v>31953</v>
      </c>
      <c r="B780" s="102">
        <f>INT(A780/10000)</f>
        <v>3</v>
      </c>
      <c r="C780" s="109">
        <v>4</v>
      </c>
      <c r="D780" s="60" t="s">
        <v>837</v>
      </c>
      <c r="E780" s="60">
        <v>2806</v>
      </c>
      <c r="F780" s="60">
        <v>0</v>
      </c>
      <c r="G780" s="60">
        <f t="shared" si="151"/>
        <v>4523.1044776119406</v>
      </c>
      <c r="H780" s="60"/>
      <c r="I780" s="60"/>
      <c r="J780" s="57"/>
      <c r="K780" s="23">
        <f t="shared" si="152"/>
        <v>1</v>
      </c>
      <c r="L780" s="23">
        <f t="shared" si="153"/>
        <v>0</v>
      </c>
      <c r="M780" s="23">
        <f ca="1">OFFSET('Z1'!$B$7,B780,K780)*E780</f>
        <v>0</v>
      </c>
      <c r="N780" s="23">
        <f ca="1">IF(L780&gt;0,OFFSET('Z1'!$I$7,B780,L780)*IF(L780=1,E780-9300,IF(L780=2,E780-18000,IF(L780=3,E780-45000,0))),0)</f>
        <v>0</v>
      </c>
      <c r="O780" s="23">
        <f>IF(AND(F780=1,E780&gt;20000,E780&lt;=45000),E780*'Z1'!$G$7,0)+IF(AND(F780=1,E780&gt;45000,E780&lt;=50000),'Z1'!$G$7/5000*(50000-E780)*E780,0)</f>
        <v>0</v>
      </c>
      <c r="P780" s="24">
        <f t="shared" ca="1" si="154"/>
        <v>0</v>
      </c>
      <c r="Q780" s="27">
        <v>8319</v>
      </c>
      <c r="R780" s="26">
        <f t="shared" si="155"/>
        <v>7319</v>
      </c>
      <c r="S780" s="27">
        <f t="shared" si="156"/>
        <v>1</v>
      </c>
      <c r="T780" s="28">
        <f t="shared" si="157"/>
        <v>6587.1</v>
      </c>
      <c r="U780" s="61">
        <f ca="1">OFFSET($U$4,B780,0)/OFFSET($G$4,B780,0)*G780</f>
        <v>2200450.3760915147</v>
      </c>
      <c r="V780" s="62">
        <f t="shared" ca="1" si="158"/>
        <v>2207037.4760915148</v>
      </c>
      <c r="W780" s="63">
        <v>851.24243043881154</v>
      </c>
      <c r="X780" s="63">
        <f t="shared" ca="1" si="159"/>
        <v>786.54222241322691</v>
      </c>
      <c r="Y780" s="64">
        <f t="shared" ca="1" si="160"/>
        <v>-7.6006793966123087E-2</v>
      </c>
      <c r="Z780" s="64"/>
      <c r="AA780" s="64">
        <f ca="1">MAX(Y780,OFFSET($AA$4,B780,0))</f>
        <v>-7.5021174781420008E-2</v>
      </c>
      <c r="AB780" s="62">
        <f t="shared" ca="1" si="161"/>
        <v>2209391.7125335028</v>
      </c>
      <c r="AC780" s="65">
        <f t="shared" ca="1" si="162"/>
        <v>2354.2364419880323</v>
      </c>
      <c r="AD780" s="62">
        <f ca="1">MAX(0,AB780-W780*(1+OFFSET($Y$4,B780,0))*E780)</f>
        <v>0</v>
      </c>
      <c r="AE780" s="65">
        <f ca="1">IF(OFFSET($AC$4,B780,0)=0,0,-OFFSET($AC$4,B780,0)/OFFSET($AD$4,B780,0)*AD780)</f>
        <v>0</v>
      </c>
      <c r="AF780" s="51">
        <f t="shared" ca="1" si="163"/>
        <v>2209391.7125335028</v>
      </c>
    </row>
    <row r="781" spans="1:32" ht="11.25" x14ac:dyDescent="0.2">
      <c r="A781" s="60">
        <v>31954</v>
      </c>
      <c r="B781" s="102">
        <f>INT(A781/10000)</f>
        <v>3</v>
      </c>
      <c r="C781" s="109">
        <v>3</v>
      </c>
      <c r="D781" s="60" t="s">
        <v>838</v>
      </c>
      <c r="E781" s="60">
        <v>1693</v>
      </c>
      <c r="F781" s="60">
        <v>0</v>
      </c>
      <c r="G781" s="60">
        <f t="shared" si="151"/>
        <v>2729.0149253731342</v>
      </c>
      <c r="H781" s="60"/>
      <c r="I781" s="60"/>
      <c r="J781" s="57"/>
      <c r="K781" s="23">
        <f t="shared" si="152"/>
        <v>1</v>
      </c>
      <c r="L781" s="23">
        <f t="shared" si="153"/>
        <v>0</v>
      </c>
      <c r="M781" s="23">
        <f ca="1">OFFSET('Z1'!$B$7,B781,K781)*E781</f>
        <v>0</v>
      </c>
      <c r="N781" s="23">
        <f ca="1">IF(L781&gt;0,OFFSET('Z1'!$I$7,B781,L781)*IF(L781=1,E781-9300,IF(L781=2,E781-18000,IF(L781=3,E781-45000,0))),0)</f>
        <v>0</v>
      </c>
      <c r="O781" s="23">
        <f>IF(AND(F781=1,E781&gt;20000,E781&lt;=45000),E781*'Z1'!$G$7,0)+IF(AND(F781=1,E781&gt;45000,E781&lt;=50000),'Z1'!$G$7/5000*(50000-E781)*E781,0)</f>
        <v>0</v>
      </c>
      <c r="P781" s="24">
        <f t="shared" ca="1" si="154"/>
        <v>0</v>
      </c>
      <c r="Q781" s="27">
        <v>0</v>
      </c>
      <c r="R781" s="26">
        <f t="shared" si="155"/>
        <v>0</v>
      </c>
      <c r="S781" s="27">
        <f t="shared" si="156"/>
        <v>1</v>
      </c>
      <c r="T781" s="28">
        <f t="shared" si="157"/>
        <v>0</v>
      </c>
      <c r="U781" s="61">
        <f ca="1">OFFSET($U$4,B781,0)/OFFSET($G$4,B781,0)*G781</f>
        <v>1327641.6559953436</v>
      </c>
      <c r="V781" s="62">
        <f t="shared" ca="1" si="158"/>
        <v>1327641.6559953436</v>
      </c>
      <c r="W781" s="63">
        <v>845.91810928875395</v>
      </c>
      <c r="X781" s="63">
        <f t="shared" ca="1" si="159"/>
        <v>784.19471706753905</v>
      </c>
      <c r="Y781" s="64">
        <f t="shared" ca="1" si="160"/>
        <v>-7.2966155403756283E-2</v>
      </c>
      <c r="Z781" s="64"/>
      <c r="AA781" s="64">
        <f ca="1">MAX(Y781,OFFSET($AA$4,B781,0))</f>
        <v>-7.2966155403756283E-2</v>
      </c>
      <c r="AB781" s="62">
        <f t="shared" ca="1" si="161"/>
        <v>1327641.6559953436</v>
      </c>
      <c r="AC781" s="65">
        <f t="shared" ca="1" si="162"/>
        <v>0</v>
      </c>
      <c r="AD781" s="62">
        <f ca="1">MAX(0,AB781-W781*(1+OFFSET($Y$4,B781,0))*E781)</f>
        <v>0</v>
      </c>
      <c r="AE781" s="65">
        <f ca="1">IF(OFFSET($AC$4,B781,0)=0,0,-OFFSET($AC$4,B781,0)/OFFSET($AD$4,B781,0)*AD781)</f>
        <v>0</v>
      </c>
      <c r="AF781" s="51">
        <f t="shared" ca="1" si="163"/>
        <v>1327641.6559953436</v>
      </c>
    </row>
    <row r="782" spans="1:32" ht="11.25" x14ac:dyDescent="0.2">
      <c r="A782" s="60">
        <v>32001</v>
      </c>
      <c r="B782" s="102">
        <f>INT(A782/10000)</f>
        <v>3</v>
      </c>
      <c r="C782" s="109">
        <v>4</v>
      </c>
      <c r="D782" s="60" t="s">
        <v>839</v>
      </c>
      <c r="E782" s="60">
        <v>3077</v>
      </c>
      <c r="F782" s="60">
        <v>0</v>
      </c>
      <c r="G782" s="60">
        <f t="shared" si="151"/>
        <v>4959.940298507463</v>
      </c>
      <c r="H782" s="60"/>
      <c r="I782" s="60"/>
      <c r="J782" s="57"/>
      <c r="K782" s="23">
        <f t="shared" si="152"/>
        <v>1</v>
      </c>
      <c r="L782" s="23">
        <f t="shared" si="153"/>
        <v>0</v>
      </c>
      <c r="M782" s="23">
        <f ca="1">OFFSET('Z1'!$B$7,B782,K782)*E782</f>
        <v>0</v>
      </c>
      <c r="N782" s="23">
        <f ca="1">IF(L782&gt;0,OFFSET('Z1'!$I$7,B782,L782)*IF(L782=1,E782-9300,IF(L782=2,E782-18000,IF(L782=3,E782-45000,0))),0)</f>
        <v>0</v>
      </c>
      <c r="O782" s="23">
        <f>IF(AND(F782=1,E782&gt;20000,E782&lt;=45000),E782*'Z1'!$G$7,0)+IF(AND(F782=1,E782&gt;45000,E782&lt;=50000),'Z1'!$G$7/5000*(50000-E782)*E782,0)</f>
        <v>0</v>
      </c>
      <c r="P782" s="24">
        <f t="shared" ca="1" si="154"/>
        <v>0</v>
      </c>
      <c r="Q782" s="27">
        <v>77980</v>
      </c>
      <c r="R782" s="26">
        <f t="shared" si="155"/>
        <v>76980</v>
      </c>
      <c r="S782" s="27">
        <f t="shared" si="156"/>
        <v>1</v>
      </c>
      <c r="T782" s="28">
        <f t="shared" si="157"/>
        <v>69282</v>
      </c>
      <c r="U782" s="61">
        <f ca="1">OFFSET($U$4,B782,0)/OFFSET($G$4,B782,0)*G782</f>
        <v>2412967.1444168175</v>
      </c>
      <c r="V782" s="62">
        <f t="shared" ca="1" si="158"/>
        <v>2482249.1444168175</v>
      </c>
      <c r="W782" s="63">
        <v>868.93031167663412</v>
      </c>
      <c r="X782" s="63">
        <f t="shared" ca="1" si="159"/>
        <v>806.71080416536154</v>
      </c>
      <c r="Y782" s="64">
        <f t="shared" ca="1" si="160"/>
        <v>-7.1604715217285619E-2</v>
      </c>
      <c r="Z782" s="64"/>
      <c r="AA782" s="64">
        <f ca="1">MAX(Y782,OFFSET($AA$4,B782,0))</f>
        <v>-7.1604715217285619E-2</v>
      </c>
      <c r="AB782" s="62">
        <f t="shared" ca="1" si="161"/>
        <v>2482249.1444168175</v>
      </c>
      <c r="AC782" s="65">
        <f t="shared" ca="1" si="162"/>
        <v>0</v>
      </c>
      <c r="AD782" s="62">
        <f ca="1">MAX(0,AB782-W782*(1+OFFSET($Y$4,B782,0))*E782)</f>
        <v>0</v>
      </c>
      <c r="AE782" s="65">
        <f ca="1">IF(OFFSET($AC$4,B782,0)=0,0,-OFFSET($AC$4,B782,0)/OFFSET($AD$4,B782,0)*AD782)</f>
        <v>0</v>
      </c>
      <c r="AF782" s="51">
        <f t="shared" ca="1" si="163"/>
        <v>2482249.1444168175</v>
      </c>
    </row>
    <row r="783" spans="1:32" ht="11.25" x14ac:dyDescent="0.2">
      <c r="A783" s="60">
        <v>32002</v>
      </c>
      <c r="B783" s="102">
        <f>INT(A783/10000)</f>
        <v>3</v>
      </c>
      <c r="C783" s="109">
        <v>3</v>
      </c>
      <c r="D783" s="60" t="s">
        <v>840</v>
      </c>
      <c r="E783" s="60">
        <v>2052</v>
      </c>
      <c r="F783" s="60">
        <v>0</v>
      </c>
      <c r="G783" s="60">
        <f t="shared" si="151"/>
        <v>3307.7014925373132</v>
      </c>
      <c r="H783" s="60"/>
      <c r="I783" s="60"/>
      <c r="J783" s="57"/>
      <c r="K783" s="23">
        <f t="shared" si="152"/>
        <v>1</v>
      </c>
      <c r="L783" s="23">
        <f t="shared" si="153"/>
        <v>0</v>
      </c>
      <c r="M783" s="23">
        <f ca="1">OFFSET('Z1'!$B$7,B783,K783)*E783</f>
        <v>0</v>
      </c>
      <c r="N783" s="23">
        <f ca="1">IF(L783&gt;0,OFFSET('Z1'!$I$7,B783,L783)*IF(L783=1,E783-9300,IF(L783=2,E783-18000,IF(L783=3,E783-45000,0))),0)</f>
        <v>0</v>
      </c>
      <c r="O783" s="23">
        <f>IF(AND(F783=1,E783&gt;20000,E783&lt;=45000),E783*'Z1'!$G$7,0)+IF(AND(F783=1,E783&gt;45000,E783&lt;=50000),'Z1'!$G$7/5000*(50000-E783)*E783,0)</f>
        <v>0</v>
      </c>
      <c r="P783" s="24">
        <f t="shared" ca="1" si="154"/>
        <v>0</v>
      </c>
      <c r="Q783" s="27">
        <v>117168</v>
      </c>
      <c r="R783" s="26">
        <f t="shared" si="155"/>
        <v>116168</v>
      </c>
      <c r="S783" s="27">
        <f t="shared" si="156"/>
        <v>1</v>
      </c>
      <c r="T783" s="28">
        <f t="shared" si="157"/>
        <v>104551.2</v>
      </c>
      <c r="U783" s="61">
        <f ca="1">OFFSET($U$4,B783,0)/OFFSET($G$4,B783,0)*G783</f>
        <v>1609167.5594225898</v>
      </c>
      <c r="V783" s="62">
        <f t="shared" ca="1" si="158"/>
        <v>1713718.7594225898</v>
      </c>
      <c r="W783" s="63">
        <v>892.34539358553286</v>
      </c>
      <c r="X783" s="63">
        <f t="shared" ca="1" si="159"/>
        <v>835.14559426052131</v>
      </c>
      <c r="Y783" s="64">
        <f t="shared" ca="1" si="160"/>
        <v>-6.4100515042921913E-2</v>
      </c>
      <c r="Z783" s="64"/>
      <c r="AA783" s="64">
        <f ca="1">MAX(Y783,OFFSET($AA$4,B783,0))</f>
        <v>-6.4100515042921913E-2</v>
      </c>
      <c r="AB783" s="62">
        <f t="shared" ca="1" si="161"/>
        <v>1713718.7594225898</v>
      </c>
      <c r="AC783" s="65">
        <f t="shared" ca="1" si="162"/>
        <v>0</v>
      </c>
      <c r="AD783" s="62">
        <f ca="1">MAX(0,AB783-W783*(1+OFFSET($Y$4,B783,0))*E783)</f>
        <v>10841.277108393144</v>
      </c>
      <c r="AE783" s="65">
        <f ca="1">IF(OFFSET($AC$4,B783,0)=0,0,-OFFSET($AC$4,B783,0)/OFFSET($AD$4,B783,0)*AD783)</f>
        <v>-5257.9398720910976</v>
      </c>
      <c r="AF783" s="51">
        <f t="shared" ca="1" si="163"/>
        <v>1708460.8195504986</v>
      </c>
    </row>
    <row r="784" spans="1:32" ht="11.25" x14ac:dyDescent="0.2">
      <c r="A784" s="60">
        <v>32003</v>
      </c>
      <c r="B784" s="102">
        <f>INT(A784/10000)</f>
        <v>3</v>
      </c>
      <c r="C784" s="109">
        <v>3</v>
      </c>
      <c r="D784" s="60" t="s">
        <v>841</v>
      </c>
      <c r="E784" s="60">
        <v>1947</v>
      </c>
      <c r="F784" s="60">
        <v>0</v>
      </c>
      <c r="G784" s="60">
        <f t="shared" si="151"/>
        <v>3138.4477611940297</v>
      </c>
      <c r="H784" s="60"/>
      <c r="I784" s="60"/>
      <c r="J784" s="57"/>
      <c r="K784" s="23">
        <f t="shared" si="152"/>
        <v>1</v>
      </c>
      <c r="L784" s="23">
        <f t="shared" si="153"/>
        <v>0</v>
      </c>
      <c r="M784" s="23">
        <f ca="1">OFFSET('Z1'!$B$7,B784,K784)*E784</f>
        <v>0</v>
      </c>
      <c r="N784" s="23">
        <f ca="1">IF(L784&gt;0,OFFSET('Z1'!$I$7,B784,L784)*IF(L784=1,E784-9300,IF(L784=2,E784-18000,IF(L784=3,E784-45000,0))),0)</f>
        <v>0</v>
      </c>
      <c r="O784" s="23">
        <f>IF(AND(F784=1,E784&gt;20000,E784&lt;=45000),E784*'Z1'!$G$7,0)+IF(AND(F784=1,E784&gt;45000,E784&lt;=50000),'Z1'!$G$7/5000*(50000-E784)*E784,0)</f>
        <v>0</v>
      </c>
      <c r="P784" s="24">
        <f t="shared" ca="1" si="154"/>
        <v>0</v>
      </c>
      <c r="Q784" s="27">
        <v>2061</v>
      </c>
      <c r="R784" s="26">
        <f t="shared" si="155"/>
        <v>1061</v>
      </c>
      <c r="S784" s="27">
        <f t="shared" si="156"/>
        <v>1</v>
      </c>
      <c r="T784" s="28">
        <f t="shared" si="157"/>
        <v>954.9</v>
      </c>
      <c r="U784" s="61">
        <f ca="1">OFFSET($U$4,B784,0)/OFFSET($G$4,B784,0)*G784</f>
        <v>1526827.1141304984</v>
      </c>
      <c r="V784" s="62">
        <f t="shared" ca="1" si="158"/>
        <v>1527782.0141304983</v>
      </c>
      <c r="W784" s="63">
        <v>839.46221130684239</v>
      </c>
      <c r="X784" s="63">
        <f t="shared" ca="1" si="159"/>
        <v>784.68516390883326</v>
      </c>
      <c r="Y784" s="64">
        <f t="shared" ca="1" si="160"/>
        <v>-6.525254699998273E-2</v>
      </c>
      <c r="Z784" s="64"/>
      <c r="AA784" s="64">
        <f ca="1">MAX(Y784,OFFSET($AA$4,B784,0))</f>
        <v>-6.525254699998273E-2</v>
      </c>
      <c r="AB784" s="62">
        <f t="shared" ca="1" si="161"/>
        <v>1527782.0141304983</v>
      </c>
      <c r="AC784" s="65">
        <f t="shared" ca="1" si="162"/>
        <v>0</v>
      </c>
      <c r="AD784" s="62">
        <f ca="1">MAX(0,AB784-W784*(1+OFFSET($Y$4,B784,0))*E784)</f>
        <v>7794.0022550269496</v>
      </c>
      <c r="AE784" s="65">
        <f ca="1">IF(OFFSET($AC$4,B784,0)=0,0,-OFFSET($AC$4,B784,0)/OFFSET($AD$4,B784,0)*AD784)</f>
        <v>-3780.0339212939921</v>
      </c>
      <c r="AF784" s="51">
        <f t="shared" ca="1" si="163"/>
        <v>1524001.9802092044</v>
      </c>
    </row>
    <row r="785" spans="1:32" ht="11.25" x14ac:dyDescent="0.2">
      <c r="A785" s="60">
        <v>32004</v>
      </c>
      <c r="B785" s="102">
        <f>INT(A785/10000)</f>
        <v>3</v>
      </c>
      <c r="C785" s="109">
        <v>3</v>
      </c>
      <c r="D785" s="60" t="s">
        <v>842</v>
      </c>
      <c r="E785" s="60">
        <v>1518</v>
      </c>
      <c r="F785" s="60">
        <v>0</v>
      </c>
      <c r="G785" s="60">
        <f t="shared" si="151"/>
        <v>2446.9253731343283</v>
      </c>
      <c r="H785" s="60"/>
      <c r="I785" s="60"/>
      <c r="J785" s="57"/>
      <c r="K785" s="23">
        <f t="shared" si="152"/>
        <v>1</v>
      </c>
      <c r="L785" s="23">
        <f t="shared" si="153"/>
        <v>0</v>
      </c>
      <c r="M785" s="23">
        <f ca="1">OFFSET('Z1'!$B$7,B785,K785)*E785</f>
        <v>0</v>
      </c>
      <c r="N785" s="23">
        <f ca="1">IF(L785&gt;0,OFFSET('Z1'!$I$7,B785,L785)*IF(L785=1,E785-9300,IF(L785=2,E785-18000,IF(L785=3,E785-45000,0))),0)</f>
        <v>0</v>
      </c>
      <c r="O785" s="23">
        <f>IF(AND(F785=1,E785&gt;20000,E785&lt;=45000),E785*'Z1'!$G$7,0)+IF(AND(F785=1,E785&gt;45000,E785&lt;=50000),'Z1'!$G$7/5000*(50000-E785)*E785,0)</f>
        <v>0</v>
      </c>
      <c r="P785" s="24">
        <f t="shared" ca="1" si="154"/>
        <v>0</v>
      </c>
      <c r="Q785" s="27">
        <v>1428</v>
      </c>
      <c r="R785" s="26">
        <f t="shared" si="155"/>
        <v>428</v>
      </c>
      <c r="S785" s="27">
        <f t="shared" si="156"/>
        <v>1</v>
      </c>
      <c r="T785" s="28">
        <f t="shared" si="157"/>
        <v>385.2</v>
      </c>
      <c r="U785" s="61">
        <f ca="1">OFFSET($U$4,B785,0)/OFFSET($G$4,B785,0)*G785</f>
        <v>1190407.5805085241</v>
      </c>
      <c r="V785" s="62">
        <f t="shared" ca="1" si="158"/>
        <v>1190792.780508524</v>
      </c>
      <c r="W785" s="63">
        <v>844.69044779201306</v>
      </c>
      <c r="X785" s="63">
        <f t="shared" ca="1" si="159"/>
        <v>784.44847200825041</v>
      </c>
      <c r="Y785" s="64">
        <f t="shared" ca="1" si="160"/>
        <v>-7.1318405388900441E-2</v>
      </c>
      <c r="Z785" s="64"/>
      <c r="AA785" s="64">
        <f ca="1">MAX(Y785,OFFSET($AA$4,B785,0))</f>
        <v>-7.1318405388900441E-2</v>
      </c>
      <c r="AB785" s="62">
        <f t="shared" ca="1" si="161"/>
        <v>1190792.780508524</v>
      </c>
      <c r="AC785" s="65">
        <f t="shared" ca="1" si="162"/>
        <v>0</v>
      </c>
      <c r="AD785" s="62">
        <f ca="1">MAX(0,AB785-W785*(1+OFFSET($Y$4,B785,0))*E785)</f>
        <v>0</v>
      </c>
      <c r="AE785" s="65">
        <f ca="1">IF(OFFSET($AC$4,B785,0)=0,0,-OFFSET($AC$4,B785,0)/OFFSET($AD$4,B785,0)*AD785)</f>
        <v>0</v>
      </c>
      <c r="AF785" s="51">
        <f t="shared" ca="1" si="163"/>
        <v>1190792.780508524</v>
      </c>
    </row>
    <row r="786" spans="1:32" ht="11.25" x14ac:dyDescent="0.2">
      <c r="A786" s="60">
        <v>32005</v>
      </c>
      <c r="B786" s="102">
        <f>INT(A786/10000)</f>
        <v>3</v>
      </c>
      <c r="C786" s="109">
        <v>3</v>
      </c>
      <c r="D786" s="60" t="s">
        <v>843</v>
      </c>
      <c r="E786" s="60">
        <v>1785</v>
      </c>
      <c r="F786" s="60">
        <v>0</v>
      </c>
      <c r="G786" s="60">
        <f t="shared" si="151"/>
        <v>2877.313432835821</v>
      </c>
      <c r="H786" s="60"/>
      <c r="I786" s="60"/>
      <c r="J786" s="57"/>
      <c r="K786" s="23">
        <f t="shared" si="152"/>
        <v>1</v>
      </c>
      <c r="L786" s="23">
        <f t="shared" si="153"/>
        <v>0</v>
      </c>
      <c r="M786" s="23">
        <f ca="1">OFFSET('Z1'!$B$7,B786,K786)*E786</f>
        <v>0</v>
      </c>
      <c r="N786" s="23">
        <f ca="1">IF(L786&gt;0,OFFSET('Z1'!$I$7,B786,L786)*IF(L786=1,E786-9300,IF(L786=2,E786-18000,IF(L786=3,E786-45000,0))),0)</f>
        <v>0</v>
      </c>
      <c r="O786" s="23">
        <f>IF(AND(F786=1,E786&gt;20000,E786&lt;=45000),E786*'Z1'!$G$7,0)+IF(AND(F786=1,E786&gt;45000,E786&lt;=50000),'Z1'!$G$7/5000*(50000-E786)*E786,0)</f>
        <v>0</v>
      </c>
      <c r="P786" s="24">
        <f t="shared" ca="1" si="154"/>
        <v>0</v>
      </c>
      <c r="Q786" s="27">
        <v>41832</v>
      </c>
      <c r="R786" s="26">
        <f t="shared" si="155"/>
        <v>40832</v>
      </c>
      <c r="S786" s="27">
        <f t="shared" si="156"/>
        <v>1</v>
      </c>
      <c r="T786" s="28">
        <f t="shared" si="157"/>
        <v>36748.800000000003</v>
      </c>
      <c r="U786" s="61">
        <f ca="1">OFFSET($U$4,B786,0)/OFFSET($G$4,B786,0)*G786</f>
        <v>1399787.5699655572</v>
      </c>
      <c r="V786" s="62">
        <f t="shared" ca="1" si="158"/>
        <v>1436536.3699655572</v>
      </c>
      <c r="W786" s="63">
        <v>868.08607860200732</v>
      </c>
      <c r="X786" s="63">
        <f t="shared" ca="1" si="159"/>
        <v>804.78228009274915</v>
      </c>
      <c r="Y786" s="64">
        <f t="shared" ca="1" si="160"/>
        <v>-7.2923411709590602E-2</v>
      </c>
      <c r="Z786" s="64"/>
      <c r="AA786" s="64">
        <f ca="1">MAX(Y786,OFFSET($AA$4,B786,0))</f>
        <v>-7.2923411709590602E-2</v>
      </c>
      <c r="AB786" s="62">
        <f t="shared" ca="1" si="161"/>
        <v>1436536.3699655572</v>
      </c>
      <c r="AC786" s="65">
        <f t="shared" ca="1" si="162"/>
        <v>0</v>
      </c>
      <c r="AD786" s="62">
        <f ca="1">MAX(0,AB786-W786*(1+OFFSET($Y$4,B786,0))*E786)</f>
        <v>0</v>
      </c>
      <c r="AE786" s="65">
        <f ca="1">IF(OFFSET($AC$4,B786,0)=0,0,-OFFSET($AC$4,B786,0)/OFFSET($AD$4,B786,0)*AD786)</f>
        <v>0</v>
      </c>
      <c r="AF786" s="51">
        <f t="shared" ca="1" si="163"/>
        <v>1436536.3699655572</v>
      </c>
    </row>
    <row r="787" spans="1:32" ht="11.25" x14ac:dyDescent="0.2">
      <c r="A787" s="60">
        <v>32006</v>
      </c>
      <c r="B787" s="102">
        <f>INT(A787/10000)</f>
        <v>3</v>
      </c>
      <c r="C787" s="109">
        <v>4</v>
      </c>
      <c r="D787" s="60" t="s">
        <v>844</v>
      </c>
      <c r="E787" s="60">
        <v>2979</v>
      </c>
      <c r="F787" s="60">
        <v>0</v>
      </c>
      <c r="G787" s="60">
        <f t="shared" si="151"/>
        <v>4801.9701492537315</v>
      </c>
      <c r="H787" s="60"/>
      <c r="I787" s="60"/>
      <c r="J787" s="57"/>
      <c r="K787" s="23">
        <f t="shared" si="152"/>
        <v>1</v>
      </c>
      <c r="L787" s="23">
        <f t="shared" si="153"/>
        <v>0</v>
      </c>
      <c r="M787" s="23">
        <f ca="1">OFFSET('Z1'!$B$7,B787,K787)*E787</f>
        <v>0</v>
      </c>
      <c r="N787" s="23">
        <f ca="1">IF(L787&gt;0,OFFSET('Z1'!$I$7,B787,L787)*IF(L787=1,E787-9300,IF(L787=2,E787-18000,IF(L787=3,E787-45000,0))),0)</f>
        <v>0</v>
      </c>
      <c r="O787" s="23">
        <f>IF(AND(F787=1,E787&gt;20000,E787&lt;=45000),E787*'Z1'!$G$7,0)+IF(AND(F787=1,E787&gt;45000,E787&lt;=50000),'Z1'!$G$7/5000*(50000-E787)*E787,0)</f>
        <v>0</v>
      </c>
      <c r="P787" s="24">
        <f t="shared" ca="1" si="154"/>
        <v>0</v>
      </c>
      <c r="Q787" s="27">
        <v>1091</v>
      </c>
      <c r="R787" s="26">
        <f t="shared" si="155"/>
        <v>91</v>
      </c>
      <c r="S787" s="27">
        <f t="shared" si="156"/>
        <v>1</v>
      </c>
      <c r="T787" s="28">
        <f t="shared" si="157"/>
        <v>81.900000000000006</v>
      </c>
      <c r="U787" s="61">
        <f ca="1">OFFSET($U$4,B787,0)/OFFSET($G$4,B787,0)*G787</f>
        <v>2336116.0621441989</v>
      </c>
      <c r="V787" s="62">
        <f t="shared" ca="1" si="158"/>
        <v>2336197.9621441988</v>
      </c>
      <c r="W787" s="63">
        <v>848.28906367663421</v>
      </c>
      <c r="X787" s="63">
        <f t="shared" ca="1" si="159"/>
        <v>784.22220951466898</v>
      </c>
      <c r="Y787" s="64">
        <f t="shared" ca="1" si="160"/>
        <v>-7.5524790905930339E-2</v>
      </c>
      <c r="Z787" s="64"/>
      <c r="AA787" s="64">
        <f ca="1">MAX(Y787,OFFSET($AA$4,B787,0))</f>
        <v>-7.5021174781420008E-2</v>
      </c>
      <c r="AB787" s="62">
        <f t="shared" ca="1" si="161"/>
        <v>2337470.6268432741</v>
      </c>
      <c r="AC787" s="65">
        <f t="shared" ca="1" si="162"/>
        <v>1272.6646990752779</v>
      </c>
      <c r="AD787" s="62">
        <f ca="1">MAX(0,AB787-W787*(1+OFFSET($Y$4,B787,0))*E787)</f>
        <v>0</v>
      </c>
      <c r="AE787" s="65">
        <f ca="1">IF(OFFSET($AC$4,B787,0)=0,0,-OFFSET($AC$4,B787,0)/OFFSET($AD$4,B787,0)*AD787)</f>
        <v>0</v>
      </c>
      <c r="AF787" s="51">
        <f t="shared" ca="1" si="163"/>
        <v>2337470.6268432741</v>
      </c>
    </row>
    <row r="788" spans="1:32" ht="11.25" x14ac:dyDescent="0.2">
      <c r="A788" s="60">
        <v>32007</v>
      </c>
      <c r="B788" s="102">
        <f>INT(A788/10000)</f>
        <v>3</v>
      </c>
      <c r="C788" s="109">
        <v>1</v>
      </c>
      <c r="D788" s="60" t="s">
        <v>845</v>
      </c>
      <c r="E788" s="60">
        <v>299</v>
      </c>
      <c r="F788" s="60">
        <v>0</v>
      </c>
      <c r="G788" s="60">
        <f t="shared" ref="G788:G851" si="164">IF(AND(F788=1,E788&lt;=20000),E788*2,IF(E788&lt;=10000,E788*(1+41/67),IF(E788&lt;=20000,E788*(1+2/3),IF(E788&lt;=50000,E788*(2),E788*(2+1/3))))+IF(AND(E788&gt;9000,E788&lt;=10000),(E788-9000)*(110/201),0)+IF(AND(E788&gt;18000,E788&lt;=20000),(E788-18000)*(3+1/3),0)+IF(AND(E788&gt;45000,E788&lt;=50000),(E788-45000)*(3+1/3),0))</f>
        <v>481.97014925373134</v>
      </c>
      <c r="H788" s="60"/>
      <c r="I788" s="60"/>
      <c r="J788" s="57"/>
      <c r="K788" s="23">
        <f t="shared" ref="K788:K851" si="165">IF(AND(F788=1,E788&lt;=20000),3,IF(E788&lt;=10000,1,IF(E788&lt;=20000,2,IF(E788&lt;=50000,3,4))))</f>
        <v>1</v>
      </c>
      <c r="L788" s="23">
        <f t="shared" ref="L788:L851" si="166">IF(AND(F788=1,E788&lt;=45000),0,IF(AND(E788&gt;9300,E788&lt;=10000),1,IF(AND(E788&gt;18000,E788&lt;=20000),2,IF(AND(E788&gt;45000,E788&lt;=50000),3,0))))</f>
        <v>0</v>
      </c>
      <c r="M788" s="23">
        <f ca="1">OFFSET('Z1'!$B$7,B788,K788)*E788</f>
        <v>0</v>
      </c>
      <c r="N788" s="23">
        <f ca="1">IF(L788&gt;0,OFFSET('Z1'!$I$7,B788,L788)*IF(L788=1,E788-9300,IF(L788=2,E788-18000,IF(L788=3,E788-45000,0))),0)</f>
        <v>0</v>
      </c>
      <c r="O788" s="23">
        <f>IF(AND(F788=1,E788&gt;20000,E788&lt;=45000),E788*'Z1'!$G$7,0)+IF(AND(F788=1,E788&gt;45000,E788&lt;=50000),'Z1'!$G$7/5000*(50000-E788)*E788,0)</f>
        <v>0</v>
      </c>
      <c r="P788" s="24">
        <f t="shared" ref="P788:P851" ca="1" si="167">SUM(M788:O788)</f>
        <v>0</v>
      </c>
      <c r="Q788" s="27">
        <v>15970</v>
      </c>
      <c r="R788" s="26">
        <f t="shared" ref="R788:R851" si="168">MAX(Q788-$R$3,0)</f>
        <v>14970</v>
      </c>
      <c r="S788" s="27">
        <f t="shared" ref="S788:S851" si="169">IF(E788&lt;=9300,1,IF(E788&gt;10000,0,2))</f>
        <v>1</v>
      </c>
      <c r="T788" s="28">
        <f t="shared" ref="T788:T851" si="170">IF(S788=0,0,IF(S788=1,R788*$T$3,R788*$T$3*(10000-E788)/700))</f>
        <v>13473</v>
      </c>
      <c r="U788" s="61">
        <f ca="1">OFFSET($U$4,B788,0)/OFFSET($G$4,B788,0)*G788</f>
        <v>234474.22040319417</v>
      </c>
      <c r="V788" s="62">
        <f t="shared" ref="V788:V851" ca="1" si="171">P788+T788+U788</f>
        <v>247947.22040319417</v>
      </c>
      <c r="W788" s="63">
        <v>887.22334939091968</v>
      </c>
      <c r="X788" s="63">
        <f t="shared" ref="X788:X851" ca="1" si="172">V788/E788</f>
        <v>829.25491773643535</v>
      </c>
      <c r="Y788" s="64">
        <f t="shared" ref="Y788:Y851" ca="1" si="173">X788/W788-1</f>
        <v>-6.5336909465107951E-2</v>
      </c>
      <c r="Z788" s="64"/>
      <c r="AA788" s="64">
        <f ca="1">MAX(Y788,OFFSET($AA$4,B788,0))</f>
        <v>-6.5336909465107951E-2</v>
      </c>
      <c r="AB788" s="62">
        <f t="shared" ref="AB788:AB851" ca="1" si="174">(W788*(1+AA788))*E788</f>
        <v>247947.22040319417</v>
      </c>
      <c r="AC788" s="65">
        <f t="shared" ref="AC788:AC851" ca="1" si="175">AB788-V788</f>
        <v>0</v>
      </c>
      <c r="AD788" s="62">
        <f ca="1">MAX(0,AB788-W788*(1+OFFSET($Y$4,B788,0))*E788)</f>
        <v>1242.6408794488525</v>
      </c>
      <c r="AE788" s="65">
        <f ca="1">IF(OFFSET($AC$4,B788,0)=0,0,-OFFSET($AC$4,B788,0)/OFFSET($AD$4,B788,0)*AD788)</f>
        <v>-602.67171122174875</v>
      </c>
      <c r="AF788" s="51">
        <f t="shared" ref="AF788:AF851" ca="1" si="176">AB788+AE788</f>
        <v>247344.54869197242</v>
      </c>
    </row>
    <row r="789" spans="1:32" ht="11.25" x14ac:dyDescent="0.2">
      <c r="A789" s="60">
        <v>32008</v>
      </c>
      <c r="B789" s="102">
        <f>INT(A789/10000)</f>
        <v>3</v>
      </c>
      <c r="C789" s="109">
        <v>5</v>
      </c>
      <c r="D789" s="60" t="s">
        <v>846</v>
      </c>
      <c r="E789" s="60">
        <v>5369</v>
      </c>
      <c r="F789" s="60">
        <v>0</v>
      </c>
      <c r="G789" s="60">
        <f t="shared" si="164"/>
        <v>8654.5074626865662</v>
      </c>
      <c r="H789" s="60"/>
      <c r="I789" s="60"/>
      <c r="J789" s="57"/>
      <c r="K789" s="23">
        <f t="shared" si="165"/>
        <v>1</v>
      </c>
      <c r="L789" s="23">
        <f t="shared" si="166"/>
        <v>0</v>
      </c>
      <c r="M789" s="23">
        <f ca="1">OFFSET('Z1'!$B$7,B789,K789)*E789</f>
        <v>0</v>
      </c>
      <c r="N789" s="23">
        <f ca="1">IF(L789&gt;0,OFFSET('Z1'!$I$7,B789,L789)*IF(L789=1,E789-9300,IF(L789=2,E789-18000,IF(L789=3,E789-45000,0))),0)</f>
        <v>0</v>
      </c>
      <c r="O789" s="23">
        <f>IF(AND(F789=1,E789&gt;20000,E789&lt;=45000),E789*'Z1'!$G$7,0)+IF(AND(F789=1,E789&gt;45000,E789&lt;=50000),'Z1'!$G$7/5000*(50000-E789)*E789,0)</f>
        <v>0</v>
      </c>
      <c r="P789" s="24">
        <f t="shared" ca="1" si="167"/>
        <v>0</v>
      </c>
      <c r="Q789" s="27">
        <v>21285</v>
      </c>
      <c r="R789" s="26">
        <f t="shared" si="168"/>
        <v>20285</v>
      </c>
      <c r="S789" s="27">
        <f t="shared" si="169"/>
        <v>1</v>
      </c>
      <c r="T789" s="28">
        <f t="shared" si="170"/>
        <v>18256.5</v>
      </c>
      <c r="U789" s="61">
        <f ca="1">OFFSET($U$4,B789,0)/OFFSET($G$4,B789,0)*G789</f>
        <v>4210341.4359356165</v>
      </c>
      <c r="V789" s="62">
        <f t="shared" ca="1" si="171"/>
        <v>4228597.9359356165</v>
      </c>
      <c r="W789" s="63">
        <v>851.09605082028963</v>
      </c>
      <c r="X789" s="63">
        <f t="shared" ca="1" si="172"/>
        <v>787.59507095094364</v>
      </c>
      <c r="Y789" s="64">
        <f t="shared" ca="1" si="173"/>
        <v>-7.4610826601936964E-2</v>
      </c>
      <c r="Z789" s="64"/>
      <c r="AA789" s="64">
        <f ca="1">MAX(Y789,OFFSET($AA$4,B789,0))</f>
        <v>-7.4610826601936964E-2</v>
      </c>
      <c r="AB789" s="62">
        <f t="shared" ca="1" si="174"/>
        <v>4228597.9359356165</v>
      </c>
      <c r="AC789" s="65">
        <f t="shared" ca="1" si="175"/>
        <v>0</v>
      </c>
      <c r="AD789" s="62">
        <f ca="1">MAX(0,AB789-W789*(1+OFFSET($Y$4,B789,0))*E789)</f>
        <v>0</v>
      </c>
      <c r="AE789" s="65">
        <f ca="1">IF(OFFSET($AC$4,B789,0)=0,0,-OFFSET($AC$4,B789,0)/OFFSET($AD$4,B789,0)*AD789)</f>
        <v>0</v>
      </c>
      <c r="AF789" s="51">
        <f t="shared" ca="1" si="176"/>
        <v>4228597.9359356165</v>
      </c>
    </row>
    <row r="790" spans="1:32" ht="11.25" x14ac:dyDescent="0.2">
      <c r="A790" s="60">
        <v>32009</v>
      </c>
      <c r="B790" s="102">
        <f>INT(A790/10000)</f>
        <v>3</v>
      </c>
      <c r="C790" s="109">
        <v>3</v>
      </c>
      <c r="D790" s="60" t="s">
        <v>847</v>
      </c>
      <c r="E790" s="60">
        <v>1892</v>
      </c>
      <c r="F790" s="60">
        <v>0</v>
      </c>
      <c r="G790" s="60">
        <f t="shared" si="164"/>
        <v>3049.7910447761192</v>
      </c>
      <c r="H790" s="60"/>
      <c r="I790" s="60"/>
      <c r="J790" s="57"/>
      <c r="K790" s="23">
        <f t="shared" si="165"/>
        <v>1</v>
      </c>
      <c r="L790" s="23">
        <f t="shared" si="166"/>
        <v>0</v>
      </c>
      <c r="M790" s="23">
        <f ca="1">OFFSET('Z1'!$B$7,B790,K790)*E790</f>
        <v>0</v>
      </c>
      <c r="N790" s="23">
        <f ca="1">IF(L790&gt;0,OFFSET('Z1'!$I$7,B790,L790)*IF(L790=1,E790-9300,IF(L790=2,E790-18000,IF(L790=3,E790-45000,0))),0)</f>
        <v>0</v>
      </c>
      <c r="O790" s="23">
        <f>IF(AND(F790=1,E790&gt;20000,E790&lt;=45000),E790*'Z1'!$G$7,0)+IF(AND(F790=1,E790&gt;45000,E790&lt;=50000),'Z1'!$G$7/5000*(50000-E790)*E790,0)</f>
        <v>0</v>
      </c>
      <c r="P790" s="24">
        <f t="shared" ca="1" si="167"/>
        <v>0</v>
      </c>
      <c r="Q790" s="27">
        <v>2418</v>
      </c>
      <c r="R790" s="26">
        <f t="shared" si="168"/>
        <v>1418</v>
      </c>
      <c r="S790" s="27">
        <f t="shared" si="169"/>
        <v>1</v>
      </c>
      <c r="T790" s="28">
        <f t="shared" si="170"/>
        <v>1276.2</v>
      </c>
      <c r="U790" s="61">
        <f ca="1">OFFSET($U$4,B790,0)/OFFSET($G$4,B790,0)*G790</f>
        <v>1483696.4046917837</v>
      </c>
      <c r="V790" s="62">
        <f t="shared" ca="1" si="171"/>
        <v>1484972.6046917837</v>
      </c>
      <c r="W790" s="63">
        <v>849.29660483436112</v>
      </c>
      <c r="X790" s="63">
        <f t="shared" ca="1" si="172"/>
        <v>784.86924138043537</v>
      </c>
      <c r="Y790" s="64">
        <f t="shared" ca="1" si="173"/>
        <v>-7.5859673860925292E-2</v>
      </c>
      <c r="Z790" s="64"/>
      <c r="AA790" s="64">
        <f ca="1">MAX(Y790,OFFSET($AA$4,B790,0))</f>
        <v>-7.5021174781420008E-2</v>
      </c>
      <c r="AB790" s="62">
        <f t="shared" ca="1" si="174"/>
        <v>1486319.9630170357</v>
      </c>
      <c r="AC790" s="65">
        <f t="shared" ca="1" si="175"/>
        <v>1347.3583252520766</v>
      </c>
      <c r="AD790" s="62">
        <f ca="1">MAX(0,AB790-W790*(1+OFFSET($Y$4,B790,0))*E790)</f>
        <v>0</v>
      </c>
      <c r="AE790" s="65">
        <f ca="1">IF(OFFSET($AC$4,B790,0)=0,0,-OFFSET($AC$4,B790,0)/OFFSET($AD$4,B790,0)*AD790)</f>
        <v>0</v>
      </c>
      <c r="AF790" s="51">
        <f t="shared" ca="1" si="176"/>
        <v>1486319.9630170357</v>
      </c>
    </row>
    <row r="791" spans="1:32" ht="11.25" x14ac:dyDescent="0.2">
      <c r="A791" s="60">
        <v>32010</v>
      </c>
      <c r="B791" s="102">
        <f>INT(A791/10000)</f>
        <v>3</v>
      </c>
      <c r="C791" s="109">
        <v>3</v>
      </c>
      <c r="D791" s="60" t="s">
        <v>848</v>
      </c>
      <c r="E791" s="60">
        <v>1035</v>
      </c>
      <c r="F791" s="60">
        <v>0</v>
      </c>
      <c r="G791" s="60">
        <f t="shared" si="164"/>
        <v>1668.358208955224</v>
      </c>
      <c r="H791" s="60"/>
      <c r="I791" s="60"/>
      <c r="J791" s="57"/>
      <c r="K791" s="23">
        <f t="shared" si="165"/>
        <v>1</v>
      </c>
      <c r="L791" s="23">
        <f t="shared" si="166"/>
        <v>0</v>
      </c>
      <c r="M791" s="23">
        <f ca="1">OFFSET('Z1'!$B$7,B791,K791)*E791</f>
        <v>0</v>
      </c>
      <c r="N791" s="23">
        <f ca="1">IF(L791&gt;0,OFFSET('Z1'!$I$7,B791,L791)*IF(L791=1,E791-9300,IF(L791=2,E791-18000,IF(L791=3,E791-45000,0))),0)</f>
        <v>0</v>
      </c>
      <c r="O791" s="23">
        <f>IF(AND(F791=1,E791&gt;20000,E791&lt;=45000),E791*'Z1'!$G$7,0)+IF(AND(F791=1,E791&gt;45000,E791&lt;=50000),'Z1'!$G$7/5000*(50000-E791)*E791,0)</f>
        <v>0</v>
      </c>
      <c r="P791" s="24">
        <f t="shared" ca="1" si="167"/>
        <v>0</v>
      </c>
      <c r="Q791" s="27">
        <v>3928</v>
      </c>
      <c r="R791" s="26">
        <f t="shared" si="168"/>
        <v>2928</v>
      </c>
      <c r="S791" s="27">
        <f t="shared" si="169"/>
        <v>1</v>
      </c>
      <c r="T791" s="28">
        <f t="shared" si="170"/>
        <v>2635.2000000000003</v>
      </c>
      <c r="U791" s="61">
        <f ca="1">OFFSET($U$4,B791,0)/OFFSET($G$4,B791,0)*G791</f>
        <v>811641.53216490289</v>
      </c>
      <c r="V791" s="62">
        <f t="shared" ca="1" si="171"/>
        <v>814276.73216490285</v>
      </c>
      <c r="W791" s="63">
        <v>850.80382095818743</v>
      </c>
      <c r="X791" s="63">
        <f t="shared" ca="1" si="172"/>
        <v>786.74080402406071</v>
      </c>
      <c r="Y791" s="64">
        <f t="shared" ca="1" si="173"/>
        <v>-7.5297048927187471E-2</v>
      </c>
      <c r="Z791" s="64"/>
      <c r="AA791" s="64">
        <f ca="1">MAX(Y791,OFFSET($AA$4,B791,0))</f>
        <v>-7.5021174781420008E-2</v>
      </c>
      <c r="AB791" s="62">
        <f t="shared" ca="1" si="174"/>
        <v>814519.66195943172</v>
      </c>
      <c r="AC791" s="65">
        <f t="shared" ca="1" si="175"/>
        <v>242.92979452887084</v>
      </c>
      <c r="AD791" s="62">
        <f ca="1">MAX(0,AB791-W791*(1+OFFSET($Y$4,B791,0))*E791)</f>
        <v>0</v>
      </c>
      <c r="AE791" s="65">
        <f ca="1">IF(OFFSET($AC$4,B791,0)=0,0,-OFFSET($AC$4,B791,0)/OFFSET($AD$4,B791,0)*AD791)</f>
        <v>0</v>
      </c>
      <c r="AF791" s="51">
        <f t="shared" ca="1" si="176"/>
        <v>814519.66195943172</v>
      </c>
    </row>
    <row r="792" spans="1:32" ht="11.25" x14ac:dyDescent="0.2">
      <c r="A792" s="60">
        <v>32011</v>
      </c>
      <c r="B792" s="102">
        <f>INT(A792/10000)</f>
        <v>3</v>
      </c>
      <c r="C792" s="109">
        <v>3</v>
      </c>
      <c r="D792" s="60" t="s">
        <v>849</v>
      </c>
      <c r="E792" s="60">
        <v>1201</v>
      </c>
      <c r="F792" s="60">
        <v>0</v>
      </c>
      <c r="G792" s="60">
        <f t="shared" si="164"/>
        <v>1935.9402985074628</v>
      </c>
      <c r="H792" s="60"/>
      <c r="I792" s="60"/>
      <c r="J792" s="57"/>
      <c r="K792" s="23">
        <f t="shared" si="165"/>
        <v>1</v>
      </c>
      <c r="L792" s="23">
        <f t="shared" si="166"/>
        <v>0</v>
      </c>
      <c r="M792" s="23">
        <f ca="1">OFFSET('Z1'!$B$7,B792,K792)*E792</f>
        <v>0</v>
      </c>
      <c r="N792" s="23">
        <f ca="1">IF(L792&gt;0,OFFSET('Z1'!$I$7,B792,L792)*IF(L792=1,E792-9300,IF(L792=2,E792-18000,IF(L792=3,E792-45000,0))),0)</f>
        <v>0</v>
      </c>
      <c r="O792" s="23">
        <f>IF(AND(F792=1,E792&gt;20000,E792&lt;=45000),E792*'Z1'!$G$7,0)+IF(AND(F792=1,E792&gt;45000,E792&lt;=50000),'Z1'!$G$7/5000*(50000-E792)*E792,0)</f>
        <v>0</v>
      </c>
      <c r="P792" s="24">
        <f t="shared" ca="1" si="167"/>
        <v>0</v>
      </c>
      <c r="Q792" s="27">
        <v>3916</v>
      </c>
      <c r="R792" s="26">
        <f t="shared" si="168"/>
        <v>2916</v>
      </c>
      <c r="S792" s="27">
        <f t="shared" si="169"/>
        <v>1</v>
      </c>
      <c r="T792" s="28">
        <f t="shared" si="170"/>
        <v>2624.4</v>
      </c>
      <c r="U792" s="61">
        <f ca="1">OFFSET($U$4,B792,0)/OFFSET($G$4,B792,0)*G792</f>
        <v>941817.85519811441</v>
      </c>
      <c r="V792" s="62">
        <f t="shared" ca="1" si="171"/>
        <v>944442.25519811444</v>
      </c>
      <c r="W792" s="63">
        <v>849.7007843748886</v>
      </c>
      <c r="X792" s="63">
        <f t="shared" ca="1" si="172"/>
        <v>786.37989608502448</v>
      </c>
      <c r="Y792" s="64">
        <f t="shared" ca="1" si="173"/>
        <v>-7.452139559509563E-2</v>
      </c>
      <c r="Z792" s="64"/>
      <c r="AA792" s="64">
        <f ca="1">MAX(Y792,OFFSET($AA$4,B792,0))</f>
        <v>-7.452139559509563E-2</v>
      </c>
      <c r="AB792" s="62">
        <f t="shared" ca="1" si="174"/>
        <v>944442.25519811444</v>
      </c>
      <c r="AC792" s="65">
        <f t="shared" ca="1" si="175"/>
        <v>0</v>
      </c>
      <c r="AD792" s="62">
        <f ca="1">MAX(0,AB792-W792*(1+OFFSET($Y$4,B792,0))*E792)</f>
        <v>0</v>
      </c>
      <c r="AE792" s="65">
        <f ca="1">IF(OFFSET($AC$4,B792,0)=0,0,-OFFSET($AC$4,B792,0)/OFFSET($AD$4,B792,0)*AD792)</f>
        <v>0</v>
      </c>
      <c r="AF792" s="51">
        <f t="shared" ca="1" si="176"/>
        <v>944442.25519811444</v>
      </c>
    </row>
    <row r="793" spans="1:32" ht="11.25" x14ac:dyDescent="0.2">
      <c r="A793" s="60">
        <v>32012</v>
      </c>
      <c r="B793" s="102">
        <f>INT(A793/10000)</f>
        <v>3</v>
      </c>
      <c r="C793" s="109">
        <v>3</v>
      </c>
      <c r="D793" s="60" t="s">
        <v>850</v>
      </c>
      <c r="E793" s="60">
        <v>1348</v>
      </c>
      <c r="F793" s="60">
        <v>0</v>
      </c>
      <c r="G793" s="60">
        <f t="shared" si="164"/>
        <v>2172.8955223880598</v>
      </c>
      <c r="H793" s="60"/>
      <c r="I793" s="60"/>
      <c r="J793" s="57"/>
      <c r="K793" s="23">
        <f t="shared" si="165"/>
        <v>1</v>
      </c>
      <c r="L793" s="23">
        <f t="shared" si="166"/>
        <v>0</v>
      </c>
      <c r="M793" s="23">
        <f ca="1">OFFSET('Z1'!$B$7,B793,K793)*E793</f>
        <v>0</v>
      </c>
      <c r="N793" s="23">
        <f ca="1">IF(L793&gt;0,OFFSET('Z1'!$I$7,B793,L793)*IF(L793=1,E793-9300,IF(L793=2,E793-18000,IF(L793=3,E793-45000,0))),0)</f>
        <v>0</v>
      </c>
      <c r="O793" s="23">
        <f>IF(AND(F793=1,E793&gt;20000,E793&lt;=45000),E793*'Z1'!$G$7,0)+IF(AND(F793=1,E793&gt;45000,E793&lt;=50000),'Z1'!$G$7/5000*(50000-E793)*E793,0)</f>
        <v>0</v>
      </c>
      <c r="P793" s="24">
        <f t="shared" ca="1" si="167"/>
        <v>0</v>
      </c>
      <c r="Q793" s="27">
        <v>1677</v>
      </c>
      <c r="R793" s="26">
        <f t="shared" si="168"/>
        <v>677</v>
      </c>
      <c r="S793" s="27">
        <f t="shared" si="169"/>
        <v>1</v>
      </c>
      <c r="T793" s="28">
        <f t="shared" si="170"/>
        <v>609.30000000000007</v>
      </c>
      <c r="U793" s="61">
        <f ca="1">OFFSET($U$4,B793,0)/OFFSET($G$4,B793,0)*G793</f>
        <v>1057094.4786070427</v>
      </c>
      <c r="V793" s="62">
        <f t="shared" ca="1" si="171"/>
        <v>1057703.7786070427</v>
      </c>
      <c r="W793" s="63">
        <v>848.87698313972146</v>
      </c>
      <c r="X793" s="63">
        <f t="shared" ca="1" si="172"/>
        <v>784.64672003489818</v>
      </c>
      <c r="Y793" s="64">
        <f t="shared" ca="1" si="173"/>
        <v>-7.5664983714432088E-2</v>
      </c>
      <c r="Z793" s="64"/>
      <c r="AA793" s="64">
        <f ca="1">MAX(Y793,OFFSET($AA$4,B793,0))</f>
        <v>-7.5021174781420008E-2</v>
      </c>
      <c r="AB793" s="62">
        <f t="shared" ca="1" si="174"/>
        <v>1058440.4802673177</v>
      </c>
      <c r="AC793" s="65">
        <f t="shared" ca="1" si="175"/>
        <v>736.70166027499363</v>
      </c>
      <c r="AD793" s="62">
        <f ca="1">MAX(0,AB793-W793*(1+OFFSET($Y$4,B793,0))*E793)</f>
        <v>0</v>
      </c>
      <c r="AE793" s="65">
        <f ca="1">IF(OFFSET($AC$4,B793,0)=0,0,-OFFSET($AC$4,B793,0)/OFFSET($AD$4,B793,0)*AD793)</f>
        <v>0</v>
      </c>
      <c r="AF793" s="51">
        <f t="shared" ca="1" si="176"/>
        <v>1058440.4802673177</v>
      </c>
    </row>
    <row r="794" spans="1:32" ht="11.25" x14ac:dyDescent="0.2">
      <c r="A794" s="60">
        <v>32013</v>
      </c>
      <c r="B794" s="102">
        <f>INT(A794/10000)</f>
        <v>3</v>
      </c>
      <c r="C794" s="109">
        <v>4</v>
      </c>
      <c r="D794" s="60" t="s">
        <v>851</v>
      </c>
      <c r="E794" s="60">
        <v>4142</v>
      </c>
      <c r="F794" s="60">
        <v>0</v>
      </c>
      <c r="G794" s="60">
        <f t="shared" si="164"/>
        <v>6676.6567164179105</v>
      </c>
      <c r="H794" s="60"/>
      <c r="I794" s="60"/>
      <c r="J794" s="57"/>
      <c r="K794" s="23">
        <f t="shared" si="165"/>
        <v>1</v>
      </c>
      <c r="L794" s="23">
        <f t="shared" si="166"/>
        <v>0</v>
      </c>
      <c r="M794" s="23">
        <f ca="1">OFFSET('Z1'!$B$7,B794,K794)*E794</f>
        <v>0</v>
      </c>
      <c r="N794" s="23">
        <f ca="1">IF(L794&gt;0,OFFSET('Z1'!$I$7,B794,L794)*IF(L794=1,E794-9300,IF(L794=2,E794-18000,IF(L794=3,E794-45000,0))),0)</f>
        <v>0</v>
      </c>
      <c r="O794" s="23">
        <f>IF(AND(F794=1,E794&gt;20000,E794&lt;=45000),E794*'Z1'!$G$7,0)+IF(AND(F794=1,E794&gt;45000,E794&lt;=50000),'Z1'!$G$7/5000*(50000-E794)*E794,0)</f>
        <v>0</v>
      </c>
      <c r="P794" s="24">
        <f t="shared" ca="1" si="167"/>
        <v>0</v>
      </c>
      <c r="Q794" s="27">
        <v>3648</v>
      </c>
      <c r="R794" s="26">
        <f t="shared" si="168"/>
        <v>2648</v>
      </c>
      <c r="S794" s="27">
        <f t="shared" si="169"/>
        <v>1</v>
      </c>
      <c r="T794" s="28">
        <f t="shared" si="170"/>
        <v>2383.2000000000003</v>
      </c>
      <c r="U794" s="61">
        <f ca="1">OFFSET($U$4,B794,0)/OFFSET($G$4,B794,0)*G794</f>
        <v>3248134.5180937466</v>
      </c>
      <c r="V794" s="62">
        <f t="shared" ca="1" si="171"/>
        <v>3250517.7180937468</v>
      </c>
      <c r="W794" s="63">
        <v>847.64168159936389</v>
      </c>
      <c r="X794" s="63">
        <f t="shared" ca="1" si="172"/>
        <v>784.77009128289399</v>
      </c>
      <c r="Y794" s="64">
        <f t="shared" ca="1" si="173"/>
        <v>-7.4172367500665248E-2</v>
      </c>
      <c r="Z794" s="64"/>
      <c r="AA794" s="64">
        <f ca="1">MAX(Y794,OFFSET($AA$4,B794,0))</f>
        <v>-7.4172367500665248E-2</v>
      </c>
      <c r="AB794" s="62">
        <f t="shared" ca="1" si="174"/>
        <v>3250517.7180937468</v>
      </c>
      <c r="AC794" s="65">
        <f t="shared" ca="1" si="175"/>
        <v>0</v>
      </c>
      <c r="AD794" s="62">
        <f ca="1">MAX(0,AB794-W794*(1+OFFSET($Y$4,B794,0))*E794)</f>
        <v>0</v>
      </c>
      <c r="AE794" s="65">
        <f ca="1">IF(OFFSET($AC$4,B794,0)=0,0,-OFFSET($AC$4,B794,0)/OFFSET($AD$4,B794,0)*AD794)</f>
        <v>0</v>
      </c>
      <c r="AF794" s="51">
        <f t="shared" ca="1" si="176"/>
        <v>3250517.7180937468</v>
      </c>
    </row>
    <row r="795" spans="1:32" ht="11.25" x14ac:dyDescent="0.2">
      <c r="A795" s="60">
        <v>32014</v>
      </c>
      <c r="B795" s="102">
        <f>INT(A795/10000)</f>
        <v>3</v>
      </c>
      <c r="C795" s="109">
        <v>3</v>
      </c>
      <c r="D795" s="60" t="s">
        <v>852</v>
      </c>
      <c r="E795" s="60">
        <v>2266</v>
      </c>
      <c r="F795" s="60">
        <v>0</v>
      </c>
      <c r="G795" s="60">
        <f t="shared" si="164"/>
        <v>3652.6567164179105</v>
      </c>
      <c r="H795" s="60"/>
      <c r="I795" s="60"/>
      <c r="J795" s="57"/>
      <c r="K795" s="23">
        <f t="shared" si="165"/>
        <v>1</v>
      </c>
      <c r="L795" s="23">
        <f t="shared" si="166"/>
        <v>0</v>
      </c>
      <c r="M795" s="23">
        <f ca="1">OFFSET('Z1'!$B$7,B795,K795)*E795</f>
        <v>0</v>
      </c>
      <c r="N795" s="23">
        <f ca="1">IF(L795&gt;0,OFFSET('Z1'!$I$7,B795,L795)*IF(L795=1,E795-9300,IF(L795=2,E795-18000,IF(L795=3,E795-45000,0))),0)</f>
        <v>0</v>
      </c>
      <c r="O795" s="23">
        <f>IF(AND(F795=1,E795&gt;20000,E795&lt;=45000),E795*'Z1'!$G$7,0)+IF(AND(F795=1,E795&gt;45000,E795&lt;=50000),'Z1'!$G$7/5000*(50000-E795)*E795,0)</f>
        <v>0</v>
      </c>
      <c r="P795" s="24">
        <f t="shared" ca="1" si="167"/>
        <v>0</v>
      </c>
      <c r="Q795" s="27">
        <v>5301</v>
      </c>
      <c r="R795" s="26">
        <f t="shared" si="168"/>
        <v>4301</v>
      </c>
      <c r="S795" s="27">
        <f t="shared" si="169"/>
        <v>1</v>
      </c>
      <c r="T795" s="28">
        <f t="shared" si="170"/>
        <v>3870.9</v>
      </c>
      <c r="U795" s="61">
        <f ca="1">OFFSET($U$4,B795,0)/OFFSET($G$4,B795,0)*G795</f>
        <v>1776985.2288750433</v>
      </c>
      <c r="V795" s="62">
        <f t="shared" ca="1" si="171"/>
        <v>1780856.1288750432</v>
      </c>
      <c r="W795" s="63">
        <v>849.61173093015532</v>
      </c>
      <c r="X795" s="63">
        <f t="shared" ca="1" si="172"/>
        <v>785.90296949472338</v>
      </c>
      <c r="Y795" s="64">
        <f t="shared" ca="1" si="173"/>
        <v>-7.4985736561904104E-2</v>
      </c>
      <c r="Z795" s="64"/>
      <c r="AA795" s="64">
        <f ca="1">MAX(Y795,OFFSET($AA$4,B795,0))</f>
        <v>-7.4985736561904104E-2</v>
      </c>
      <c r="AB795" s="62">
        <f t="shared" ca="1" si="174"/>
        <v>1780856.1288750432</v>
      </c>
      <c r="AC795" s="65">
        <f t="shared" ca="1" si="175"/>
        <v>0</v>
      </c>
      <c r="AD795" s="62">
        <f ca="1">MAX(0,AB795-W795*(1+OFFSET($Y$4,B795,0))*E795)</f>
        <v>0</v>
      </c>
      <c r="AE795" s="65">
        <f ca="1">IF(OFFSET($AC$4,B795,0)=0,0,-OFFSET($AC$4,B795,0)/OFFSET($AD$4,B795,0)*AD795)</f>
        <v>0</v>
      </c>
      <c r="AF795" s="51">
        <f t="shared" ca="1" si="176"/>
        <v>1780856.1288750432</v>
      </c>
    </row>
    <row r="796" spans="1:32" ht="11.25" x14ac:dyDescent="0.2">
      <c r="A796" s="60">
        <v>32015</v>
      </c>
      <c r="B796" s="102">
        <f>INT(A796/10000)</f>
        <v>3</v>
      </c>
      <c r="C796" s="109">
        <v>3</v>
      </c>
      <c r="D796" s="60" t="s">
        <v>853</v>
      </c>
      <c r="E796" s="60">
        <v>1360</v>
      </c>
      <c r="F796" s="60">
        <v>0</v>
      </c>
      <c r="G796" s="60">
        <f t="shared" si="164"/>
        <v>2192.2388059701493</v>
      </c>
      <c r="H796" s="60"/>
      <c r="I796" s="60"/>
      <c r="J796" s="57"/>
      <c r="K796" s="23">
        <f t="shared" si="165"/>
        <v>1</v>
      </c>
      <c r="L796" s="23">
        <f t="shared" si="166"/>
        <v>0</v>
      </c>
      <c r="M796" s="23">
        <f ca="1">OFFSET('Z1'!$B$7,B796,K796)*E796</f>
        <v>0</v>
      </c>
      <c r="N796" s="23">
        <f ca="1">IF(L796&gt;0,OFFSET('Z1'!$I$7,B796,L796)*IF(L796=1,E796-9300,IF(L796=2,E796-18000,IF(L796=3,E796-45000,0))),0)</f>
        <v>0</v>
      </c>
      <c r="O796" s="23">
        <f>IF(AND(F796=1,E796&gt;20000,E796&lt;=45000),E796*'Z1'!$G$7,0)+IF(AND(F796=1,E796&gt;45000,E796&lt;=50000),'Z1'!$G$7/5000*(50000-E796)*E796,0)</f>
        <v>0</v>
      </c>
      <c r="P796" s="24">
        <f t="shared" ca="1" si="167"/>
        <v>0</v>
      </c>
      <c r="Q796" s="27">
        <v>0</v>
      </c>
      <c r="R796" s="26">
        <f t="shared" si="168"/>
        <v>0</v>
      </c>
      <c r="S796" s="27">
        <f t="shared" si="169"/>
        <v>1</v>
      </c>
      <c r="T796" s="28">
        <f t="shared" si="170"/>
        <v>0</v>
      </c>
      <c r="U796" s="61">
        <f ca="1">OFFSET($U$4,B796,0)/OFFSET($G$4,B796,0)*G796</f>
        <v>1066504.815211853</v>
      </c>
      <c r="V796" s="62">
        <f t="shared" ca="1" si="171"/>
        <v>1066504.815211853</v>
      </c>
      <c r="W796" s="63">
        <v>848.2890636766341</v>
      </c>
      <c r="X796" s="63">
        <f t="shared" ca="1" si="172"/>
        <v>784.19471706753893</v>
      </c>
      <c r="Y796" s="64">
        <f t="shared" ca="1" si="173"/>
        <v>-7.5557200196945784E-2</v>
      </c>
      <c r="Z796" s="64"/>
      <c r="AA796" s="64">
        <f ca="1">MAX(Y796,OFFSET($AA$4,B796,0))</f>
        <v>-7.5021174781420008E-2</v>
      </c>
      <c r="AB796" s="62">
        <f t="shared" ca="1" si="174"/>
        <v>1067123.2133289198</v>
      </c>
      <c r="AC796" s="65">
        <f t="shared" ca="1" si="175"/>
        <v>618.39811706682667</v>
      </c>
      <c r="AD796" s="62">
        <f ca="1">MAX(0,AB796-W796*(1+OFFSET($Y$4,B796,0))*E796)</f>
        <v>0</v>
      </c>
      <c r="AE796" s="65">
        <f ca="1">IF(OFFSET($AC$4,B796,0)=0,0,-OFFSET($AC$4,B796,0)/OFFSET($AD$4,B796,0)*AD796)</f>
        <v>0</v>
      </c>
      <c r="AF796" s="51">
        <f t="shared" ca="1" si="176"/>
        <v>1067123.2133289198</v>
      </c>
    </row>
    <row r="797" spans="1:32" ht="11.25" x14ac:dyDescent="0.2">
      <c r="A797" s="60">
        <v>32016</v>
      </c>
      <c r="B797" s="102">
        <f>INT(A797/10000)</f>
        <v>3</v>
      </c>
      <c r="C797" s="109">
        <v>4</v>
      </c>
      <c r="D797" s="60" t="s">
        <v>854</v>
      </c>
      <c r="E797" s="60">
        <v>4180</v>
      </c>
      <c r="F797" s="60">
        <v>0</v>
      </c>
      <c r="G797" s="60">
        <f t="shared" si="164"/>
        <v>6737.9104477611936</v>
      </c>
      <c r="H797" s="60"/>
      <c r="I797" s="60"/>
      <c r="J797" s="57"/>
      <c r="K797" s="23">
        <f t="shared" si="165"/>
        <v>1</v>
      </c>
      <c r="L797" s="23">
        <f t="shared" si="166"/>
        <v>0</v>
      </c>
      <c r="M797" s="23">
        <f ca="1">OFFSET('Z1'!$B$7,B797,K797)*E797</f>
        <v>0</v>
      </c>
      <c r="N797" s="23">
        <f ca="1">IF(L797&gt;0,OFFSET('Z1'!$I$7,B797,L797)*IF(L797=1,E797-9300,IF(L797=2,E797-18000,IF(L797=3,E797-45000,0))),0)</f>
        <v>0</v>
      </c>
      <c r="O797" s="23">
        <f>IF(AND(F797=1,E797&gt;20000,E797&lt;=45000),E797*'Z1'!$G$7,0)+IF(AND(F797=1,E797&gt;45000,E797&lt;=50000),'Z1'!$G$7/5000*(50000-E797)*E797,0)</f>
        <v>0</v>
      </c>
      <c r="P797" s="24">
        <f t="shared" ca="1" si="167"/>
        <v>0</v>
      </c>
      <c r="Q797" s="27">
        <v>21248</v>
      </c>
      <c r="R797" s="26">
        <f t="shared" si="168"/>
        <v>20248</v>
      </c>
      <c r="S797" s="27">
        <f t="shared" si="169"/>
        <v>1</v>
      </c>
      <c r="T797" s="28">
        <f t="shared" si="170"/>
        <v>18223.2</v>
      </c>
      <c r="U797" s="61">
        <f ca="1">OFFSET($U$4,B797,0)/OFFSET($G$4,B797,0)*G797</f>
        <v>3277933.9173423126</v>
      </c>
      <c r="V797" s="62">
        <f t="shared" ca="1" si="171"/>
        <v>3296157.1173423128</v>
      </c>
      <c r="W797" s="63">
        <v>848.14654671351468</v>
      </c>
      <c r="X797" s="63">
        <f t="shared" ca="1" si="172"/>
        <v>788.5543342924193</v>
      </c>
      <c r="Y797" s="64">
        <f t="shared" ca="1" si="173"/>
        <v>-7.0261693161411065E-2</v>
      </c>
      <c r="Z797" s="64"/>
      <c r="AA797" s="64">
        <f ca="1">MAX(Y797,OFFSET($AA$4,B797,0))</f>
        <v>-7.0261693161411065E-2</v>
      </c>
      <c r="AB797" s="62">
        <f t="shared" ca="1" si="174"/>
        <v>3296157.1173423128</v>
      </c>
      <c r="AC797" s="65">
        <f t="shared" ca="1" si="175"/>
        <v>0</v>
      </c>
      <c r="AD797" s="62">
        <f ca="1">MAX(0,AB797-W797*(1+OFFSET($Y$4,B797,0))*E797)</f>
        <v>0</v>
      </c>
      <c r="AE797" s="65">
        <f ca="1">IF(OFFSET($AC$4,B797,0)=0,0,-OFFSET($AC$4,B797,0)/OFFSET($AD$4,B797,0)*AD797)</f>
        <v>0</v>
      </c>
      <c r="AF797" s="51">
        <f t="shared" ca="1" si="176"/>
        <v>3296157.1173423128</v>
      </c>
    </row>
    <row r="798" spans="1:32" ht="11.25" x14ac:dyDescent="0.2">
      <c r="A798" s="60">
        <v>32017</v>
      </c>
      <c r="B798" s="102">
        <f>INT(A798/10000)</f>
        <v>3</v>
      </c>
      <c r="C798" s="109">
        <v>4</v>
      </c>
      <c r="D798" s="60" t="s">
        <v>855</v>
      </c>
      <c r="E798" s="60">
        <v>3358</v>
      </c>
      <c r="F798" s="60">
        <v>0</v>
      </c>
      <c r="G798" s="60">
        <f t="shared" si="164"/>
        <v>5412.8955223880594</v>
      </c>
      <c r="H798" s="60"/>
      <c r="I798" s="60"/>
      <c r="J798" s="57"/>
      <c r="K798" s="23">
        <f t="shared" si="165"/>
        <v>1</v>
      </c>
      <c r="L798" s="23">
        <f t="shared" si="166"/>
        <v>0</v>
      </c>
      <c r="M798" s="23">
        <f ca="1">OFFSET('Z1'!$B$7,B798,K798)*E798</f>
        <v>0</v>
      </c>
      <c r="N798" s="23">
        <f ca="1">IF(L798&gt;0,OFFSET('Z1'!$I$7,B798,L798)*IF(L798=1,E798-9300,IF(L798=2,E798-18000,IF(L798=3,E798-45000,0))),0)</f>
        <v>0</v>
      </c>
      <c r="O798" s="23">
        <f>IF(AND(F798=1,E798&gt;20000,E798&lt;=45000),E798*'Z1'!$G$7,0)+IF(AND(F798=1,E798&gt;45000,E798&lt;=50000),'Z1'!$G$7/5000*(50000-E798)*E798,0)</f>
        <v>0</v>
      </c>
      <c r="P798" s="24">
        <f t="shared" ca="1" si="167"/>
        <v>0</v>
      </c>
      <c r="Q798" s="27">
        <v>0</v>
      </c>
      <c r="R798" s="26">
        <f t="shared" si="168"/>
        <v>0</v>
      </c>
      <c r="S798" s="27">
        <f t="shared" si="169"/>
        <v>1</v>
      </c>
      <c r="T798" s="28">
        <f t="shared" si="170"/>
        <v>0</v>
      </c>
      <c r="U798" s="61">
        <f ca="1">OFFSET($U$4,B798,0)/OFFSET($G$4,B798,0)*G798</f>
        <v>2633325.8599127959</v>
      </c>
      <c r="V798" s="62">
        <f t="shared" ca="1" si="171"/>
        <v>2633325.8599127959</v>
      </c>
      <c r="W798" s="63">
        <v>848.28906367663433</v>
      </c>
      <c r="X798" s="63">
        <f t="shared" ca="1" si="172"/>
        <v>784.19471706753905</v>
      </c>
      <c r="Y798" s="64">
        <f t="shared" ca="1" si="173"/>
        <v>-7.5557200196945895E-2</v>
      </c>
      <c r="Z798" s="64"/>
      <c r="AA798" s="64">
        <f ca="1">MAX(Y798,OFFSET($AA$4,B798,0))</f>
        <v>-7.5021174781420008E-2</v>
      </c>
      <c r="AB798" s="62">
        <f t="shared" ca="1" si="174"/>
        <v>2634852.7576165544</v>
      </c>
      <c r="AC798" s="65">
        <f t="shared" ca="1" si="175"/>
        <v>1526.8977037584409</v>
      </c>
      <c r="AD798" s="62">
        <f ca="1">MAX(0,AB798-W798*(1+OFFSET($Y$4,B798,0))*E798)</f>
        <v>0</v>
      </c>
      <c r="AE798" s="65">
        <f ca="1">IF(OFFSET($AC$4,B798,0)=0,0,-OFFSET($AC$4,B798,0)/OFFSET($AD$4,B798,0)*AD798)</f>
        <v>0</v>
      </c>
      <c r="AF798" s="51">
        <f t="shared" ca="1" si="176"/>
        <v>2634852.7576165544</v>
      </c>
    </row>
    <row r="799" spans="1:32" ht="11.25" x14ac:dyDescent="0.2">
      <c r="A799" s="60">
        <v>32018</v>
      </c>
      <c r="B799" s="102">
        <f>INT(A799/10000)</f>
        <v>3</v>
      </c>
      <c r="C799" s="109">
        <v>3</v>
      </c>
      <c r="D799" s="60" t="s">
        <v>856</v>
      </c>
      <c r="E799" s="60">
        <v>1621</v>
      </c>
      <c r="F799" s="60">
        <v>0</v>
      </c>
      <c r="G799" s="60">
        <f t="shared" si="164"/>
        <v>2612.9552238805968</v>
      </c>
      <c r="H799" s="60"/>
      <c r="I799" s="60"/>
      <c r="J799" s="57"/>
      <c r="K799" s="23">
        <f t="shared" si="165"/>
        <v>1</v>
      </c>
      <c r="L799" s="23">
        <f t="shared" si="166"/>
        <v>0</v>
      </c>
      <c r="M799" s="23">
        <f ca="1">OFFSET('Z1'!$B$7,B799,K799)*E799</f>
        <v>0</v>
      </c>
      <c r="N799" s="23">
        <f ca="1">IF(L799&gt;0,OFFSET('Z1'!$I$7,B799,L799)*IF(L799=1,E799-9300,IF(L799=2,E799-18000,IF(L799=3,E799-45000,0))),0)</f>
        <v>0</v>
      </c>
      <c r="O799" s="23">
        <f>IF(AND(F799=1,E799&gt;20000,E799&lt;=45000),E799*'Z1'!$G$7,0)+IF(AND(F799=1,E799&gt;45000,E799&lt;=50000),'Z1'!$G$7/5000*(50000-E799)*E799,0)</f>
        <v>0</v>
      </c>
      <c r="P799" s="24">
        <f t="shared" ca="1" si="167"/>
        <v>0</v>
      </c>
      <c r="Q799" s="27">
        <v>0</v>
      </c>
      <c r="R799" s="26">
        <f t="shared" si="168"/>
        <v>0</v>
      </c>
      <c r="S799" s="27">
        <f t="shared" si="169"/>
        <v>1</v>
      </c>
      <c r="T799" s="28">
        <f t="shared" si="170"/>
        <v>0</v>
      </c>
      <c r="U799" s="61">
        <f ca="1">OFFSET($U$4,B799,0)/OFFSET($G$4,B799,0)*G799</f>
        <v>1271179.6363664807</v>
      </c>
      <c r="V799" s="62">
        <f t="shared" ca="1" si="171"/>
        <v>1271179.6363664807</v>
      </c>
      <c r="W799" s="63">
        <v>848.28906367663399</v>
      </c>
      <c r="X799" s="63">
        <f t="shared" ca="1" si="172"/>
        <v>784.19471706753905</v>
      </c>
      <c r="Y799" s="64">
        <f t="shared" ca="1" si="173"/>
        <v>-7.5557200196945562E-2</v>
      </c>
      <c r="Z799" s="64"/>
      <c r="AA799" s="64">
        <f ca="1">MAX(Y799,OFFSET($AA$4,B799,0))</f>
        <v>-7.5021174781420008E-2</v>
      </c>
      <c r="AB799" s="62">
        <f t="shared" ca="1" si="174"/>
        <v>1271916.7123574845</v>
      </c>
      <c r="AC799" s="65">
        <f t="shared" ca="1" si="175"/>
        <v>737.07599100377411</v>
      </c>
      <c r="AD799" s="62">
        <f ca="1">MAX(0,AB799-W799*(1+OFFSET($Y$4,B799,0))*E799)</f>
        <v>0</v>
      </c>
      <c r="AE799" s="65">
        <f ca="1">IF(OFFSET($AC$4,B799,0)=0,0,-OFFSET($AC$4,B799,0)/OFFSET($AD$4,B799,0)*AD799)</f>
        <v>0</v>
      </c>
      <c r="AF799" s="51">
        <f t="shared" ca="1" si="176"/>
        <v>1271916.7123574845</v>
      </c>
    </row>
    <row r="800" spans="1:32" s="67" customFormat="1" ht="11.25" x14ac:dyDescent="0.2">
      <c r="A800" s="60">
        <v>32101</v>
      </c>
      <c r="B800" s="102">
        <f>INT(A800/10000)</f>
        <v>3</v>
      </c>
      <c r="C800" s="109">
        <v>3</v>
      </c>
      <c r="D800" s="60" t="s">
        <v>857</v>
      </c>
      <c r="E800" s="60">
        <v>2091</v>
      </c>
      <c r="F800" s="60">
        <v>0</v>
      </c>
      <c r="G800" s="60">
        <f t="shared" si="164"/>
        <v>3370.5671641791046</v>
      </c>
      <c r="H800" s="60"/>
      <c r="I800" s="60"/>
      <c r="J800" s="66"/>
      <c r="K800" s="23">
        <f t="shared" si="165"/>
        <v>1</v>
      </c>
      <c r="L800" s="23">
        <f t="shared" si="166"/>
        <v>0</v>
      </c>
      <c r="M800" s="23">
        <f ca="1">OFFSET('Z1'!$B$7,B800,K800)*E800</f>
        <v>0</v>
      </c>
      <c r="N800" s="23">
        <f ca="1">IF(L800&gt;0,OFFSET('Z1'!$I$7,B800,L800)*IF(L800=1,E800-9300,IF(L800=2,E800-18000,IF(L800=3,E800-45000,0))),0)</f>
        <v>0</v>
      </c>
      <c r="O800" s="23">
        <f>IF(AND(F800=1,E800&gt;20000,E800&lt;=45000),E800*'Z1'!$G$7,0)+IF(AND(F800=1,E800&gt;45000,E800&lt;=50000),'Z1'!$G$7/5000*(50000-E800)*E800,0)</f>
        <v>0</v>
      </c>
      <c r="P800" s="24">
        <f t="shared" ca="1" si="167"/>
        <v>0</v>
      </c>
      <c r="Q800" s="27">
        <v>0</v>
      </c>
      <c r="R800" s="26">
        <f t="shared" si="168"/>
        <v>0</v>
      </c>
      <c r="S800" s="27">
        <f t="shared" si="169"/>
        <v>1</v>
      </c>
      <c r="T800" s="28">
        <f t="shared" si="170"/>
        <v>0</v>
      </c>
      <c r="U800" s="61">
        <f ca="1">OFFSET($U$4,B800,0)/OFFSET($G$4,B800,0)*G800</f>
        <v>1639751.1533882241</v>
      </c>
      <c r="V800" s="62">
        <f t="shared" ca="1" si="171"/>
        <v>1639751.1533882241</v>
      </c>
      <c r="W800" s="63">
        <v>848.28906367663399</v>
      </c>
      <c r="X800" s="63">
        <f t="shared" ca="1" si="172"/>
        <v>784.19471706753905</v>
      </c>
      <c r="Y800" s="64">
        <f t="shared" ca="1" si="173"/>
        <v>-7.5557200196945562E-2</v>
      </c>
      <c r="Z800" s="64"/>
      <c r="AA800" s="64">
        <f ca="1">MAX(Y800,OFFSET($AA$4,B800,0))</f>
        <v>-7.5021174781420008E-2</v>
      </c>
      <c r="AB800" s="62">
        <f t="shared" ca="1" si="174"/>
        <v>1640701.9404932139</v>
      </c>
      <c r="AC800" s="65">
        <f t="shared" ca="1" si="175"/>
        <v>950.78710498986766</v>
      </c>
      <c r="AD800" s="62">
        <f ca="1">MAX(0,AB800-W800*(1+OFFSET($Y$4,B800,0))*E800)</f>
        <v>0</v>
      </c>
      <c r="AE800" s="65">
        <f ca="1">IF(OFFSET($AC$4,B800,0)=0,0,-OFFSET($AC$4,B800,0)/OFFSET($AD$4,B800,0)*AD800)</f>
        <v>0</v>
      </c>
      <c r="AF800" s="51">
        <f t="shared" ca="1" si="176"/>
        <v>1640701.9404932139</v>
      </c>
    </row>
    <row r="801" spans="1:32" ht="11.25" x14ac:dyDescent="0.2">
      <c r="A801" s="60">
        <v>32104</v>
      </c>
      <c r="B801" s="102">
        <f>INT(A801/10000)</f>
        <v>3</v>
      </c>
      <c r="C801" s="109">
        <v>4</v>
      </c>
      <c r="D801" s="60" t="s">
        <v>858</v>
      </c>
      <c r="E801" s="60">
        <v>3026</v>
      </c>
      <c r="F801" s="60">
        <v>0</v>
      </c>
      <c r="G801" s="60">
        <f t="shared" si="164"/>
        <v>4877.7313432835817</v>
      </c>
      <c r="H801" s="60"/>
      <c r="I801" s="60"/>
      <c r="J801" s="57"/>
      <c r="K801" s="23">
        <f t="shared" si="165"/>
        <v>1</v>
      </c>
      <c r="L801" s="23">
        <f t="shared" si="166"/>
        <v>0</v>
      </c>
      <c r="M801" s="23">
        <f ca="1">OFFSET('Z1'!$B$7,B801,K801)*E801</f>
        <v>0</v>
      </c>
      <c r="N801" s="23">
        <f ca="1">IF(L801&gt;0,OFFSET('Z1'!$I$7,B801,L801)*IF(L801=1,E801-9300,IF(L801=2,E801-18000,IF(L801=3,E801-45000,0))),0)</f>
        <v>0</v>
      </c>
      <c r="O801" s="23">
        <f>IF(AND(F801=1,E801&gt;20000,E801&lt;=45000),E801*'Z1'!$G$7,0)+IF(AND(F801=1,E801&gt;45000,E801&lt;=50000),'Z1'!$G$7/5000*(50000-E801)*E801,0)</f>
        <v>0</v>
      </c>
      <c r="P801" s="24">
        <f t="shared" ca="1" si="167"/>
        <v>0</v>
      </c>
      <c r="Q801" s="27">
        <v>12550</v>
      </c>
      <c r="R801" s="26">
        <f t="shared" si="168"/>
        <v>11550</v>
      </c>
      <c r="S801" s="27">
        <f t="shared" si="169"/>
        <v>1</v>
      </c>
      <c r="T801" s="28">
        <f t="shared" si="170"/>
        <v>10395</v>
      </c>
      <c r="U801" s="61">
        <f ca="1">OFFSET($U$4,B801,0)/OFFSET($G$4,B801,0)*G801</f>
        <v>2372973.2138463729</v>
      </c>
      <c r="V801" s="62">
        <f t="shared" ca="1" si="171"/>
        <v>2383368.2138463729</v>
      </c>
      <c r="W801" s="63">
        <v>850.18716214862047</v>
      </c>
      <c r="X801" s="63">
        <f t="shared" ca="1" si="172"/>
        <v>787.62994509133273</v>
      </c>
      <c r="Y801" s="64">
        <f t="shared" ca="1" si="173"/>
        <v>-7.3580524197979114E-2</v>
      </c>
      <c r="Z801" s="64"/>
      <c r="AA801" s="64">
        <f ca="1">MAX(Y801,OFFSET($AA$4,B801,0))</f>
        <v>-7.3580524197979114E-2</v>
      </c>
      <c r="AB801" s="62">
        <f t="shared" ca="1" si="174"/>
        <v>2383368.2138463729</v>
      </c>
      <c r="AC801" s="65">
        <f t="shared" ca="1" si="175"/>
        <v>0</v>
      </c>
      <c r="AD801" s="62">
        <f ca="1">MAX(0,AB801-W801*(1+OFFSET($Y$4,B801,0))*E801)</f>
        <v>0</v>
      </c>
      <c r="AE801" s="65">
        <f ca="1">IF(OFFSET($AC$4,B801,0)=0,0,-OFFSET($AC$4,B801,0)/OFFSET($AD$4,B801,0)*AD801)</f>
        <v>0</v>
      </c>
      <c r="AF801" s="51">
        <f t="shared" ca="1" si="176"/>
        <v>2383368.2138463729</v>
      </c>
    </row>
    <row r="802" spans="1:32" ht="11.25" x14ac:dyDescent="0.2">
      <c r="A802" s="60">
        <v>32106</v>
      </c>
      <c r="B802" s="102">
        <f>INT(A802/10000)</f>
        <v>3</v>
      </c>
      <c r="C802" s="109">
        <v>3</v>
      </c>
      <c r="D802" s="60" t="s">
        <v>859</v>
      </c>
      <c r="E802" s="60">
        <v>2346</v>
      </c>
      <c r="F802" s="60">
        <v>0</v>
      </c>
      <c r="G802" s="60">
        <f t="shared" si="164"/>
        <v>3781.6119402985073</v>
      </c>
      <c r="H802" s="60"/>
      <c r="I802" s="60"/>
      <c r="J802" s="57"/>
      <c r="K802" s="23">
        <f t="shared" si="165"/>
        <v>1</v>
      </c>
      <c r="L802" s="23">
        <f t="shared" si="166"/>
        <v>0</v>
      </c>
      <c r="M802" s="23">
        <f ca="1">OFFSET('Z1'!$B$7,B802,K802)*E802</f>
        <v>0</v>
      </c>
      <c r="N802" s="23">
        <f ca="1">IF(L802&gt;0,OFFSET('Z1'!$I$7,B802,L802)*IF(L802=1,E802-9300,IF(L802=2,E802-18000,IF(L802=3,E802-45000,0))),0)</f>
        <v>0</v>
      </c>
      <c r="O802" s="23">
        <f>IF(AND(F802=1,E802&gt;20000,E802&lt;=45000),E802*'Z1'!$G$7,0)+IF(AND(F802=1,E802&gt;45000,E802&lt;=50000),'Z1'!$G$7/5000*(50000-E802)*E802,0)</f>
        <v>0</v>
      </c>
      <c r="P802" s="24">
        <f t="shared" ca="1" si="167"/>
        <v>0</v>
      </c>
      <c r="Q802" s="27">
        <v>1781</v>
      </c>
      <c r="R802" s="26">
        <f t="shared" si="168"/>
        <v>781</v>
      </c>
      <c r="S802" s="27">
        <f t="shared" si="169"/>
        <v>1</v>
      </c>
      <c r="T802" s="28">
        <f t="shared" si="170"/>
        <v>702.9</v>
      </c>
      <c r="U802" s="61">
        <f ca="1">OFFSET($U$4,B802,0)/OFFSET($G$4,B802,0)*G802</f>
        <v>1839720.8062404464</v>
      </c>
      <c r="V802" s="62">
        <f t="shared" ca="1" si="171"/>
        <v>1840423.7062404463</v>
      </c>
      <c r="W802" s="63">
        <v>848.65388649426575</v>
      </c>
      <c r="X802" s="63">
        <f t="shared" ca="1" si="172"/>
        <v>784.49433343582541</v>
      </c>
      <c r="Y802" s="64">
        <f t="shared" ca="1" si="173"/>
        <v>-7.5601554508256896E-2</v>
      </c>
      <c r="Z802" s="64"/>
      <c r="AA802" s="64">
        <f ca="1">MAX(Y802,OFFSET($AA$4,B802,0))</f>
        <v>-7.5021174781420008E-2</v>
      </c>
      <c r="AB802" s="62">
        <f t="shared" ca="1" si="174"/>
        <v>1841579.2086248363</v>
      </c>
      <c r="AC802" s="65">
        <f t="shared" ca="1" si="175"/>
        <v>1155.5023843899835</v>
      </c>
      <c r="AD802" s="62">
        <f ca="1">MAX(0,AB802-W802*(1+OFFSET($Y$4,B802,0))*E802)</f>
        <v>0</v>
      </c>
      <c r="AE802" s="65">
        <f ca="1">IF(OFFSET($AC$4,B802,0)=0,0,-OFFSET($AC$4,B802,0)/OFFSET($AD$4,B802,0)*AD802)</f>
        <v>0</v>
      </c>
      <c r="AF802" s="51">
        <f t="shared" ca="1" si="176"/>
        <v>1841579.2086248363</v>
      </c>
    </row>
    <row r="803" spans="1:32" ht="11.25" x14ac:dyDescent="0.2">
      <c r="A803" s="60">
        <v>32107</v>
      </c>
      <c r="B803" s="102">
        <f>INT(A803/10000)</f>
        <v>3</v>
      </c>
      <c r="C803" s="109">
        <v>4</v>
      </c>
      <c r="D803" s="60" t="s">
        <v>860</v>
      </c>
      <c r="E803" s="60">
        <v>3197</v>
      </c>
      <c r="F803" s="60">
        <v>0</v>
      </c>
      <c r="G803" s="60">
        <f t="shared" si="164"/>
        <v>5153.373134328358</v>
      </c>
      <c r="H803" s="60"/>
      <c r="I803" s="60"/>
      <c r="J803" s="57"/>
      <c r="K803" s="23">
        <f t="shared" si="165"/>
        <v>1</v>
      </c>
      <c r="L803" s="23">
        <f t="shared" si="166"/>
        <v>0</v>
      </c>
      <c r="M803" s="23">
        <f ca="1">OFFSET('Z1'!$B$7,B803,K803)*E803</f>
        <v>0</v>
      </c>
      <c r="N803" s="23">
        <f ca="1">IF(L803&gt;0,OFFSET('Z1'!$I$7,B803,L803)*IF(L803=1,E803-9300,IF(L803=2,E803-18000,IF(L803=3,E803-45000,0))),0)</f>
        <v>0</v>
      </c>
      <c r="O803" s="23">
        <f>IF(AND(F803=1,E803&gt;20000,E803&lt;=45000),E803*'Z1'!$G$7,0)+IF(AND(F803=1,E803&gt;45000,E803&lt;=50000),'Z1'!$G$7/5000*(50000-E803)*E803,0)</f>
        <v>0</v>
      </c>
      <c r="P803" s="24">
        <f t="shared" ca="1" si="167"/>
        <v>0</v>
      </c>
      <c r="Q803" s="27">
        <v>5052</v>
      </c>
      <c r="R803" s="26">
        <f t="shared" si="168"/>
        <v>4052</v>
      </c>
      <c r="S803" s="27">
        <f t="shared" si="169"/>
        <v>1</v>
      </c>
      <c r="T803" s="28">
        <f t="shared" si="170"/>
        <v>3646.8</v>
      </c>
      <c r="U803" s="61">
        <f ca="1">OFFSET($U$4,B803,0)/OFFSET($G$4,B803,0)*G803</f>
        <v>2507070.5104649221</v>
      </c>
      <c r="V803" s="62">
        <f t="shared" ca="1" si="171"/>
        <v>2510717.3104649219</v>
      </c>
      <c r="W803" s="63">
        <v>849.70933730646664</v>
      </c>
      <c r="X803" s="63">
        <f t="shared" ca="1" si="172"/>
        <v>785.33541146853986</v>
      </c>
      <c r="Y803" s="64">
        <f t="shared" ca="1" si="173"/>
        <v>-7.5759936970904329E-2</v>
      </c>
      <c r="Z803" s="64"/>
      <c r="AA803" s="64">
        <f ca="1">MAX(Y803,OFFSET($AA$4,B803,0))</f>
        <v>-7.5021174781420008E-2</v>
      </c>
      <c r="AB803" s="62">
        <f t="shared" ca="1" si="174"/>
        <v>2512724.1732829828</v>
      </c>
      <c r="AC803" s="65">
        <f t="shared" ca="1" si="175"/>
        <v>2006.8628180609085</v>
      </c>
      <c r="AD803" s="62">
        <f ca="1">MAX(0,AB803-W803*(1+OFFSET($Y$4,B803,0))*E803)</f>
        <v>0</v>
      </c>
      <c r="AE803" s="65">
        <f ca="1">IF(OFFSET($AC$4,B803,0)=0,0,-OFFSET($AC$4,B803,0)/OFFSET($AD$4,B803,0)*AD803)</f>
        <v>0</v>
      </c>
      <c r="AF803" s="51">
        <f t="shared" ca="1" si="176"/>
        <v>2512724.1732829828</v>
      </c>
    </row>
    <row r="804" spans="1:32" ht="11.25" x14ac:dyDescent="0.2">
      <c r="A804" s="60">
        <v>32109</v>
      </c>
      <c r="B804" s="102">
        <f>INT(A804/10000)</f>
        <v>3</v>
      </c>
      <c r="C804" s="109">
        <v>2</v>
      </c>
      <c r="D804" s="60" t="s">
        <v>861</v>
      </c>
      <c r="E804" s="60">
        <v>921</v>
      </c>
      <c r="F804" s="60">
        <v>0</v>
      </c>
      <c r="G804" s="60">
        <f t="shared" si="164"/>
        <v>1484.5970149253731</v>
      </c>
      <c r="H804" s="60"/>
      <c r="I804" s="60"/>
      <c r="J804" s="57"/>
      <c r="K804" s="23">
        <f t="shared" si="165"/>
        <v>1</v>
      </c>
      <c r="L804" s="23">
        <f t="shared" si="166"/>
        <v>0</v>
      </c>
      <c r="M804" s="23">
        <f ca="1">OFFSET('Z1'!$B$7,B804,K804)*E804</f>
        <v>0</v>
      </c>
      <c r="N804" s="23">
        <f ca="1">IF(L804&gt;0,OFFSET('Z1'!$I$7,B804,L804)*IF(L804=1,E804-9300,IF(L804=2,E804-18000,IF(L804=3,E804-45000,0))),0)</f>
        <v>0</v>
      </c>
      <c r="O804" s="23">
        <f>IF(AND(F804=1,E804&gt;20000,E804&lt;=45000),E804*'Z1'!$G$7,0)+IF(AND(F804=1,E804&gt;45000,E804&lt;=50000),'Z1'!$G$7/5000*(50000-E804)*E804,0)</f>
        <v>0</v>
      </c>
      <c r="P804" s="24">
        <f t="shared" ca="1" si="167"/>
        <v>0</v>
      </c>
      <c r="Q804" s="27">
        <v>0</v>
      </c>
      <c r="R804" s="26">
        <f t="shared" si="168"/>
        <v>0</v>
      </c>
      <c r="S804" s="27">
        <f t="shared" si="169"/>
        <v>1</v>
      </c>
      <c r="T804" s="28">
        <f t="shared" si="170"/>
        <v>0</v>
      </c>
      <c r="U804" s="61">
        <f ca="1">OFFSET($U$4,B804,0)/OFFSET($G$4,B804,0)*G804</f>
        <v>722243.33441920334</v>
      </c>
      <c r="V804" s="62">
        <f t="shared" ca="1" si="171"/>
        <v>722243.33441920334</v>
      </c>
      <c r="W804" s="63">
        <v>848.2890636766341</v>
      </c>
      <c r="X804" s="63">
        <f t="shared" ca="1" si="172"/>
        <v>784.19471706753893</v>
      </c>
      <c r="Y804" s="64">
        <f t="shared" ca="1" si="173"/>
        <v>-7.5557200196945784E-2</v>
      </c>
      <c r="Z804" s="64"/>
      <c r="AA804" s="64">
        <f ca="1">MAX(Y804,OFFSET($AA$4,B804,0))</f>
        <v>-7.5021174781420008E-2</v>
      </c>
      <c r="AB804" s="62">
        <f t="shared" ca="1" si="174"/>
        <v>722662.11726171698</v>
      </c>
      <c r="AC804" s="65">
        <f t="shared" ca="1" si="175"/>
        <v>418.78284251363948</v>
      </c>
      <c r="AD804" s="62">
        <f ca="1">MAX(0,AB804-W804*(1+OFFSET($Y$4,B804,0))*E804)</f>
        <v>0</v>
      </c>
      <c r="AE804" s="65">
        <f ca="1">IF(OFFSET($AC$4,B804,0)=0,0,-OFFSET($AC$4,B804,0)/OFFSET($AD$4,B804,0)*AD804)</f>
        <v>0</v>
      </c>
      <c r="AF804" s="51">
        <f t="shared" ca="1" si="176"/>
        <v>722662.11726171698</v>
      </c>
    </row>
    <row r="805" spans="1:32" ht="11.25" x14ac:dyDescent="0.2">
      <c r="A805" s="60">
        <v>32110</v>
      </c>
      <c r="B805" s="102">
        <f>INT(A805/10000)</f>
        <v>3</v>
      </c>
      <c r="C805" s="109">
        <v>4</v>
      </c>
      <c r="D805" s="60" t="s">
        <v>862</v>
      </c>
      <c r="E805" s="60">
        <v>3182</v>
      </c>
      <c r="F805" s="60">
        <v>0</v>
      </c>
      <c r="G805" s="60">
        <f t="shared" si="164"/>
        <v>5129.1940298507461</v>
      </c>
      <c r="H805" s="60"/>
      <c r="I805" s="60"/>
      <c r="J805" s="57"/>
      <c r="K805" s="23">
        <f t="shared" si="165"/>
        <v>1</v>
      </c>
      <c r="L805" s="23">
        <f t="shared" si="166"/>
        <v>0</v>
      </c>
      <c r="M805" s="23">
        <f ca="1">OFFSET('Z1'!$B$7,B805,K805)*E805</f>
        <v>0</v>
      </c>
      <c r="N805" s="23">
        <f ca="1">IF(L805&gt;0,OFFSET('Z1'!$I$7,B805,L805)*IF(L805=1,E805-9300,IF(L805=2,E805-18000,IF(L805=3,E805-45000,0))),0)</f>
        <v>0</v>
      </c>
      <c r="O805" s="23">
        <f>IF(AND(F805=1,E805&gt;20000,E805&lt;=45000),E805*'Z1'!$G$7,0)+IF(AND(F805=1,E805&gt;45000,E805&lt;=50000),'Z1'!$G$7/5000*(50000-E805)*E805,0)</f>
        <v>0</v>
      </c>
      <c r="P805" s="24">
        <f t="shared" ca="1" si="167"/>
        <v>0</v>
      </c>
      <c r="Q805" s="27">
        <v>4276</v>
      </c>
      <c r="R805" s="26">
        <f t="shared" si="168"/>
        <v>3276</v>
      </c>
      <c r="S805" s="27">
        <f t="shared" si="169"/>
        <v>1</v>
      </c>
      <c r="T805" s="28">
        <f t="shared" si="170"/>
        <v>2948.4</v>
      </c>
      <c r="U805" s="61">
        <f ca="1">OFFSET($U$4,B805,0)/OFFSET($G$4,B805,0)*G805</f>
        <v>2495307.5897089089</v>
      </c>
      <c r="V805" s="62">
        <f t="shared" ca="1" si="171"/>
        <v>2498255.9897089088</v>
      </c>
      <c r="W805" s="63">
        <v>848.81872469358325</v>
      </c>
      <c r="X805" s="63">
        <f t="shared" ca="1" si="172"/>
        <v>785.12130411970736</v>
      </c>
      <c r="Y805" s="64">
        <f t="shared" ca="1" si="173"/>
        <v>-7.5042430993578879E-2</v>
      </c>
      <c r="Z805" s="64"/>
      <c r="AA805" s="64">
        <f ca="1">MAX(Y805,OFFSET($AA$4,B805,0))</f>
        <v>-7.5021174781420008E-2</v>
      </c>
      <c r="AB805" s="62">
        <f t="shared" ca="1" si="174"/>
        <v>2498313.4014877016</v>
      </c>
      <c r="AC805" s="65">
        <f t="shared" ca="1" si="175"/>
        <v>57.411778792738914</v>
      </c>
      <c r="AD805" s="62">
        <f ca="1">MAX(0,AB805-W805*(1+OFFSET($Y$4,B805,0))*E805)</f>
        <v>0</v>
      </c>
      <c r="AE805" s="65">
        <f ca="1">IF(OFFSET($AC$4,B805,0)=0,0,-OFFSET($AC$4,B805,0)/OFFSET($AD$4,B805,0)*AD805)</f>
        <v>0</v>
      </c>
      <c r="AF805" s="51">
        <f t="shared" ca="1" si="176"/>
        <v>2498313.4014877016</v>
      </c>
    </row>
    <row r="806" spans="1:32" ht="11.25" x14ac:dyDescent="0.2">
      <c r="A806" s="60">
        <v>32112</v>
      </c>
      <c r="B806" s="102">
        <f>INT(A806/10000)</f>
        <v>3</v>
      </c>
      <c r="C806" s="109">
        <v>3</v>
      </c>
      <c r="D806" s="60" t="s">
        <v>863</v>
      </c>
      <c r="E806" s="60">
        <v>2256</v>
      </c>
      <c r="F806" s="60">
        <v>0</v>
      </c>
      <c r="G806" s="60">
        <f t="shared" si="164"/>
        <v>3636.5373134328356</v>
      </c>
      <c r="H806" s="60"/>
      <c r="I806" s="60"/>
      <c r="J806" s="57"/>
      <c r="K806" s="23">
        <f t="shared" si="165"/>
        <v>1</v>
      </c>
      <c r="L806" s="23">
        <f t="shared" si="166"/>
        <v>0</v>
      </c>
      <c r="M806" s="23">
        <f ca="1">OFFSET('Z1'!$B$7,B806,K806)*E806</f>
        <v>0</v>
      </c>
      <c r="N806" s="23">
        <f ca="1">IF(L806&gt;0,OFFSET('Z1'!$I$7,B806,L806)*IF(L806=1,E806-9300,IF(L806=2,E806-18000,IF(L806=3,E806-45000,0))),0)</f>
        <v>0</v>
      </c>
      <c r="O806" s="23">
        <f>IF(AND(F806=1,E806&gt;20000,E806&lt;=45000),E806*'Z1'!$G$7,0)+IF(AND(F806=1,E806&gt;45000,E806&lt;=50000),'Z1'!$G$7/5000*(50000-E806)*E806,0)</f>
        <v>0</v>
      </c>
      <c r="P806" s="24">
        <f t="shared" ca="1" si="167"/>
        <v>0</v>
      </c>
      <c r="Q806" s="27">
        <v>0</v>
      </c>
      <c r="R806" s="26">
        <f t="shared" si="168"/>
        <v>0</v>
      </c>
      <c r="S806" s="27">
        <f t="shared" si="169"/>
        <v>1</v>
      </c>
      <c r="T806" s="28">
        <f t="shared" si="170"/>
        <v>0</v>
      </c>
      <c r="U806" s="61">
        <f ca="1">OFFSET($U$4,B806,0)/OFFSET($G$4,B806,0)*G806</f>
        <v>1769143.2817043678</v>
      </c>
      <c r="V806" s="62">
        <f t="shared" ca="1" si="171"/>
        <v>1769143.2817043678</v>
      </c>
      <c r="W806" s="63">
        <v>848.28906367663399</v>
      </c>
      <c r="X806" s="63">
        <f t="shared" ca="1" si="172"/>
        <v>784.19471706753893</v>
      </c>
      <c r="Y806" s="64">
        <f t="shared" ca="1" si="173"/>
        <v>-7.5557200196945673E-2</v>
      </c>
      <c r="Z806" s="64"/>
      <c r="AA806" s="64">
        <f ca="1">MAX(Y806,OFFSET($AA$4,B806,0))</f>
        <v>-7.5021174781420008E-2</v>
      </c>
      <c r="AB806" s="62">
        <f t="shared" ca="1" si="174"/>
        <v>1770169.0950515021</v>
      </c>
      <c r="AC806" s="65">
        <f t="shared" ca="1" si="175"/>
        <v>1025.8133471342735</v>
      </c>
      <c r="AD806" s="62">
        <f ca="1">MAX(0,AB806-W806*(1+OFFSET($Y$4,B806,0))*E806)</f>
        <v>0</v>
      </c>
      <c r="AE806" s="65">
        <f ca="1">IF(OFFSET($AC$4,B806,0)=0,0,-OFFSET($AC$4,B806,0)/OFFSET($AD$4,B806,0)*AD806)</f>
        <v>0</v>
      </c>
      <c r="AF806" s="51">
        <f t="shared" ca="1" si="176"/>
        <v>1770169.0950515021</v>
      </c>
    </row>
    <row r="807" spans="1:32" ht="11.25" x14ac:dyDescent="0.2">
      <c r="A807" s="60">
        <v>32114</v>
      </c>
      <c r="B807" s="102">
        <f>INT(A807/10000)</f>
        <v>3</v>
      </c>
      <c r="C807" s="109">
        <v>4</v>
      </c>
      <c r="D807" s="60" t="s">
        <v>864</v>
      </c>
      <c r="E807" s="60">
        <v>3650</v>
      </c>
      <c r="F807" s="60">
        <v>0</v>
      </c>
      <c r="G807" s="60">
        <f t="shared" si="164"/>
        <v>5883.5820895522384</v>
      </c>
      <c r="H807" s="60"/>
      <c r="I807" s="60"/>
      <c r="J807" s="57"/>
      <c r="K807" s="23">
        <f t="shared" si="165"/>
        <v>1</v>
      </c>
      <c r="L807" s="23">
        <f t="shared" si="166"/>
        <v>0</v>
      </c>
      <c r="M807" s="23">
        <f ca="1">OFFSET('Z1'!$B$7,B807,K807)*E807</f>
        <v>0</v>
      </c>
      <c r="N807" s="23">
        <f ca="1">IF(L807&gt;0,OFFSET('Z1'!$I$7,B807,L807)*IF(L807=1,E807-9300,IF(L807=2,E807-18000,IF(L807=3,E807-45000,0))),0)</f>
        <v>0</v>
      </c>
      <c r="O807" s="23">
        <f>IF(AND(F807=1,E807&gt;20000,E807&lt;=45000),E807*'Z1'!$G$7,0)+IF(AND(F807=1,E807&gt;45000,E807&lt;=50000),'Z1'!$G$7/5000*(50000-E807)*E807,0)</f>
        <v>0</v>
      </c>
      <c r="P807" s="24">
        <f t="shared" ca="1" si="167"/>
        <v>0</v>
      </c>
      <c r="Q807" s="27">
        <v>5027</v>
      </c>
      <c r="R807" s="26">
        <f t="shared" si="168"/>
        <v>4027</v>
      </c>
      <c r="S807" s="27">
        <f t="shared" si="169"/>
        <v>1</v>
      </c>
      <c r="T807" s="28">
        <f t="shared" si="170"/>
        <v>3624.3</v>
      </c>
      <c r="U807" s="61">
        <f ca="1">OFFSET($U$4,B807,0)/OFFSET($G$4,B807,0)*G807</f>
        <v>2862310.717296517</v>
      </c>
      <c r="V807" s="62">
        <f t="shared" ca="1" si="171"/>
        <v>2865935.0172965168</v>
      </c>
      <c r="W807" s="63">
        <v>849.03297873244674</v>
      </c>
      <c r="X807" s="63">
        <f t="shared" ca="1" si="172"/>
        <v>785.18767597164845</v>
      </c>
      <c r="Y807" s="64">
        <f t="shared" ca="1" si="173"/>
        <v>-7.519767118600662E-2</v>
      </c>
      <c r="Z807" s="64"/>
      <c r="AA807" s="64">
        <f ca="1">MAX(Y807,OFFSET($AA$4,B807,0))</f>
        <v>-7.5021174781420008E-2</v>
      </c>
      <c r="AB807" s="62">
        <f t="shared" ca="1" si="174"/>
        <v>2866481.9744251613</v>
      </c>
      <c r="AC807" s="65">
        <f t="shared" ca="1" si="175"/>
        <v>546.95712864445522</v>
      </c>
      <c r="AD807" s="62">
        <f ca="1">MAX(0,AB807-W807*(1+OFFSET($Y$4,B807,0))*E807)</f>
        <v>0</v>
      </c>
      <c r="AE807" s="65">
        <f ca="1">IF(OFFSET($AC$4,B807,0)=0,0,-OFFSET($AC$4,B807,0)/OFFSET($AD$4,B807,0)*AD807)</f>
        <v>0</v>
      </c>
      <c r="AF807" s="51">
        <f t="shared" ca="1" si="176"/>
        <v>2866481.9744251613</v>
      </c>
    </row>
    <row r="808" spans="1:32" ht="11.25" x14ac:dyDescent="0.2">
      <c r="A808" s="60">
        <v>32115</v>
      </c>
      <c r="B808" s="102">
        <f>INT(A808/10000)</f>
        <v>3</v>
      </c>
      <c r="C808" s="109">
        <v>3</v>
      </c>
      <c r="D808" s="60" t="s">
        <v>865</v>
      </c>
      <c r="E808" s="60">
        <v>1340</v>
      </c>
      <c r="F808" s="60">
        <v>0</v>
      </c>
      <c r="G808" s="60">
        <f t="shared" si="164"/>
        <v>2160</v>
      </c>
      <c r="H808" s="60"/>
      <c r="I808" s="60"/>
      <c r="J808" s="57"/>
      <c r="K808" s="23">
        <f t="shared" si="165"/>
        <v>1</v>
      </c>
      <c r="L808" s="23">
        <f t="shared" si="166"/>
        <v>0</v>
      </c>
      <c r="M808" s="23">
        <f ca="1">OFFSET('Z1'!$B$7,B808,K808)*E808</f>
        <v>0</v>
      </c>
      <c r="N808" s="23">
        <f ca="1">IF(L808&gt;0,OFFSET('Z1'!$I$7,B808,L808)*IF(L808=1,E808-9300,IF(L808=2,E808-18000,IF(L808=3,E808-45000,0))),0)</f>
        <v>0</v>
      </c>
      <c r="O808" s="23">
        <f>IF(AND(F808=1,E808&gt;20000,E808&lt;=45000),E808*'Z1'!$G$7,0)+IF(AND(F808=1,E808&gt;45000,E808&lt;=50000),'Z1'!$G$7/5000*(50000-E808)*E808,0)</f>
        <v>0</v>
      </c>
      <c r="P808" s="24">
        <f t="shared" ca="1" si="167"/>
        <v>0</v>
      </c>
      <c r="Q808" s="27">
        <v>0</v>
      </c>
      <c r="R808" s="26">
        <f t="shared" si="168"/>
        <v>0</v>
      </c>
      <c r="S808" s="27">
        <f t="shared" si="169"/>
        <v>1</v>
      </c>
      <c r="T808" s="28">
        <f t="shared" si="170"/>
        <v>0</v>
      </c>
      <c r="U808" s="61">
        <f ca="1">OFFSET($U$4,B808,0)/OFFSET($G$4,B808,0)*G808</f>
        <v>1050820.9208705022</v>
      </c>
      <c r="V808" s="62">
        <f t="shared" ca="1" si="171"/>
        <v>1050820.9208705022</v>
      </c>
      <c r="W808" s="63">
        <v>848.28906367663421</v>
      </c>
      <c r="X808" s="63">
        <f t="shared" ca="1" si="172"/>
        <v>784.19471706753905</v>
      </c>
      <c r="Y808" s="64">
        <f t="shared" ca="1" si="173"/>
        <v>-7.5557200196945784E-2</v>
      </c>
      <c r="Z808" s="64"/>
      <c r="AA808" s="64">
        <f ca="1">MAX(Y808,OFFSET($AA$4,B808,0))</f>
        <v>-7.5021174781420008E-2</v>
      </c>
      <c r="AB808" s="62">
        <f t="shared" ca="1" si="174"/>
        <v>1051430.2248976124</v>
      </c>
      <c r="AC808" s="65">
        <f t="shared" ca="1" si="175"/>
        <v>609.30402711010538</v>
      </c>
      <c r="AD808" s="62">
        <f ca="1">MAX(0,AB808-W808*(1+OFFSET($Y$4,B808,0))*E808)</f>
        <v>0</v>
      </c>
      <c r="AE808" s="65">
        <f ca="1">IF(OFFSET($AC$4,B808,0)=0,0,-OFFSET($AC$4,B808,0)/OFFSET($AD$4,B808,0)*AD808)</f>
        <v>0</v>
      </c>
      <c r="AF808" s="51">
        <f t="shared" ca="1" si="176"/>
        <v>1051430.2248976124</v>
      </c>
    </row>
    <row r="809" spans="1:32" ht="11.25" x14ac:dyDescent="0.2">
      <c r="A809" s="60">
        <v>32116</v>
      </c>
      <c r="B809" s="102">
        <f>INT(A809/10000)</f>
        <v>3</v>
      </c>
      <c r="C809" s="109">
        <v>4</v>
      </c>
      <c r="D809" s="60" t="s">
        <v>866</v>
      </c>
      <c r="E809" s="60">
        <v>2511</v>
      </c>
      <c r="F809" s="60">
        <v>0</v>
      </c>
      <c r="G809" s="60">
        <f t="shared" si="164"/>
        <v>4047.5820895522388</v>
      </c>
      <c r="H809" s="60"/>
      <c r="I809" s="60"/>
      <c r="J809" s="57"/>
      <c r="K809" s="23">
        <f t="shared" si="165"/>
        <v>1</v>
      </c>
      <c r="L809" s="23">
        <f t="shared" si="166"/>
        <v>0</v>
      </c>
      <c r="M809" s="23">
        <f ca="1">OFFSET('Z1'!$B$7,B809,K809)*E809</f>
        <v>0</v>
      </c>
      <c r="N809" s="23">
        <f ca="1">IF(L809&gt;0,OFFSET('Z1'!$I$7,B809,L809)*IF(L809=1,E809-9300,IF(L809=2,E809-18000,IF(L809=3,E809-45000,0))),0)</f>
        <v>0</v>
      </c>
      <c r="O809" s="23">
        <f>IF(AND(F809=1,E809&gt;20000,E809&lt;=45000),E809*'Z1'!$G$7,0)+IF(AND(F809=1,E809&gt;45000,E809&lt;=50000),'Z1'!$G$7/5000*(50000-E809)*E809,0)</f>
        <v>0</v>
      </c>
      <c r="P809" s="24">
        <f t="shared" ca="1" si="167"/>
        <v>0</v>
      </c>
      <c r="Q809" s="27">
        <v>0</v>
      </c>
      <c r="R809" s="26">
        <f t="shared" si="168"/>
        <v>0</v>
      </c>
      <c r="S809" s="27">
        <f t="shared" si="169"/>
        <v>1</v>
      </c>
      <c r="T809" s="28">
        <f t="shared" si="170"/>
        <v>0</v>
      </c>
      <c r="U809" s="61">
        <f ca="1">OFFSET($U$4,B809,0)/OFFSET($G$4,B809,0)*G809</f>
        <v>1969112.9345565904</v>
      </c>
      <c r="V809" s="62">
        <f t="shared" ca="1" si="171"/>
        <v>1969112.9345565904</v>
      </c>
      <c r="W809" s="63">
        <v>848.28906367663399</v>
      </c>
      <c r="X809" s="63">
        <f t="shared" ca="1" si="172"/>
        <v>784.19471706753893</v>
      </c>
      <c r="Y809" s="64">
        <f t="shared" ca="1" si="173"/>
        <v>-7.5557200196945673E-2</v>
      </c>
      <c r="Z809" s="64"/>
      <c r="AA809" s="64">
        <f ca="1">MAX(Y809,OFFSET($AA$4,B809,0))</f>
        <v>-7.5021174781420008E-2</v>
      </c>
      <c r="AB809" s="62">
        <f t="shared" ca="1" si="174"/>
        <v>1970254.6975506744</v>
      </c>
      <c r="AC809" s="65">
        <f t="shared" ca="1" si="175"/>
        <v>1141.7629940840416</v>
      </c>
      <c r="AD809" s="62">
        <f ca="1">MAX(0,AB809-W809*(1+OFFSET($Y$4,B809,0))*E809)</f>
        <v>0</v>
      </c>
      <c r="AE809" s="65">
        <f ca="1">IF(OFFSET($AC$4,B809,0)=0,0,-OFFSET($AC$4,B809,0)/OFFSET($AD$4,B809,0)*AD809)</f>
        <v>0</v>
      </c>
      <c r="AF809" s="51">
        <f t="shared" ca="1" si="176"/>
        <v>1970254.6975506744</v>
      </c>
    </row>
    <row r="810" spans="1:32" ht="11.25" x14ac:dyDescent="0.2">
      <c r="A810" s="60">
        <v>32119</v>
      </c>
      <c r="B810" s="102">
        <f>INT(A810/10000)</f>
        <v>3</v>
      </c>
      <c r="C810" s="109">
        <v>3</v>
      </c>
      <c r="D810" s="60" t="s">
        <v>867</v>
      </c>
      <c r="E810" s="60">
        <v>2381</v>
      </c>
      <c r="F810" s="60">
        <v>0</v>
      </c>
      <c r="G810" s="60">
        <f t="shared" si="164"/>
        <v>3838.0298507462685</v>
      </c>
      <c r="H810" s="60"/>
      <c r="I810" s="60"/>
      <c r="J810" s="57"/>
      <c r="K810" s="23">
        <f t="shared" si="165"/>
        <v>1</v>
      </c>
      <c r="L810" s="23">
        <f t="shared" si="166"/>
        <v>0</v>
      </c>
      <c r="M810" s="23">
        <f ca="1">OFFSET('Z1'!$B$7,B810,K810)*E810</f>
        <v>0</v>
      </c>
      <c r="N810" s="23">
        <f ca="1">IF(L810&gt;0,OFFSET('Z1'!$I$7,B810,L810)*IF(L810=1,E810-9300,IF(L810=2,E810-18000,IF(L810=3,E810-45000,0))),0)</f>
        <v>0</v>
      </c>
      <c r="O810" s="23">
        <f>IF(AND(F810=1,E810&gt;20000,E810&lt;=45000),E810*'Z1'!$G$7,0)+IF(AND(F810=1,E810&gt;45000,E810&lt;=50000),'Z1'!$G$7/5000*(50000-E810)*E810,0)</f>
        <v>0</v>
      </c>
      <c r="P810" s="24">
        <f t="shared" ca="1" si="167"/>
        <v>0</v>
      </c>
      <c r="Q810" s="27">
        <v>11770</v>
      </c>
      <c r="R810" s="26">
        <f t="shared" si="168"/>
        <v>10770</v>
      </c>
      <c r="S810" s="27">
        <f t="shared" si="169"/>
        <v>1</v>
      </c>
      <c r="T810" s="28">
        <f t="shared" si="170"/>
        <v>9693</v>
      </c>
      <c r="U810" s="61">
        <f ca="1">OFFSET($U$4,B810,0)/OFFSET($G$4,B810,0)*G810</f>
        <v>1867167.6213378103</v>
      </c>
      <c r="V810" s="62">
        <f t="shared" ca="1" si="171"/>
        <v>1876860.6213378103</v>
      </c>
      <c r="W810" s="63">
        <v>849.89892229076543</v>
      </c>
      <c r="X810" s="63">
        <f t="shared" ca="1" si="172"/>
        <v>788.26569564796739</v>
      </c>
      <c r="Y810" s="64">
        <f t="shared" ca="1" si="173"/>
        <v>-7.2518301913685912E-2</v>
      </c>
      <c r="Z810" s="64"/>
      <c r="AA810" s="64">
        <f ca="1">MAX(Y810,OFFSET($AA$4,B810,0))</f>
        <v>-7.2518301913685912E-2</v>
      </c>
      <c r="AB810" s="62">
        <f t="shared" ca="1" si="174"/>
        <v>1876860.6213378103</v>
      </c>
      <c r="AC810" s="65">
        <f t="shared" ca="1" si="175"/>
        <v>0</v>
      </c>
      <c r="AD810" s="62">
        <f ca="1">MAX(0,AB810-W810*(1+OFFSET($Y$4,B810,0))*E810)</f>
        <v>0</v>
      </c>
      <c r="AE810" s="65">
        <f ca="1">IF(OFFSET($AC$4,B810,0)=0,0,-OFFSET($AC$4,B810,0)/OFFSET($AD$4,B810,0)*AD810)</f>
        <v>0</v>
      </c>
      <c r="AF810" s="51">
        <f t="shared" ca="1" si="176"/>
        <v>1876860.6213378103</v>
      </c>
    </row>
    <row r="811" spans="1:32" ht="11.25" x14ac:dyDescent="0.2">
      <c r="A811" s="60">
        <v>32120</v>
      </c>
      <c r="B811" s="102">
        <f>INT(A811/10000)</f>
        <v>3</v>
      </c>
      <c r="C811" s="109">
        <v>4</v>
      </c>
      <c r="D811" s="60" t="s">
        <v>868</v>
      </c>
      <c r="E811" s="60">
        <v>3237</v>
      </c>
      <c r="F811" s="60">
        <v>0</v>
      </c>
      <c r="G811" s="60">
        <f t="shared" si="164"/>
        <v>5217.8507462686566</v>
      </c>
      <c r="H811" s="60"/>
      <c r="I811" s="60"/>
      <c r="J811" s="57"/>
      <c r="K811" s="23">
        <f t="shared" si="165"/>
        <v>1</v>
      </c>
      <c r="L811" s="23">
        <f t="shared" si="166"/>
        <v>0</v>
      </c>
      <c r="M811" s="23">
        <f ca="1">OFFSET('Z1'!$B$7,B811,K811)*E811</f>
        <v>0</v>
      </c>
      <c r="N811" s="23">
        <f ca="1">IF(L811&gt;0,OFFSET('Z1'!$I$7,B811,L811)*IF(L811=1,E811-9300,IF(L811=2,E811-18000,IF(L811=3,E811-45000,0))),0)</f>
        <v>0</v>
      </c>
      <c r="O811" s="23">
        <f>IF(AND(F811=1,E811&gt;20000,E811&lt;=45000),E811*'Z1'!$G$7,0)+IF(AND(F811=1,E811&gt;45000,E811&lt;=50000),'Z1'!$G$7/5000*(50000-E811)*E811,0)</f>
        <v>0</v>
      </c>
      <c r="P811" s="24">
        <f t="shared" ca="1" si="167"/>
        <v>0</v>
      </c>
      <c r="Q811" s="27">
        <v>4993</v>
      </c>
      <c r="R811" s="26">
        <f t="shared" si="168"/>
        <v>3993</v>
      </c>
      <c r="S811" s="27">
        <f t="shared" si="169"/>
        <v>1</v>
      </c>
      <c r="T811" s="28">
        <f t="shared" si="170"/>
        <v>3593.7000000000003</v>
      </c>
      <c r="U811" s="61">
        <f ca="1">OFFSET($U$4,B811,0)/OFFSET($G$4,B811,0)*G811</f>
        <v>2538438.2991476236</v>
      </c>
      <c r="V811" s="62">
        <f t="shared" ca="1" si="171"/>
        <v>2542031.9991476238</v>
      </c>
      <c r="W811" s="63">
        <v>844.91876298144325</v>
      </c>
      <c r="X811" s="63">
        <f t="shared" ca="1" si="172"/>
        <v>785.30491169219147</v>
      </c>
      <c r="Y811" s="64">
        <f t="shared" ca="1" si="173"/>
        <v>-7.0555719556864793E-2</v>
      </c>
      <c r="Z811" s="64"/>
      <c r="AA811" s="64">
        <f ca="1">MAX(Y811,OFFSET($AA$4,B811,0))</f>
        <v>-7.0555719556864793E-2</v>
      </c>
      <c r="AB811" s="62">
        <f t="shared" ca="1" si="174"/>
        <v>2542031.9991476238</v>
      </c>
      <c r="AC811" s="65">
        <f t="shared" ca="1" si="175"/>
        <v>0</v>
      </c>
      <c r="AD811" s="62">
        <f ca="1">MAX(0,AB811-W811*(1+OFFSET($Y$4,B811,0))*E811)</f>
        <v>0</v>
      </c>
      <c r="AE811" s="65">
        <f ca="1">IF(OFFSET($AC$4,B811,0)=0,0,-OFFSET($AC$4,B811,0)/OFFSET($AD$4,B811,0)*AD811)</f>
        <v>0</v>
      </c>
      <c r="AF811" s="51">
        <f t="shared" ca="1" si="176"/>
        <v>2542031.9991476238</v>
      </c>
    </row>
    <row r="812" spans="1:32" ht="11.25" x14ac:dyDescent="0.2">
      <c r="A812" s="60">
        <v>32131</v>
      </c>
      <c r="B812" s="102">
        <f>INT(A812/10000)</f>
        <v>3</v>
      </c>
      <c r="C812" s="109">
        <v>5</v>
      </c>
      <c r="D812" s="60" t="s">
        <v>869</v>
      </c>
      <c r="E812" s="60">
        <v>7566</v>
      </c>
      <c r="F812" s="60">
        <v>0</v>
      </c>
      <c r="G812" s="60">
        <f t="shared" si="164"/>
        <v>12195.940298507463</v>
      </c>
      <c r="H812" s="60"/>
      <c r="I812" s="60"/>
      <c r="J812" s="57"/>
      <c r="K812" s="23">
        <f t="shared" si="165"/>
        <v>1</v>
      </c>
      <c r="L812" s="23">
        <f t="shared" si="166"/>
        <v>0</v>
      </c>
      <c r="M812" s="23">
        <f ca="1">OFFSET('Z1'!$B$7,B812,K812)*E812</f>
        <v>0</v>
      </c>
      <c r="N812" s="23">
        <f ca="1">IF(L812&gt;0,OFFSET('Z1'!$I$7,B812,L812)*IF(L812=1,E812-9300,IF(L812=2,E812-18000,IF(L812=3,E812-45000,0))),0)</f>
        <v>0</v>
      </c>
      <c r="O812" s="23">
        <f>IF(AND(F812=1,E812&gt;20000,E812&lt;=45000),E812*'Z1'!$G$7,0)+IF(AND(F812=1,E812&gt;45000,E812&lt;=50000),'Z1'!$G$7/5000*(50000-E812)*E812,0)</f>
        <v>0</v>
      </c>
      <c r="P812" s="24">
        <f t="shared" ca="1" si="167"/>
        <v>0</v>
      </c>
      <c r="Q812" s="27">
        <v>0</v>
      </c>
      <c r="R812" s="26">
        <f t="shared" si="168"/>
        <v>0</v>
      </c>
      <c r="S812" s="27">
        <f t="shared" si="169"/>
        <v>1</v>
      </c>
      <c r="T812" s="28">
        <f t="shared" si="170"/>
        <v>0</v>
      </c>
      <c r="U812" s="61">
        <f ca="1">OFFSET($U$4,B812,0)/OFFSET($G$4,B812,0)*G812</f>
        <v>5933217.2293330003</v>
      </c>
      <c r="V812" s="62">
        <f t="shared" ca="1" si="171"/>
        <v>5933217.2293330003</v>
      </c>
      <c r="W812" s="63">
        <v>848.44890923647961</v>
      </c>
      <c r="X812" s="63">
        <f t="shared" ca="1" si="172"/>
        <v>784.19471706753905</v>
      </c>
      <c r="Y812" s="64">
        <f t="shared" ca="1" si="173"/>
        <v>-7.5731362807411662E-2</v>
      </c>
      <c r="Z812" s="64"/>
      <c r="AA812" s="64">
        <f ca="1">MAX(Y812,OFFSET($AA$4,B812,0))</f>
        <v>-7.5021174781420008E-2</v>
      </c>
      <c r="AB812" s="62">
        <f t="shared" ca="1" si="174"/>
        <v>5937776.1850979375</v>
      </c>
      <c r="AC812" s="65">
        <f t="shared" ca="1" si="175"/>
        <v>4558.9557649372146</v>
      </c>
      <c r="AD812" s="62">
        <f ca="1">MAX(0,AB812-W812*(1+OFFSET($Y$4,B812,0))*E812)</f>
        <v>0</v>
      </c>
      <c r="AE812" s="65">
        <f ca="1">IF(OFFSET($AC$4,B812,0)=0,0,-OFFSET($AC$4,B812,0)/OFFSET($AD$4,B812,0)*AD812)</f>
        <v>0</v>
      </c>
      <c r="AF812" s="51">
        <f t="shared" ca="1" si="176"/>
        <v>5937776.1850979375</v>
      </c>
    </row>
    <row r="813" spans="1:32" ht="11.25" x14ac:dyDescent="0.2">
      <c r="A813" s="60">
        <v>32132</v>
      </c>
      <c r="B813" s="102">
        <f>INT(A813/10000)</f>
        <v>3</v>
      </c>
      <c r="C813" s="109">
        <v>3</v>
      </c>
      <c r="D813" s="60" t="s">
        <v>870</v>
      </c>
      <c r="E813" s="60">
        <v>2194</v>
      </c>
      <c r="F813" s="60">
        <v>0</v>
      </c>
      <c r="G813" s="60">
        <f t="shared" si="164"/>
        <v>3536.5970149253731</v>
      </c>
      <c r="H813" s="60"/>
      <c r="I813" s="60"/>
      <c r="J813" s="57"/>
      <c r="K813" s="23">
        <f t="shared" si="165"/>
        <v>1</v>
      </c>
      <c r="L813" s="23">
        <f t="shared" si="166"/>
        <v>0</v>
      </c>
      <c r="M813" s="23">
        <f ca="1">OFFSET('Z1'!$B$7,B813,K813)*E813</f>
        <v>0</v>
      </c>
      <c r="N813" s="23">
        <f ca="1">IF(L813&gt;0,OFFSET('Z1'!$I$7,B813,L813)*IF(L813=1,E813-9300,IF(L813=2,E813-18000,IF(L813=3,E813-45000,0))),0)</f>
        <v>0</v>
      </c>
      <c r="O813" s="23">
        <f>IF(AND(F813=1,E813&gt;20000,E813&lt;=45000),E813*'Z1'!$G$7,0)+IF(AND(F813=1,E813&gt;45000,E813&lt;=50000),'Z1'!$G$7/5000*(50000-E813)*E813,0)</f>
        <v>0</v>
      </c>
      <c r="P813" s="24">
        <f t="shared" ca="1" si="167"/>
        <v>0</v>
      </c>
      <c r="Q813" s="27">
        <v>1233</v>
      </c>
      <c r="R813" s="26">
        <f t="shared" si="168"/>
        <v>233</v>
      </c>
      <c r="S813" s="27">
        <f t="shared" si="169"/>
        <v>1</v>
      </c>
      <c r="T813" s="28">
        <f t="shared" si="170"/>
        <v>209.70000000000002</v>
      </c>
      <c r="U813" s="61">
        <f ca="1">OFFSET($U$4,B813,0)/OFFSET($G$4,B813,0)*G813</f>
        <v>1720523.2092461805</v>
      </c>
      <c r="V813" s="62">
        <f t="shared" ca="1" si="171"/>
        <v>1720732.9092461804</v>
      </c>
      <c r="W813" s="63">
        <v>848.39742924723373</v>
      </c>
      <c r="X813" s="63">
        <f t="shared" ca="1" si="172"/>
        <v>784.29029591895187</v>
      </c>
      <c r="Y813" s="64">
        <f t="shared" ca="1" si="173"/>
        <v>-7.5562620911242995E-2</v>
      </c>
      <c r="Z813" s="64"/>
      <c r="AA813" s="64">
        <f ca="1">MAX(Y813,OFFSET($AA$4,B813,0))</f>
        <v>-7.5021174781420008E-2</v>
      </c>
      <c r="AB813" s="62">
        <f t="shared" ca="1" si="174"/>
        <v>1721740.7483873118</v>
      </c>
      <c r="AC813" s="65">
        <f t="shared" ca="1" si="175"/>
        <v>1007.8391411313787</v>
      </c>
      <c r="AD813" s="62">
        <f ca="1">MAX(0,AB813-W813*(1+OFFSET($Y$4,B813,0))*E813)</f>
        <v>0</v>
      </c>
      <c r="AE813" s="65">
        <f ca="1">IF(OFFSET($AC$4,B813,0)=0,0,-OFFSET($AC$4,B813,0)/OFFSET($AD$4,B813,0)*AD813)</f>
        <v>0</v>
      </c>
      <c r="AF813" s="51">
        <f t="shared" ca="1" si="176"/>
        <v>1721740.7483873118</v>
      </c>
    </row>
    <row r="814" spans="1:32" ht="11.25" x14ac:dyDescent="0.2">
      <c r="A814" s="60">
        <v>32134</v>
      </c>
      <c r="B814" s="102">
        <f>INT(A814/10000)</f>
        <v>3</v>
      </c>
      <c r="C814" s="109">
        <v>4</v>
      </c>
      <c r="D814" s="60" t="s">
        <v>871</v>
      </c>
      <c r="E814" s="60">
        <v>3021</v>
      </c>
      <c r="F814" s="60">
        <v>0</v>
      </c>
      <c r="G814" s="60">
        <f t="shared" si="164"/>
        <v>4869.6716417910447</v>
      </c>
      <c r="H814" s="60"/>
      <c r="I814" s="60"/>
      <c r="J814" s="57"/>
      <c r="K814" s="23">
        <f t="shared" si="165"/>
        <v>1</v>
      </c>
      <c r="L814" s="23">
        <f t="shared" si="166"/>
        <v>0</v>
      </c>
      <c r="M814" s="23">
        <f ca="1">OFFSET('Z1'!$B$7,B814,K814)*E814</f>
        <v>0</v>
      </c>
      <c r="N814" s="23">
        <f ca="1">IF(L814&gt;0,OFFSET('Z1'!$I$7,B814,L814)*IF(L814=1,E814-9300,IF(L814=2,E814-18000,IF(L814=3,E814-45000,0))),0)</f>
        <v>0</v>
      </c>
      <c r="O814" s="23">
        <f>IF(AND(F814=1,E814&gt;20000,E814&lt;=45000),E814*'Z1'!$G$7,0)+IF(AND(F814=1,E814&gt;45000,E814&lt;=50000),'Z1'!$G$7/5000*(50000-E814)*E814,0)</f>
        <v>0</v>
      </c>
      <c r="P814" s="24">
        <f t="shared" ca="1" si="167"/>
        <v>0</v>
      </c>
      <c r="Q814" s="27">
        <v>12628</v>
      </c>
      <c r="R814" s="26">
        <f t="shared" si="168"/>
        <v>11628</v>
      </c>
      <c r="S814" s="27">
        <f t="shared" si="169"/>
        <v>1</v>
      </c>
      <c r="T814" s="28">
        <f t="shared" si="170"/>
        <v>10465.200000000001</v>
      </c>
      <c r="U814" s="61">
        <f ca="1">OFFSET($U$4,B814,0)/OFFSET($G$4,B814,0)*G814</f>
        <v>2369052.2402610355</v>
      </c>
      <c r="V814" s="62">
        <f t="shared" ca="1" si="171"/>
        <v>2379517.4402610357</v>
      </c>
      <c r="W814" s="63">
        <v>851.68595556852586</v>
      </c>
      <c r="X814" s="63">
        <f t="shared" ca="1" si="172"/>
        <v>787.65886801093529</v>
      </c>
      <c r="Y814" s="64">
        <f t="shared" ca="1" si="173"/>
        <v>-7.5176873751370721E-2</v>
      </c>
      <c r="Z814" s="64"/>
      <c r="AA814" s="64">
        <f ca="1">MAX(Y814,OFFSET($AA$4,B814,0))</f>
        <v>-7.5021174781420008E-2</v>
      </c>
      <c r="AB814" s="62">
        <f t="shared" ca="1" si="174"/>
        <v>2379918.0448781922</v>
      </c>
      <c r="AC814" s="65">
        <f t="shared" ca="1" si="175"/>
        <v>400.60461715655401</v>
      </c>
      <c r="AD814" s="62">
        <f ca="1">MAX(0,AB814-W814*(1+OFFSET($Y$4,B814,0))*E814)</f>
        <v>0</v>
      </c>
      <c r="AE814" s="65">
        <f ca="1">IF(OFFSET($AC$4,B814,0)=0,0,-OFFSET($AC$4,B814,0)/OFFSET($AD$4,B814,0)*AD814)</f>
        <v>0</v>
      </c>
      <c r="AF814" s="51">
        <f t="shared" ca="1" si="176"/>
        <v>2379918.0448781922</v>
      </c>
    </row>
    <row r="815" spans="1:32" ht="11.25" x14ac:dyDescent="0.2">
      <c r="A815" s="60">
        <v>32135</v>
      </c>
      <c r="B815" s="102">
        <f>INT(A815/10000)</f>
        <v>3</v>
      </c>
      <c r="C815" s="109">
        <v>6</v>
      </c>
      <c r="D815" s="60" t="s">
        <v>872</v>
      </c>
      <c r="E815" s="60">
        <v>16147</v>
      </c>
      <c r="F815" s="60">
        <v>0</v>
      </c>
      <c r="G815" s="60">
        <f t="shared" si="164"/>
        <v>26911.666666666664</v>
      </c>
      <c r="H815" s="60"/>
      <c r="I815" s="60"/>
      <c r="J815" s="57"/>
      <c r="K815" s="23">
        <f t="shared" si="165"/>
        <v>2</v>
      </c>
      <c r="L815" s="23">
        <f t="shared" si="166"/>
        <v>0</v>
      </c>
      <c r="M815" s="23">
        <f ca="1">OFFSET('Z1'!$B$7,B815,K815)*E815</f>
        <v>2107344.9699999997</v>
      </c>
      <c r="N815" s="23">
        <f ca="1">IF(L815&gt;0,OFFSET('Z1'!$I$7,B815,L815)*IF(L815=1,E815-9300,IF(L815=2,E815-18000,IF(L815=3,E815-45000,0))),0)</f>
        <v>0</v>
      </c>
      <c r="O815" s="23">
        <f>IF(AND(F815=1,E815&gt;20000,E815&lt;=45000),E815*'Z1'!$G$7,0)+IF(AND(F815=1,E815&gt;45000,E815&lt;=50000),'Z1'!$G$7/5000*(50000-E815)*E815,0)</f>
        <v>0</v>
      </c>
      <c r="P815" s="24">
        <f t="shared" ca="1" si="167"/>
        <v>2107344.9699999997</v>
      </c>
      <c r="Q815" s="27">
        <v>116136</v>
      </c>
      <c r="R815" s="26">
        <f t="shared" si="168"/>
        <v>115136</v>
      </c>
      <c r="S815" s="27">
        <f t="shared" si="169"/>
        <v>0</v>
      </c>
      <c r="T815" s="28">
        <f t="shared" si="170"/>
        <v>0</v>
      </c>
      <c r="U815" s="61">
        <f ca="1">OFFSET($U$4,B815,0)/OFFSET($G$4,B815,0)*G815</f>
        <v>13092288.124456789</v>
      </c>
      <c r="V815" s="62">
        <f t="shared" ca="1" si="171"/>
        <v>15199633.094456788</v>
      </c>
      <c r="W815" s="63">
        <v>1118.6311901067536</v>
      </c>
      <c r="X815" s="63">
        <f t="shared" ca="1" si="172"/>
        <v>941.32861178279484</v>
      </c>
      <c r="Y815" s="64">
        <f t="shared" ca="1" si="173"/>
        <v>-0.15849958403809428</v>
      </c>
      <c r="Z815" s="64"/>
      <c r="AA815" s="64">
        <f ca="1">MAX(Y815,OFFSET($AA$4,B815,0))</f>
        <v>-7.5021174781420008E-2</v>
      </c>
      <c r="AB815" s="62">
        <f t="shared" ca="1" si="174"/>
        <v>16707465.019364348</v>
      </c>
      <c r="AC815" s="65">
        <f t="shared" ca="1" si="175"/>
        <v>1507831.9249075595</v>
      </c>
      <c r="AD815" s="62">
        <f ca="1">MAX(0,AB815-W815*(1+OFFSET($Y$4,B815,0))*E815)</f>
        <v>0</v>
      </c>
      <c r="AE815" s="65">
        <f ca="1">IF(OFFSET($AC$4,B815,0)=0,0,-OFFSET($AC$4,B815,0)/OFFSET($AD$4,B815,0)*AD815)</f>
        <v>0</v>
      </c>
      <c r="AF815" s="51">
        <f t="shared" ca="1" si="176"/>
        <v>16707465.019364348</v>
      </c>
    </row>
    <row r="816" spans="1:32" ht="11.25" x14ac:dyDescent="0.2">
      <c r="A816" s="60">
        <v>32139</v>
      </c>
      <c r="B816" s="102">
        <f>INT(A816/10000)</f>
        <v>3</v>
      </c>
      <c r="C816" s="109">
        <v>3</v>
      </c>
      <c r="D816" s="60" t="s">
        <v>873</v>
      </c>
      <c r="E816" s="60">
        <v>1430</v>
      </c>
      <c r="F816" s="60">
        <v>0</v>
      </c>
      <c r="G816" s="60">
        <f t="shared" si="164"/>
        <v>2305.0746268656717</v>
      </c>
      <c r="H816" s="60"/>
      <c r="I816" s="60"/>
      <c r="J816" s="57"/>
      <c r="K816" s="23">
        <f t="shared" si="165"/>
        <v>1</v>
      </c>
      <c r="L816" s="23">
        <f t="shared" si="166"/>
        <v>0</v>
      </c>
      <c r="M816" s="23">
        <f ca="1">OFFSET('Z1'!$B$7,B816,K816)*E816</f>
        <v>0</v>
      </c>
      <c r="N816" s="23">
        <f ca="1">IF(L816&gt;0,OFFSET('Z1'!$I$7,B816,L816)*IF(L816=1,E816-9300,IF(L816=2,E816-18000,IF(L816=3,E816-45000,0))),0)</f>
        <v>0</v>
      </c>
      <c r="O816" s="23">
        <f>IF(AND(F816=1,E816&gt;20000,E816&lt;=45000),E816*'Z1'!$G$7,0)+IF(AND(F816=1,E816&gt;45000,E816&lt;=50000),'Z1'!$G$7/5000*(50000-E816)*E816,0)</f>
        <v>0</v>
      </c>
      <c r="P816" s="24">
        <f t="shared" ca="1" si="167"/>
        <v>0</v>
      </c>
      <c r="Q816" s="27">
        <v>0</v>
      </c>
      <c r="R816" s="26">
        <f t="shared" si="168"/>
        <v>0</v>
      </c>
      <c r="S816" s="27">
        <f t="shared" si="169"/>
        <v>1</v>
      </c>
      <c r="T816" s="28">
        <f t="shared" si="170"/>
        <v>0</v>
      </c>
      <c r="U816" s="61">
        <f ca="1">OFFSET($U$4,B816,0)/OFFSET($G$4,B816,0)*G816</f>
        <v>1121398.4454065808</v>
      </c>
      <c r="V816" s="62">
        <f t="shared" ca="1" si="171"/>
        <v>1121398.4454065808</v>
      </c>
      <c r="W816" s="63">
        <v>848.28906367663399</v>
      </c>
      <c r="X816" s="63">
        <f t="shared" ca="1" si="172"/>
        <v>784.19471706753905</v>
      </c>
      <c r="Y816" s="64">
        <f t="shared" ca="1" si="173"/>
        <v>-7.5557200196945562E-2</v>
      </c>
      <c r="Z816" s="64"/>
      <c r="AA816" s="64">
        <f ca="1">MAX(Y816,OFFSET($AA$4,B816,0))</f>
        <v>-7.5021174781420008E-2</v>
      </c>
      <c r="AB816" s="62">
        <f t="shared" ca="1" si="174"/>
        <v>1122048.6728384965</v>
      </c>
      <c r="AC816" s="65">
        <f t="shared" ca="1" si="175"/>
        <v>650.22743191570044</v>
      </c>
      <c r="AD816" s="62">
        <f ca="1">MAX(0,AB816-W816*(1+OFFSET($Y$4,B816,0))*E816)</f>
        <v>0</v>
      </c>
      <c r="AE816" s="65">
        <f ca="1">IF(OFFSET($AC$4,B816,0)=0,0,-OFFSET($AC$4,B816,0)/OFFSET($AD$4,B816,0)*AD816)</f>
        <v>0</v>
      </c>
      <c r="AF816" s="51">
        <f t="shared" ca="1" si="176"/>
        <v>1122048.6728384965</v>
      </c>
    </row>
    <row r="817" spans="1:32" ht="11.25" x14ac:dyDescent="0.2">
      <c r="A817" s="60">
        <v>32140</v>
      </c>
      <c r="B817" s="102">
        <f>INT(A817/10000)</f>
        <v>3</v>
      </c>
      <c r="C817" s="109">
        <v>3</v>
      </c>
      <c r="D817" s="60" t="s">
        <v>874</v>
      </c>
      <c r="E817" s="60">
        <v>2298</v>
      </c>
      <c r="F817" s="60">
        <v>0</v>
      </c>
      <c r="G817" s="60">
        <f t="shared" si="164"/>
        <v>3704.2388059701493</v>
      </c>
      <c r="H817" s="60"/>
      <c r="I817" s="60"/>
      <c r="J817" s="57"/>
      <c r="K817" s="23">
        <f t="shared" si="165"/>
        <v>1</v>
      </c>
      <c r="L817" s="23">
        <f t="shared" si="166"/>
        <v>0</v>
      </c>
      <c r="M817" s="23">
        <f ca="1">OFFSET('Z1'!$B$7,B817,K817)*E817</f>
        <v>0</v>
      </c>
      <c r="N817" s="23">
        <f ca="1">IF(L817&gt;0,OFFSET('Z1'!$I$7,B817,L817)*IF(L817=1,E817-9300,IF(L817=2,E817-18000,IF(L817=3,E817-45000,0))),0)</f>
        <v>0</v>
      </c>
      <c r="O817" s="23">
        <f>IF(AND(F817=1,E817&gt;20000,E817&lt;=45000),E817*'Z1'!$G$7,0)+IF(AND(F817=1,E817&gt;45000,E817&lt;=50000),'Z1'!$G$7/5000*(50000-E817)*E817,0)</f>
        <v>0</v>
      </c>
      <c r="P817" s="24">
        <f t="shared" ca="1" si="167"/>
        <v>0</v>
      </c>
      <c r="Q817" s="27">
        <v>0</v>
      </c>
      <c r="R817" s="26">
        <f t="shared" si="168"/>
        <v>0</v>
      </c>
      <c r="S817" s="27">
        <f t="shared" si="169"/>
        <v>1</v>
      </c>
      <c r="T817" s="28">
        <f t="shared" si="170"/>
        <v>0</v>
      </c>
      <c r="U817" s="61">
        <f ca="1">OFFSET($U$4,B817,0)/OFFSET($G$4,B817,0)*G817</f>
        <v>1802079.4598212047</v>
      </c>
      <c r="V817" s="62">
        <f t="shared" ca="1" si="171"/>
        <v>1802079.4598212047</v>
      </c>
      <c r="W817" s="63">
        <v>848.28906367663421</v>
      </c>
      <c r="X817" s="63">
        <f t="shared" ca="1" si="172"/>
        <v>784.19471706753905</v>
      </c>
      <c r="Y817" s="64">
        <f t="shared" ca="1" si="173"/>
        <v>-7.5557200196945784E-2</v>
      </c>
      <c r="Z817" s="64"/>
      <c r="AA817" s="64">
        <f ca="1">MAX(Y817,OFFSET($AA$4,B817,0))</f>
        <v>-7.5021174781420008E-2</v>
      </c>
      <c r="AB817" s="62">
        <f t="shared" ca="1" si="174"/>
        <v>1803124.3707572487</v>
      </c>
      <c r="AC817" s="65">
        <f t="shared" ca="1" si="175"/>
        <v>1044.9109360440634</v>
      </c>
      <c r="AD817" s="62">
        <f ca="1">MAX(0,AB817-W817*(1+OFFSET($Y$4,B817,0))*E817)</f>
        <v>0</v>
      </c>
      <c r="AE817" s="65">
        <f ca="1">IF(OFFSET($AC$4,B817,0)=0,0,-OFFSET($AC$4,B817,0)/OFFSET($AD$4,B817,0)*AD817)</f>
        <v>0</v>
      </c>
      <c r="AF817" s="51">
        <f t="shared" ca="1" si="176"/>
        <v>1803124.3707572487</v>
      </c>
    </row>
    <row r="818" spans="1:32" ht="11.25" x14ac:dyDescent="0.2">
      <c r="A818" s="60">
        <v>32141</v>
      </c>
      <c r="B818" s="102">
        <f>INT(A818/10000)</f>
        <v>3</v>
      </c>
      <c r="C818" s="109">
        <v>4</v>
      </c>
      <c r="D818" s="60" t="s">
        <v>875</v>
      </c>
      <c r="E818" s="60">
        <v>4060</v>
      </c>
      <c r="F818" s="60">
        <v>0</v>
      </c>
      <c r="G818" s="60">
        <f t="shared" si="164"/>
        <v>6544.4776119402986</v>
      </c>
      <c r="H818" s="60"/>
      <c r="I818" s="60"/>
      <c r="J818" s="57"/>
      <c r="K818" s="23">
        <f t="shared" si="165"/>
        <v>1</v>
      </c>
      <c r="L818" s="23">
        <f t="shared" si="166"/>
        <v>0</v>
      </c>
      <c r="M818" s="23">
        <f ca="1">OFFSET('Z1'!$B$7,B818,K818)*E818</f>
        <v>0</v>
      </c>
      <c r="N818" s="23">
        <f ca="1">IF(L818&gt;0,OFFSET('Z1'!$I$7,B818,L818)*IF(L818=1,E818-9300,IF(L818=2,E818-18000,IF(L818=3,E818-45000,0))),0)</f>
        <v>0</v>
      </c>
      <c r="O818" s="23">
        <f>IF(AND(F818=1,E818&gt;20000,E818&lt;=45000),E818*'Z1'!$G$7,0)+IF(AND(F818=1,E818&gt;45000,E818&lt;=50000),'Z1'!$G$7/5000*(50000-E818)*E818,0)</f>
        <v>0</v>
      </c>
      <c r="P818" s="24">
        <f t="shared" ca="1" si="167"/>
        <v>0</v>
      </c>
      <c r="Q818" s="27">
        <v>11161</v>
      </c>
      <c r="R818" s="26">
        <f t="shared" si="168"/>
        <v>10161</v>
      </c>
      <c r="S818" s="27">
        <f t="shared" si="169"/>
        <v>1</v>
      </c>
      <c r="T818" s="28">
        <f t="shared" si="170"/>
        <v>9144.9</v>
      </c>
      <c r="U818" s="61">
        <f ca="1">OFFSET($U$4,B818,0)/OFFSET($G$4,B818,0)*G818</f>
        <v>3183830.5512942085</v>
      </c>
      <c r="V818" s="62">
        <f t="shared" ca="1" si="171"/>
        <v>3192975.4512942084</v>
      </c>
      <c r="W818" s="63">
        <v>842.81203856463605</v>
      </c>
      <c r="X818" s="63">
        <f t="shared" ca="1" si="172"/>
        <v>786.44715549118439</v>
      </c>
      <c r="Y818" s="64">
        <f t="shared" ca="1" si="173"/>
        <v>-6.6877168923031416E-2</v>
      </c>
      <c r="Z818" s="64"/>
      <c r="AA818" s="64">
        <f ca="1">MAX(Y818,OFFSET($AA$4,B818,0))</f>
        <v>-6.6877168923031416E-2</v>
      </c>
      <c r="AB818" s="62">
        <f t="shared" ca="1" si="174"/>
        <v>3192975.4512942084</v>
      </c>
      <c r="AC818" s="65">
        <f t="shared" ca="1" si="175"/>
        <v>0</v>
      </c>
      <c r="AD818" s="62">
        <f ca="1">MAX(0,AB818-W818*(1+OFFSET($Y$4,B818,0))*E818)</f>
        <v>10758.212306276429</v>
      </c>
      <c r="AE818" s="65">
        <f ca="1">IF(OFFSET($AC$4,B818,0)=0,0,-OFFSET($AC$4,B818,0)/OFFSET($AD$4,B818,0)*AD818)</f>
        <v>-5217.6540523809172</v>
      </c>
      <c r="AF818" s="51">
        <f t="shared" ca="1" si="176"/>
        <v>3187757.7972418275</v>
      </c>
    </row>
    <row r="819" spans="1:32" ht="11.25" x14ac:dyDescent="0.2">
      <c r="A819" s="60">
        <v>32142</v>
      </c>
      <c r="B819" s="102">
        <f>INT(A819/10000)</f>
        <v>3</v>
      </c>
      <c r="C819" s="109">
        <v>5</v>
      </c>
      <c r="D819" s="60" t="s">
        <v>876</v>
      </c>
      <c r="E819" s="60">
        <v>7869</v>
      </c>
      <c r="F819" s="60">
        <v>0</v>
      </c>
      <c r="G819" s="60">
        <f t="shared" si="164"/>
        <v>12684.358208955224</v>
      </c>
      <c r="H819" s="60"/>
      <c r="I819" s="60"/>
      <c r="J819" s="57"/>
      <c r="K819" s="23">
        <f t="shared" si="165"/>
        <v>1</v>
      </c>
      <c r="L819" s="23">
        <f t="shared" si="166"/>
        <v>0</v>
      </c>
      <c r="M819" s="23">
        <f ca="1">OFFSET('Z1'!$B$7,B819,K819)*E819</f>
        <v>0</v>
      </c>
      <c r="N819" s="23">
        <f ca="1">IF(L819&gt;0,OFFSET('Z1'!$I$7,B819,L819)*IF(L819=1,E819-9300,IF(L819=2,E819-18000,IF(L819=3,E819-45000,0))),0)</f>
        <v>0</v>
      </c>
      <c r="O819" s="23">
        <f>IF(AND(F819=1,E819&gt;20000,E819&lt;=45000),E819*'Z1'!$G$7,0)+IF(AND(F819=1,E819&gt;45000,E819&lt;=50000),'Z1'!$G$7/5000*(50000-E819)*E819,0)</f>
        <v>0</v>
      </c>
      <c r="P819" s="24">
        <f t="shared" ca="1" si="167"/>
        <v>0</v>
      </c>
      <c r="Q819" s="27">
        <v>16907</v>
      </c>
      <c r="R819" s="26">
        <f t="shared" si="168"/>
        <v>15907</v>
      </c>
      <c r="S819" s="27">
        <f t="shared" si="169"/>
        <v>1</v>
      </c>
      <c r="T819" s="28">
        <f t="shared" si="170"/>
        <v>14316.300000000001</v>
      </c>
      <c r="U819" s="61">
        <f ca="1">OFFSET($U$4,B819,0)/OFFSET($G$4,B819,0)*G819</f>
        <v>6170828.2286044648</v>
      </c>
      <c r="V819" s="62">
        <f t="shared" ca="1" si="171"/>
        <v>6185144.5286044646</v>
      </c>
      <c r="W819" s="63">
        <v>849.7774020912683</v>
      </c>
      <c r="X819" s="63">
        <f t="shared" ca="1" si="172"/>
        <v>786.01404608012001</v>
      </c>
      <c r="Y819" s="64">
        <f t="shared" ca="1" si="173"/>
        <v>-7.5035363207151873E-2</v>
      </c>
      <c r="Z819" s="64"/>
      <c r="AA819" s="64">
        <f ca="1">MAX(Y819,OFFSET($AA$4,B819,0))</f>
        <v>-7.5021174781420008E-2</v>
      </c>
      <c r="AB819" s="62">
        <f t="shared" ca="1" si="174"/>
        <v>6185239.4051654637</v>
      </c>
      <c r="AC819" s="65">
        <f t="shared" ca="1" si="175"/>
        <v>94.876560999080539</v>
      </c>
      <c r="AD819" s="62">
        <f ca="1">MAX(0,AB819-W819*(1+OFFSET($Y$4,B819,0))*E819)</f>
        <v>0</v>
      </c>
      <c r="AE819" s="65">
        <f ca="1">IF(OFFSET($AC$4,B819,0)=0,0,-OFFSET($AC$4,B819,0)/OFFSET($AD$4,B819,0)*AD819)</f>
        <v>0</v>
      </c>
      <c r="AF819" s="51">
        <f t="shared" ca="1" si="176"/>
        <v>6185239.4051654637</v>
      </c>
    </row>
    <row r="820" spans="1:32" ht="11.25" x14ac:dyDescent="0.2">
      <c r="A820" s="60">
        <v>32143</v>
      </c>
      <c r="B820" s="102">
        <f>INT(A820/10000)</f>
        <v>3</v>
      </c>
      <c r="C820" s="109">
        <v>3</v>
      </c>
      <c r="D820" s="60" t="s">
        <v>877</v>
      </c>
      <c r="E820" s="60">
        <v>1652</v>
      </c>
      <c r="F820" s="60">
        <v>0</v>
      </c>
      <c r="G820" s="60">
        <f t="shared" si="164"/>
        <v>2662.9253731343283</v>
      </c>
      <c r="H820" s="60"/>
      <c r="I820" s="60"/>
      <c r="J820" s="57"/>
      <c r="K820" s="23">
        <f t="shared" si="165"/>
        <v>1</v>
      </c>
      <c r="L820" s="23">
        <f t="shared" si="166"/>
        <v>0</v>
      </c>
      <c r="M820" s="23">
        <f ca="1">OFFSET('Z1'!$B$7,B820,K820)*E820</f>
        <v>0</v>
      </c>
      <c r="N820" s="23">
        <f ca="1">IF(L820&gt;0,OFFSET('Z1'!$I$7,B820,L820)*IF(L820=1,E820-9300,IF(L820=2,E820-18000,IF(L820=3,E820-45000,0))),0)</f>
        <v>0</v>
      </c>
      <c r="O820" s="23">
        <f>IF(AND(F820=1,E820&gt;20000,E820&lt;=45000),E820*'Z1'!$G$7,0)+IF(AND(F820=1,E820&gt;45000,E820&lt;=50000),'Z1'!$G$7/5000*(50000-E820)*E820,0)</f>
        <v>0</v>
      </c>
      <c r="P820" s="24">
        <f t="shared" ca="1" si="167"/>
        <v>0</v>
      </c>
      <c r="Q820" s="27">
        <v>0</v>
      </c>
      <c r="R820" s="26">
        <f t="shared" si="168"/>
        <v>0</v>
      </c>
      <c r="S820" s="27">
        <f t="shared" si="169"/>
        <v>1</v>
      </c>
      <c r="T820" s="28">
        <f t="shared" si="170"/>
        <v>0</v>
      </c>
      <c r="U820" s="61">
        <f ca="1">OFFSET($U$4,B820,0)/OFFSET($G$4,B820,0)*G820</f>
        <v>1295489.6725955745</v>
      </c>
      <c r="V820" s="62">
        <f t="shared" ca="1" si="171"/>
        <v>1295489.6725955745</v>
      </c>
      <c r="W820" s="63">
        <v>848.28906367663421</v>
      </c>
      <c r="X820" s="63">
        <f t="shared" ca="1" si="172"/>
        <v>784.19471706753905</v>
      </c>
      <c r="Y820" s="64">
        <f t="shared" ca="1" si="173"/>
        <v>-7.5557200196945784E-2</v>
      </c>
      <c r="Z820" s="64"/>
      <c r="AA820" s="64">
        <f ca="1">MAX(Y820,OFFSET($AA$4,B820,0))</f>
        <v>-7.5021174781420008E-2</v>
      </c>
      <c r="AB820" s="62">
        <f t="shared" ca="1" si="174"/>
        <v>1296240.8444260117</v>
      </c>
      <c r="AC820" s="65">
        <f t="shared" ca="1" si="175"/>
        <v>751.17183043714613</v>
      </c>
      <c r="AD820" s="62">
        <f ca="1">MAX(0,AB820-W820*(1+OFFSET($Y$4,B820,0))*E820)</f>
        <v>0</v>
      </c>
      <c r="AE820" s="65">
        <f ca="1">IF(OFFSET($AC$4,B820,0)=0,0,-OFFSET($AC$4,B820,0)/OFFSET($AD$4,B820,0)*AD820)</f>
        <v>0</v>
      </c>
      <c r="AF820" s="51">
        <f t="shared" ca="1" si="176"/>
        <v>1296240.8444260117</v>
      </c>
    </row>
    <row r="821" spans="1:32" ht="11.25" x14ac:dyDescent="0.2">
      <c r="A821" s="60">
        <v>32144</v>
      </c>
      <c r="B821" s="102">
        <f>INT(A821/10000)</f>
        <v>3</v>
      </c>
      <c r="C821" s="109">
        <v>7</v>
      </c>
      <c r="D821" s="60" t="s">
        <v>878</v>
      </c>
      <c r="E821" s="60">
        <v>27356</v>
      </c>
      <c r="F821" s="60">
        <v>0</v>
      </c>
      <c r="G821" s="60">
        <f t="shared" si="164"/>
        <v>54712</v>
      </c>
      <c r="H821" s="60"/>
      <c r="I821" s="60"/>
      <c r="J821" s="57"/>
      <c r="K821" s="23">
        <f t="shared" si="165"/>
        <v>3</v>
      </c>
      <c r="L821" s="23">
        <f t="shared" si="166"/>
        <v>0</v>
      </c>
      <c r="M821" s="23">
        <f ca="1">OFFSET('Z1'!$B$7,B821,K821)*E821</f>
        <v>3570231.5599999996</v>
      </c>
      <c r="N821" s="23">
        <f ca="1">IF(L821&gt;0,OFFSET('Z1'!$I$7,B821,L821)*IF(L821=1,E821-9300,IF(L821=2,E821-18000,IF(L821=3,E821-45000,0))),0)</f>
        <v>0</v>
      </c>
      <c r="O821" s="23">
        <f>IF(AND(F821=1,E821&gt;20000,E821&lt;=45000),E821*'Z1'!$G$7,0)+IF(AND(F821=1,E821&gt;45000,E821&lt;=50000),'Z1'!$G$7/5000*(50000-E821)*E821,0)</f>
        <v>0</v>
      </c>
      <c r="P821" s="24">
        <f t="shared" ca="1" si="167"/>
        <v>3570231.5599999996</v>
      </c>
      <c r="Q821" s="27">
        <v>110617</v>
      </c>
      <c r="R821" s="26">
        <f t="shared" si="168"/>
        <v>109617</v>
      </c>
      <c r="S821" s="27">
        <f t="shared" si="169"/>
        <v>0</v>
      </c>
      <c r="T821" s="28">
        <f t="shared" si="170"/>
        <v>0</v>
      </c>
      <c r="U821" s="61">
        <f ca="1">OFFSET($U$4,B821,0)/OFFSET($G$4,B821,0)*G821</f>
        <v>26616904.732716165</v>
      </c>
      <c r="V821" s="62">
        <f t="shared" ca="1" si="171"/>
        <v>30187136.292716164</v>
      </c>
      <c r="W821" s="63">
        <v>1178.8568012284163</v>
      </c>
      <c r="X821" s="63">
        <f t="shared" ca="1" si="172"/>
        <v>1103.4923341393539</v>
      </c>
      <c r="Y821" s="64">
        <f t="shared" ca="1" si="173"/>
        <v>-6.3930128757394122E-2</v>
      </c>
      <c r="Z821" s="64"/>
      <c r="AA821" s="64">
        <f ca="1">MAX(Y821,OFFSET($AA$4,B821,0))</f>
        <v>-6.3930128757394122E-2</v>
      </c>
      <c r="AB821" s="62">
        <f t="shared" ca="1" si="174"/>
        <v>30187136.292716168</v>
      </c>
      <c r="AC821" s="65">
        <f t="shared" ca="1" si="175"/>
        <v>0</v>
      </c>
      <c r="AD821" s="62">
        <f ca="1">MAX(0,AB821-W821*(1+OFFSET($Y$4,B821,0))*E821)</f>
        <v>196428.96555189043</v>
      </c>
      <c r="AE821" s="65">
        <f ca="1">IF(OFFSET($AC$4,B821,0)=0,0,-OFFSET($AC$4,B821,0)/OFFSET($AD$4,B821,0)*AD821)</f>
        <v>-95266.607400829846</v>
      </c>
      <c r="AF821" s="51">
        <f t="shared" ca="1" si="176"/>
        <v>30091869.685315337</v>
      </c>
    </row>
    <row r="822" spans="1:32" ht="11.25" x14ac:dyDescent="0.2">
      <c r="A822" s="60">
        <v>32202</v>
      </c>
      <c r="B822" s="102">
        <f>INT(A822/10000)</f>
        <v>3</v>
      </c>
      <c r="C822" s="109">
        <v>3</v>
      </c>
      <c r="D822" s="60" t="s">
        <v>879</v>
      </c>
      <c r="E822" s="60">
        <v>1054</v>
      </c>
      <c r="F822" s="60">
        <v>0</v>
      </c>
      <c r="G822" s="60">
        <f t="shared" si="164"/>
        <v>1698.9850746268658</v>
      </c>
      <c r="H822" s="60"/>
      <c r="I822" s="60"/>
      <c r="J822" s="57"/>
      <c r="K822" s="23">
        <f t="shared" si="165"/>
        <v>1</v>
      </c>
      <c r="L822" s="23">
        <f t="shared" si="166"/>
        <v>0</v>
      </c>
      <c r="M822" s="23">
        <f ca="1">OFFSET('Z1'!$B$7,B822,K822)*E822</f>
        <v>0</v>
      </c>
      <c r="N822" s="23">
        <f ca="1">IF(L822&gt;0,OFFSET('Z1'!$I$7,B822,L822)*IF(L822=1,E822-9300,IF(L822=2,E822-18000,IF(L822=3,E822-45000,0))),0)</f>
        <v>0</v>
      </c>
      <c r="O822" s="23">
        <f>IF(AND(F822=1,E822&gt;20000,E822&lt;=45000),E822*'Z1'!$G$7,0)+IF(AND(F822=1,E822&gt;45000,E822&lt;=50000),'Z1'!$G$7/5000*(50000-E822)*E822,0)</f>
        <v>0</v>
      </c>
      <c r="P822" s="24">
        <f t="shared" ca="1" si="167"/>
        <v>0</v>
      </c>
      <c r="Q822" s="27">
        <v>0</v>
      </c>
      <c r="R822" s="26">
        <f t="shared" si="168"/>
        <v>0</v>
      </c>
      <c r="S822" s="27">
        <f t="shared" si="169"/>
        <v>1</v>
      </c>
      <c r="T822" s="28">
        <f t="shared" si="170"/>
        <v>0</v>
      </c>
      <c r="U822" s="61">
        <f ca="1">OFFSET($U$4,B822,0)/OFFSET($G$4,B822,0)*G822</f>
        <v>826541.23178918613</v>
      </c>
      <c r="V822" s="62">
        <f t="shared" ca="1" si="171"/>
        <v>826541.23178918613</v>
      </c>
      <c r="W822" s="63">
        <v>848.28906367663399</v>
      </c>
      <c r="X822" s="63">
        <f t="shared" ca="1" si="172"/>
        <v>784.19471706753905</v>
      </c>
      <c r="Y822" s="64">
        <f t="shared" ca="1" si="173"/>
        <v>-7.5557200196945562E-2</v>
      </c>
      <c r="Z822" s="64"/>
      <c r="AA822" s="64">
        <f ca="1">MAX(Y822,OFFSET($AA$4,B822,0))</f>
        <v>-7.5021174781420008E-2</v>
      </c>
      <c r="AB822" s="62">
        <f t="shared" ca="1" si="174"/>
        <v>827020.49032991275</v>
      </c>
      <c r="AC822" s="65">
        <f t="shared" ca="1" si="175"/>
        <v>479.25854072661605</v>
      </c>
      <c r="AD822" s="62">
        <f ca="1">MAX(0,AB822-W822*(1+OFFSET($Y$4,B822,0))*E822)</f>
        <v>0</v>
      </c>
      <c r="AE822" s="65">
        <f ca="1">IF(OFFSET($AC$4,B822,0)=0,0,-OFFSET($AC$4,B822,0)/OFFSET($AD$4,B822,0)*AD822)</f>
        <v>0</v>
      </c>
      <c r="AF822" s="51">
        <f t="shared" ca="1" si="176"/>
        <v>827020.49032991275</v>
      </c>
    </row>
    <row r="823" spans="1:32" ht="11.25" x14ac:dyDescent="0.2">
      <c r="A823" s="60">
        <v>32203</v>
      </c>
      <c r="B823" s="102">
        <f>INT(A823/10000)</f>
        <v>3</v>
      </c>
      <c r="C823" s="109">
        <v>3</v>
      </c>
      <c r="D823" s="60" t="s">
        <v>880</v>
      </c>
      <c r="E823" s="60">
        <v>1611</v>
      </c>
      <c r="F823" s="60">
        <v>0</v>
      </c>
      <c r="G823" s="60">
        <f t="shared" si="164"/>
        <v>2596.8358208955224</v>
      </c>
      <c r="H823" s="60"/>
      <c r="I823" s="60"/>
      <c r="J823" s="57"/>
      <c r="K823" s="23">
        <f t="shared" si="165"/>
        <v>1</v>
      </c>
      <c r="L823" s="23">
        <f t="shared" si="166"/>
        <v>0</v>
      </c>
      <c r="M823" s="23">
        <f ca="1">OFFSET('Z1'!$B$7,B823,K823)*E823</f>
        <v>0</v>
      </c>
      <c r="N823" s="23">
        <f ca="1">IF(L823&gt;0,OFFSET('Z1'!$I$7,B823,L823)*IF(L823=1,E823-9300,IF(L823=2,E823-18000,IF(L823=3,E823-45000,0))),0)</f>
        <v>0</v>
      </c>
      <c r="O823" s="23">
        <f>IF(AND(F823=1,E823&gt;20000,E823&lt;=45000),E823*'Z1'!$G$7,0)+IF(AND(F823=1,E823&gt;45000,E823&lt;=50000),'Z1'!$G$7/5000*(50000-E823)*E823,0)</f>
        <v>0</v>
      </c>
      <c r="P823" s="24">
        <f t="shared" ca="1" si="167"/>
        <v>0</v>
      </c>
      <c r="Q823" s="27">
        <v>1436</v>
      </c>
      <c r="R823" s="26">
        <f t="shared" si="168"/>
        <v>436</v>
      </c>
      <c r="S823" s="27">
        <f t="shared" si="169"/>
        <v>1</v>
      </c>
      <c r="T823" s="28">
        <f t="shared" si="170"/>
        <v>392.40000000000003</v>
      </c>
      <c r="U823" s="61">
        <f ca="1">OFFSET($U$4,B823,0)/OFFSET($G$4,B823,0)*G823</f>
        <v>1263337.6891958052</v>
      </c>
      <c r="V823" s="62">
        <f t="shared" ca="1" si="171"/>
        <v>1263730.0891958051</v>
      </c>
      <c r="W823" s="63">
        <v>848.65415279771582</v>
      </c>
      <c r="X823" s="63">
        <f t="shared" ca="1" si="172"/>
        <v>784.43829248653333</v>
      </c>
      <c r="Y823" s="64">
        <f t="shared" ca="1" si="173"/>
        <v>-7.5667879665097137E-2</v>
      </c>
      <c r="Z823" s="64"/>
      <c r="AA823" s="64">
        <f ca="1">MAX(Y823,OFFSET($AA$4,B823,0))</f>
        <v>-7.5021174781420008E-2</v>
      </c>
      <c r="AB823" s="62">
        <f t="shared" ca="1" si="174"/>
        <v>1264614.2523687095</v>
      </c>
      <c r="AC823" s="65">
        <f t="shared" ca="1" si="175"/>
        <v>884.16317290440202</v>
      </c>
      <c r="AD823" s="62">
        <f ca="1">MAX(0,AB823-W823*(1+OFFSET($Y$4,B823,0))*E823)</f>
        <v>0</v>
      </c>
      <c r="AE823" s="65">
        <f ca="1">IF(OFFSET($AC$4,B823,0)=0,0,-OFFSET($AC$4,B823,0)/OFFSET($AD$4,B823,0)*AD823)</f>
        <v>0</v>
      </c>
      <c r="AF823" s="51">
        <f t="shared" ca="1" si="176"/>
        <v>1264614.2523687095</v>
      </c>
    </row>
    <row r="824" spans="1:32" ht="11.25" x14ac:dyDescent="0.2">
      <c r="A824" s="60">
        <v>32206</v>
      </c>
      <c r="B824" s="102">
        <f>INT(A824/10000)</f>
        <v>3</v>
      </c>
      <c r="C824" s="109">
        <v>3</v>
      </c>
      <c r="D824" s="60" t="s">
        <v>881</v>
      </c>
      <c r="E824" s="60">
        <v>1208</v>
      </c>
      <c r="F824" s="60">
        <v>0</v>
      </c>
      <c r="G824" s="60">
        <f t="shared" si="164"/>
        <v>1947.2238805970148</v>
      </c>
      <c r="H824" s="60"/>
      <c r="I824" s="60"/>
      <c r="J824" s="57"/>
      <c r="K824" s="23">
        <f t="shared" si="165"/>
        <v>1</v>
      </c>
      <c r="L824" s="23">
        <f t="shared" si="166"/>
        <v>0</v>
      </c>
      <c r="M824" s="23">
        <f ca="1">OFFSET('Z1'!$B$7,B824,K824)*E824</f>
        <v>0</v>
      </c>
      <c r="N824" s="23">
        <f ca="1">IF(L824&gt;0,OFFSET('Z1'!$I$7,B824,L824)*IF(L824=1,E824-9300,IF(L824=2,E824-18000,IF(L824=3,E824-45000,0))),0)</f>
        <v>0</v>
      </c>
      <c r="O824" s="23">
        <f>IF(AND(F824=1,E824&gt;20000,E824&lt;=45000),E824*'Z1'!$G$7,0)+IF(AND(F824=1,E824&gt;45000,E824&lt;=50000),'Z1'!$G$7/5000*(50000-E824)*E824,0)</f>
        <v>0</v>
      </c>
      <c r="P824" s="24">
        <f t="shared" ca="1" si="167"/>
        <v>0</v>
      </c>
      <c r="Q824" s="27">
        <v>0</v>
      </c>
      <c r="R824" s="26">
        <f t="shared" si="168"/>
        <v>0</v>
      </c>
      <c r="S824" s="27">
        <f t="shared" si="169"/>
        <v>1</v>
      </c>
      <c r="T824" s="28">
        <f t="shared" si="170"/>
        <v>0</v>
      </c>
      <c r="U824" s="61">
        <f ca="1">OFFSET($U$4,B824,0)/OFFSET($G$4,B824,0)*G824</f>
        <v>947307.2182175871</v>
      </c>
      <c r="V824" s="62">
        <f t="shared" ca="1" si="171"/>
        <v>947307.2182175871</v>
      </c>
      <c r="W824" s="63">
        <v>848.2890636766341</v>
      </c>
      <c r="X824" s="63">
        <f t="shared" ca="1" si="172"/>
        <v>784.19471706753905</v>
      </c>
      <c r="Y824" s="64">
        <f t="shared" ca="1" si="173"/>
        <v>-7.5557200196945673E-2</v>
      </c>
      <c r="Z824" s="64"/>
      <c r="AA824" s="64">
        <f ca="1">MAX(Y824,OFFSET($AA$4,B824,0))</f>
        <v>-7.5021174781420008E-2</v>
      </c>
      <c r="AB824" s="62">
        <f t="shared" ca="1" si="174"/>
        <v>947856.5012509817</v>
      </c>
      <c r="AC824" s="65">
        <f t="shared" ca="1" si="175"/>
        <v>549.28303339460399</v>
      </c>
      <c r="AD824" s="62">
        <f ca="1">MAX(0,AB824-W824*(1+OFFSET($Y$4,B824,0))*E824)</f>
        <v>0</v>
      </c>
      <c r="AE824" s="65">
        <f ca="1">IF(OFFSET($AC$4,B824,0)=0,0,-OFFSET($AC$4,B824,0)/OFFSET($AD$4,B824,0)*AD824)</f>
        <v>0</v>
      </c>
      <c r="AF824" s="51">
        <f t="shared" ca="1" si="176"/>
        <v>947856.5012509817</v>
      </c>
    </row>
    <row r="825" spans="1:32" ht="11.25" x14ac:dyDescent="0.2">
      <c r="A825" s="60">
        <v>32207</v>
      </c>
      <c r="B825" s="102">
        <f>INT(A825/10000)</f>
        <v>3</v>
      </c>
      <c r="C825" s="109">
        <v>4</v>
      </c>
      <c r="D825" s="60" t="s">
        <v>882</v>
      </c>
      <c r="E825" s="60">
        <v>2741</v>
      </c>
      <c r="F825" s="60">
        <v>0</v>
      </c>
      <c r="G825" s="60">
        <f t="shared" si="164"/>
        <v>4418.3283582089553</v>
      </c>
      <c r="H825" s="60"/>
      <c r="I825" s="60"/>
      <c r="J825" s="57"/>
      <c r="K825" s="23">
        <f t="shared" si="165"/>
        <v>1</v>
      </c>
      <c r="L825" s="23">
        <f t="shared" si="166"/>
        <v>0</v>
      </c>
      <c r="M825" s="23">
        <f ca="1">OFFSET('Z1'!$B$7,B825,K825)*E825</f>
        <v>0</v>
      </c>
      <c r="N825" s="23">
        <f ca="1">IF(L825&gt;0,OFFSET('Z1'!$I$7,B825,L825)*IF(L825=1,E825-9300,IF(L825=2,E825-18000,IF(L825=3,E825-45000,0))),0)</f>
        <v>0</v>
      </c>
      <c r="O825" s="23">
        <f>IF(AND(F825=1,E825&gt;20000,E825&lt;=45000),E825*'Z1'!$G$7,0)+IF(AND(F825=1,E825&gt;45000,E825&lt;=50000),'Z1'!$G$7/5000*(50000-E825)*E825,0)</f>
        <v>0</v>
      </c>
      <c r="P825" s="24">
        <f t="shared" ca="1" si="167"/>
        <v>0</v>
      </c>
      <c r="Q825" s="27">
        <v>3777</v>
      </c>
      <c r="R825" s="26">
        <f t="shared" si="168"/>
        <v>2777</v>
      </c>
      <c r="S825" s="27">
        <f t="shared" si="169"/>
        <v>1</v>
      </c>
      <c r="T825" s="28">
        <f t="shared" si="170"/>
        <v>2499.3000000000002</v>
      </c>
      <c r="U825" s="61">
        <f ca="1">OFFSET($U$4,B825,0)/OFFSET($G$4,B825,0)*G825</f>
        <v>2149477.7194821243</v>
      </c>
      <c r="V825" s="62">
        <f t="shared" ca="1" si="171"/>
        <v>2151977.0194821241</v>
      </c>
      <c r="W825" s="63">
        <v>849.23624500517985</v>
      </c>
      <c r="X825" s="63">
        <f t="shared" ca="1" si="172"/>
        <v>785.10653757100476</v>
      </c>
      <c r="Y825" s="64">
        <f t="shared" ca="1" si="173"/>
        <v>-7.5514567131768962E-2</v>
      </c>
      <c r="Z825" s="64"/>
      <c r="AA825" s="64">
        <f ca="1">MAX(Y825,OFFSET($AA$4,B825,0))</f>
        <v>-7.5021174781420008E-2</v>
      </c>
      <c r="AB825" s="62">
        <f t="shared" ca="1" si="174"/>
        <v>2153125.5167561648</v>
      </c>
      <c r="AC825" s="65">
        <f t="shared" ca="1" si="175"/>
        <v>1148.4972740407102</v>
      </c>
      <c r="AD825" s="62">
        <f ca="1">MAX(0,AB825-W825*(1+OFFSET($Y$4,B825,0))*E825)</f>
        <v>0</v>
      </c>
      <c r="AE825" s="65">
        <f ca="1">IF(OFFSET($AC$4,B825,0)=0,0,-OFFSET($AC$4,B825,0)/OFFSET($AD$4,B825,0)*AD825)</f>
        <v>0</v>
      </c>
      <c r="AF825" s="51">
        <f t="shared" ca="1" si="176"/>
        <v>2153125.5167561648</v>
      </c>
    </row>
    <row r="826" spans="1:32" ht="11.25" x14ac:dyDescent="0.2">
      <c r="A826" s="60">
        <v>32209</v>
      </c>
      <c r="B826" s="102">
        <f>INT(A826/10000)</f>
        <v>3</v>
      </c>
      <c r="C826" s="109">
        <v>3</v>
      </c>
      <c r="D826" s="60" t="s">
        <v>883</v>
      </c>
      <c r="E826" s="60">
        <v>1478</v>
      </c>
      <c r="F826" s="60">
        <v>0</v>
      </c>
      <c r="G826" s="60">
        <f t="shared" si="164"/>
        <v>2382.4477611940297</v>
      </c>
      <c r="H826" s="60"/>
      <c r="I826" s="60"/>
      <c r="J826" s="57"/>
      <c r="K826" s="23">
        <f t="shared" si="165"/>
        <v>1</v>
      </c>
      <c r="L826" s="23">
        <f t="shared" si="166"/>
        <v>0</v>
      </c>
      <c r="M826" s="23">
        <f ca="1">OFFSET('Z1'!$B$7,B826,K826)*E826</f>
        <v>0</v>
      </c>
      <c r="N826" s="23">
        <f ca="1">IF(L826&gt;0,OFFSET('Z1'!$I$7,B826,L826)*IF(L826=1,E826-9300,IF(L826=2,E826-18000,IF(L826=3,E826-45000,0))),0)</f>
        <v>0</v>
      </c>
      <c r="O826" s="23">
        <f>IF(AND(F826=1,E826&gt;20000,E826&lt;=45000),E826*'Z1'!$G$7,0)+IF(AND(F826=1,E826&gt;45000,E826&lt;=50000),'Z1'!$G$7/5000*(50000-E826)*E826,0)</f>
        <v>0</v>
      </c>
      <c r="P826" s="24">
        <f t="shared" ca="1" si="167"/>
        <v>0</v>
      </c>
      <c r="Q826" s="27">
        <v>0</v>
      </c>
      <c r="R826" s="26">
        <f t="shared" si="168"/>
        <v>0</v>
      </c>
      <c r="S826" s="27">
        <f t="shared" si="169"/>
        <v>1</v>
      </c>
      <c r="T826" s="28">
        <f t="shared" si="170"/>
        <v>0</v>
      </c>
      <c r="U826" s="61">
        <f ca="1">OFFSET($U$4,B826,0)/OFFSET($G$4,B826,0)*G826</f>
        <v>1159039.7918258226</v>
      </c>
      <c r="V826" s="62">
        <f t="shared" ca="1" si="171"/>
        <v>1159039.7918258226</v>
      </c>
      <c r="W826" s="63">
        <v>840.56727209380722</v>
      </c>
      <c r="X826" s="63">
        <f t="shared" ca="1" si="172"/>
        <v>784.19471706753893</v>
      </c>
      <c r="Y826" s="64">
        <f t="shared" ca="1" si="173"/>
        <v>-6.7064894027871635E-2</v>
      </c>
      <c r="Z826" s="64"/>
      <c r="AA826" s="64">
        <f ca="1">MAX(Y826,OFFSET($AA$4,B826,0))</f>
        <v>-6.7064894027871635E-2</v>
      </c>
      <c r="AB826" s="62">
        <f t="shared" ca="1" si="174"/>
        <v>1159039.7918258226</v>
      </c>
      <c r="AC826" s="65">
        <f t="shared" ca="1" si="175"/>
        <v>0</v>
      </c>
      <c r="AD826" s="62">
        <f ca="1">MAX(0,AB826-W826*(1+OFFSET($Y$4,B826,0))*E826)</f>
        <v>3672.7603101620916</v>
      </c>
      <c r="AE826" s="65">
        <f ca="1">IF(OFFSET($AC$4,B826,0)=0,0,-OFFSET($AC$4,B826,0)/OFFSET($AD$4,B826,0)*AD826)</f>
        <v>-1781.2618091354332</v>
      </c>
      <c r="AF826" s="51">
        <f t="shared" ca="1" si="176"/>
        <v>1157258.5300166872</v>
      </c>
    </row>
    <row r="827" spans="1:32" ht="11.25" x14ac:dyDescent="0.2">
      <c r="A827" s="60">
        <v>32210</v>
      </c>
      <c r="B827" s="102">
        <f>INT(A827/10000)</f>
        <v>3</v>
      </c>
      <c r="C827" s="109">
        <v>3</v>
      </c>
      <c r="D827" s="60" t="s">
        <v>884</v>
      </c>
      <c r="E827" s="60">
        <v>1120</v>
      </c>
      <c r="F827" s="60">
        <v>0</v>
      </c>
      <c r="G827" s="60">
        <f t="shared" si="164"/>
        <v>1805.3731343283582</v>
      </c>
      <c r="H827" s="60"/>
      <c r="I827" s="60"/>
      <c r="J827" s="57"/>
      <c r="K827" s="23">
        <f t="shared" si="165"/>
        <v>1</v>
      </c>
      <c r="L827" s="23">
        <f t="shared" si="166"/>
        <v>0</v>
      </c>
      <c r="M827" s="23">
        <f ca="1">OFFSET('Z1'!$B$7,B827,K827)*E827</f>
        <v>0</v>
      </c>
      <c r="N827" s="23">
        <f ca="1">IF(L827&gt;0,OFFSET('Z1'!$I$7,B827,L827)*IF(L827=1,E827-9300,IF(L827=2,E827-18000,IF(L827=3,E827-45000,0))),0)</f>
        <v>0</v>
      </c>
      <c r="O827" s="23">
        <f>IF(AND(F827=1,E827&gt;20000,E827&lt;=45000),E827*'Z1'!$G$7,0)+IF(AND(F827=1,E827&gt;45000,E827&lt;=50000),'Z1'!$G$7/5000*(50000-E827)*E827,0)</f>
        <v>0</v>
      </c>
      <c r="P827" s="24">
        <f t="shared" ca="1" si="167"/>
        <v>0</v>
      </c>
      <c r="Q827" s="27">
        <v>0</v>
      </c>
      <c r="R827" s="26">
        <f t="shared" si="168"/>
        <v>0</v>
      </c>
      <c r="S827" s="27">
        <f t="shared" si="169"/>
        <v>1</v>
      </c>
      <c r="T827" s="28">
        <f t="shared" si="170"/>
        <v>0</v>
      </c>
      <c r="U827" s="61">
        <f ca="1">OFFSET($U$4,B827,0)/OFFSET($G$4,B827,0)*G827</f>
        <v>878298.08311564371</v>
      </c>
      <c r="V827" s="62">
        <f t="shared" ca="1" si="171"/>
        <v>878298.08311564371</v>
      </c>
      <c r="W827" s="63">
        <v>848.28906367663421</v>
      </c>
      <c r="X827" s="63">
        <f t="shared" ca="1" si="172"/>
        <v>784.19471706753905</v>
      </c>
      <c r="Y827" s="64">
        <f t="shared" ca="1" si="173"/>
        <v>-7.5557200196945784E-2</v>
      </c>
      <c r="Z827" s="64"/>
      <c r="AA827" s="64">
        <f ca="1">MAX(Y827,OFFSET($AA$4,B827,0))</f>
        <v>-7.5021174781420008E-2</v>
      </c>
      <c r="AB827" s="62">
        <f t="shared" ca="1" si="174"/>
        <v>878807.35215322825</v>
      </c>
      <c r="AC827" s="65">
        <f t="shared" ca="1" si="175"/>
        <v>509.26903758454137</v>
      </c>
      <c r="AD827" s="62">
        <f ca="1">MAX(0,AB827-W827*(1+OFFSET($Y$4,B827,0))*E827)</f>
        <v>0</v>
      </c>
      <c r="AE827" s="65">
        <f ca="1">IF(OFFSET($AC$4,B827,0)=0,0,-OFFSET($AC$4,B827,0)/OFFSET($AD$4,B827,0)*AD827)</f>
        <v>0</v>
      </c>
      <c r="AF827" s="51">
        <f t="shared" ca="1" si="176"/>
        <v>878807.35215322825</v>
      </c>
    </row>
    <row r="828" spans="1:32" ht="11.25" x14ac:dyDescent="0.2">
      <c r="A828" s="60">
        <v>32212</v>
      </c>
      <c r="B828" s="102">
        <f>INT(A828/10000)</f>
        <v>3</v>
      </c>
      <c r="C828" s="109">
        <v>2</v>
      </c>
      <c r="D828" s="60" t="s">
        <v>885</v>
      </c>
      <c r="E828" s="60">
        <v>899</v>
      </c>
      <c r="F828" s="60">
        <v>0</v>
      </c>
      <c r="G828" s="60">
        <f t="shared" si="164"/>
        <v>1449.1343283582089</v>
      </c>
      <c r="H828" s="60"/>
      <c r="I828" s="60"/>
      <c r="J828" s="57"/>
      <c r="K828" s="23">
        <f t="shared" si="165"/>
        <v>1</v>
      </c>
      <c r="L828" s="23">
        <f t="shared" si="166"/>
        <v>0</v>
      </c>
      <c r="M828" s="23">
        <f ca="1">OFFSET('Z1'!$B$7,B828,K828)*E828</f>
        <v>0</v>
      </c>
      <c r="N828" s="23">
        <f ca="1">IF(L828&gt;0,OFFSET('Z1'!$I$7,B828,L828)*IF(L828=1,E828-9300,IF(L828=2,E828-18000,IF(L828=3,E828-45000,0))),0)</f>
        <v>0</v>
      </c>
      <c r="O828" s="23">
        <f>IF(AND(F828=1,E828&gt;20000,E828&lt;=45000),E828*'Z1'!$G$7,0)+IF(AND(F828=1,E828&gt;45000,E828&lt;=50000),'Z1'!$G$7/5000*(50000-E828)*E828,0)</f>
        <v>0</v>
      </c>
      <c r="P828" s="24">
        <f t="shared" ca="1" si="167"/>
        <v>0</v>
      </c>
      <c r="Q828" s="27">
        <v>0</v>
      </c>
      <c r="R828" s="26">
        <f t="shared" si="168"/>
        <v>0</v>
      </c>
      <c r="S828" s="27">
        <f t="shared" si="169"/>
        <v>1</v>
      </c>
      <c r="T828" s="28">
        <f t="shared" si="170"/>
        <v>0</v>
      </c>
      <c r="U828" s="61">
        <f ca="1">OFFSET($U$4,B828,0)/OFFSET($G$4,B828,0)*G828</f>
        <v>704991.05064371752</v>
      </c>
      <c r="V828" s="62">
        <f t="shared" ca="1" si="171"/>
        <v>704991.05064371752</v>
      </c>
      <c r="W828" s="63">
        <v>848.2890636766341</v>
      </c>
      <c r="X828" s="63">
        <f t="shared" ca="1" si="172"/>
        <v>784.19471706753893</v>
      </c>
      <c r="Y828" s="64">
        <f t="shared" ca="1" si="173"/>
        <v>-7.5557200196945784E-2</v>
      </c>
      <c r="Z828" s="64"/>
      <c r="AA828" s="64">
        <f ca="1">MAX(Y828,OFFSET($AA$4,B828,0))</f>
        <v>-7.5021174781420008E-2</v>
      </c>
      <c r="AB828" s="62">
        <f t="shared" ca="1" si="174"/>
        <v>705399.82998727867</v>
      </c>
      <c r="AC828" s="65">
        <f t="shared" ca="1" si="175"/>
        <v>408.77934356115293</v>
      </c>
      <c r="AD828" s="62">
        <f ca="1">MAX(0,AB828-W828*(1+OFFSET($Y$4,B828,0))*E828)</f>
        <v>0</v>
      </c>
      <c r="AE828" s="65">
        <f ca="1">IF(OFFSET($AC$4,B828,0)=0,0,-OFFSET($AC$4,B828,0)/OFFSET($AD$4,B828,0)*AD828)</f>
        <v>0</v>
      </c>
      <c r="AF828" s="51">
        <f t="shared" ca="1" si="176"/>
        <v>705399.82998727867</v>
      </c>
    </row>
    <row r="829" spans="1:32" ht="11.25" x14ac:dyDescent="0.2">
      <c r="A829" s="60">
        <v>32214</v>
      </c>
      <c r="B829" s="102">
        <f>INT(A829/10000)</f>
        <v>3</v>
      </c>
      <c r="C829" s="109">
        <v>2</v>
      </c>
      <c r="D829" s="60" t="s">
        <v>886</v>
      </c>
      <c r="E829" s="60">
        <v>924</v>
      </c>
      <c r="F829" s="60">
        <v>0</v>
      </c>
      <c r="G829" s="60">
        <f t="shared" si="164"/>
        <v>1489.4328358208954</v>
      </c>
      <c r="H829" s="60"/>
      <c r="I829" s="60"/>
      <c r="J829" s="57"/>
      <c r="K829" s="23">
        <f t="shared" si="165"/>
        <v>1</v>
      </c>
      <c r="L829" s="23">
        <f t="shared" si="166"/>
        <v>0</v>
      </c>
      <c r="M829" s="23">
        <f ca="1">OFFSET('Z1'!$B$7,B829,K829)*E829</f>
        <v>0</v>
      </c>
      <c r="N829" s="23">
        <f ca="1">IF(L829&gt;0,OFFSET('Z1'!$I$7,B829,L829)*IF(L829=1,E829-9300,IF(L829=2,E829-18000,IF(L829=3,E829-45000,0))),0)</f>
        <v>0</v>
      </c>
      <c r="O829" s="23">
        <f>IF(AND(F829=1,E829&gt;20000,E829&lt;=45000),E829*'Z1'!$G$7,0)+IF(AND(F829=1,E829&gt;45000,E829&lt;=50000),'Z1'!$G$7/5000*(50000-E829)*E829,0)</f>
        <v>0</v>
      </c>
      <c r="P829" s="24">
        <f t="shared" ca="1" si="167"/>
        <v>0</v>
      </c>
      <c r="Q829" s="27">
        <v>0</v>
      </c>
      <c r="R829" s="26">
        <f t="shared" si="168"/>
        <v>0</v>
      </c>
      <c r="S829" s="27">
        <f t="shared" si="169"/>
        <v>1</v>
      </c>
      <c r="T829" s="28">
        <f t="shared" si="170"/>
        <v>0</v>
      </c>
      <c r="U829" s="61">
        <f ca="1">OFFSET($U$4,B829,0)/OFFSET($G$4,B829,0)*G829</f>
        <v>724595.91857040604</v>
      </c>
      <c r="V829" s="62">
        <f t="shared" ca="1" si="171"/>
        <v>724595.91857040604</v>
      </c>
      <c r="W829" s="63">
        <v>848.2890636766341</v>
      </c>
      <c r="X829" s="63">
        <f t="shared" ca="1" si="172"/>
        <v>784.19471706753905</v>
      </c>
      <c r="Y829" s="64">
        <f t="shared" ca="1" si="173"/>
        <v>-7.5557200196945673E-2</v>
      </c>
      <c r="Z829" s="64"/>
      <c r="AA829" s="64">
        <f ca="1">MAX(Y829,OFFSET($AA$4,B829,0))</f>
        <v>-7.5021174781420008E-2</v>
      </c>
      <c r="AB829" s="62">
        <f t="shared" ca="1" si="174"/>
        <v>725016.06552641315</v>
      </c>
      <c r="AC829" s="65">
        <f t="shared" ca="1" si="175"/>
        <v>420.14695600711275</v>
      </c>
      <c r="AD829" s="62">
        <f ca="1">MAX(0,AB829-W829*(1+OFFSET($Y$4,B829,0))*E829)</f>
        <v>0</v>
      </c>
      <c r="AE829" s="65">
        <f ca="1">IF(OFFSET($AC$4,B829,0)=0,0,-OFFSET($AC$4,B829,0)/OFFSET($AD$4,B829,0)*AD829)</f>
        <v>0</v>
      </c>
      <c r="AF829" s="51">
        <f t="shared" ca="1" si="176"/>
        <v>725016.06552641315</v>
      </c>
    </row>
    <row r="830" spans="1:32" ht="11.25" x14ac:dyDescent="0.2">
      <c r="A830" s="60">
        <v>32216</v>
      </c>
      <c r="B830" s="102">
        <f>INT(A830/10000)</f>
        <v>3</v>
      </c>
      <c r="C830" s="109">
        <v>4</v>
      </c>
      <c r="D830" s="60" t="s">
        <v>887</v>
      </c>
      <c r="E830" s="60">
        <v>2646</v>
      </c>
      <c r="F830" s="60">
        <v>0</v>
      </c>
      <c r="G830" s="60">
        <f t="shared" si="164"/>
        <v>4265.1940298507461</v>
      </c>
      <c r="H830" s="60"/>
      <c r="I830" s="60"/>
      <c r="J830" s="57"/>
      <c r="K830" s="23">
        <f t="shared" si="165"/>
        <v>1</v>
      </c>
      <c r="L830" s="23">
        <f t="shared" si="166"/>
        <v>0</v>
      </c>
      <c r="M830" s="23">
        <f ca="1">OFFSET('Z1'!$B$7,B830,K830)*E830</f>
        <v>0</v>
      </c>
      <c r="N830" s="23">
        <f ca="1">IF(L830&gt;0,OFFSET('Z1'!$I$7,B830,L830)*IF(L830=1,E830-9300,IF(L830=2,E830-18000,IF(L830=3,E830-45000,0))),0)</f>
        <v>0</v>
      </c>
      <c r="O830" s="23">
        <f>IF(AND(F830=1,E830&gt;20000,E830&lt;=45000),E830*'Z1'!$G$7,0)+IF(AND(F830=1,E830&gt;45000,E830&lt;=50000),'Z1'!$G$7/5000*(50000-E830)*E830,0)</f>
        <v>0</v>
      </c>
      <c r="P830" s="24">
        <f t="shared" ca="1" si="167"/>
        <v>0</v>
      </c>
      <c r="Q830" s="27">
        <v>40577</v>
      </c>
      <c r="R830" s="26">
        <f t="shared" si="168"/>
        <v>39577</v>
      </c>
      <c r="S830" s="27">
        <f t="shared" si="169"/>
        <v>1</v>
      </c>
      <c r="T830" s="28">
        <f t="shared" si="170"/>
        <v>35619.300000000003</v>
      </c>
      <c r="U830" s="61">
        <f ca="1">OFFSET($U$4,B830,0)/OFFSET($G$4,B830,0)*G830</f>
        <v>2074979.2213607081</v>
      </c>
      <c r="V830" s="62">
        <f t="shared" ca="1" si="171"/>
        <v>2110598.5213607079</v>
      </c>
      <c r="W830" s="63">
        <v>860.1465297399825</v>
      </c>
      <c r="X830" s="63">
        <f t="shared" ca="1" si="172"/>
        <v>797.65628169338925</v>
      </c>
      <c r="Y830" s="64">
        <f t="shared" ca="1" si="173"/>
        <v>-7.2650700649206534E-2</v>
      </c>
      <c r="Z830" s="64"/>
      <c r="AA830" s="64">
        <f ca="1">MAX(Y830,OFFSET($AA$4,B830,0))</f>
        <v>-7.2650700649206534E-2</v>
      </c>
      <c r="AB830" s="62">
        <f t="shared" ca="1" si="174"/>
        <v>2110598.5213607079</v>
      </c>
      <c r="AC830" s="65">
        <f t="shared" ca="1" si="175"/>
        <v>0</v>
      </c>
      <c r="AD830" s="62">
        <f ca="1">MAX(0,AB830-W830*(1+OFFSET($Y$4,B830,0))*E830)</f>
        <v>0</v>
      </c>
      <c r="AE830" s="65">
        <f ca="1">IF(OFFSET($AC$4,B830,0)=0,0,-OFFSET($AC$4,B830,0)/OFFSET($AD$4,B830,0)*AD830)</f>
        <v>0</v>
      </c>
      <c r="AF830" s="51">
        <f t="shared" ca="1" si="176"/>
        <v>2110598.5213607079</v>
      </c>
    </row>
    <row r="831" spans="1:32" ht="11.25" x14ac:dyDescent="0.2">
      <c r="A831" s="60">
        <v>32217</v>
      </c>
      <c r="B831" s="102">
        <f>INT(A831/10000)</f>
        <v>3</v>
      </c>
      <c r="C831" s="109">
        <v>3</v>
      </c>
      <c r="D831" s="60" t="s">
        <v>888</v>
      </c>
      <c r="E831" s="60">
        <v>1387</v>
      </c>
      <c r="F831" s="60">
        <v>0</v>
      </c>
      <c r="G831" s="60">
        <f t="shared" si="164"/>
        <v>2235.7611940298507</v>
      </c>
      <c r="H831" s="60"/>
      <c r="I831" s="60"/>
      <c r="J831" s="57"/>
      <c r="K831" s="23">
        <f t="shared" si="165"/>
        <v>1</v>
      </c>
      <c r="L831" s="23">
        <f t="shared" si="166"/>
        <v>0</v>
      </c>
      <c r="M831" s="23">
        <f ca="1">OFFSET('Z1'!$B$7,B831,K831)*E831</f>
        <v>0</v>
      </c>
      <c r="N831" s="23">
        <f ca="1">IF(L831&gt;0,OFFSET('Z1'!$I$7,B831,L831)*IF(L831=1,E831-9300,IF(L831=2,E831-18000,IF(L831=3,E831-45000,0))),0)</f>
        <v>0</v>
      </c>
      <c r="O831" s="23">
        <f>IF(AND(F831=1,E831&gt;20000,E831&lt;=45000),E831*'Z1'!$G$7,0)+IF(AND(F831=1,E831&gt;45000,E831&lt;=50000),'Z1'!$G$7/5000*(50000-E831)*E831,0)</f>
        <v>0</v>
      </c>
      <c r="P831" s="24">
        <f t="shared" ca="1" si="167"/>
        <v>0</v>
      </c>
      <c r="Q831" s="27">
        <v>4362</v>
      </c>
      <c r="R831" s="26">
        <f t="shared" si="168"/>
        <v>3362</v>
      </c>
      <c r="S831" s="27">
        <f t="shared" si="169"/>
        <v>1</v>
      </c>
      <c r="T831" s="28">
        <f t="shared" si="170"/>
        <v>3025.8</v>
      </c>
      <c r="U831" s="61">
        <f ca="1">OFFSET($U$4,B831,0)/OFFSET($G$4,B831,0)*G831</f>
        <v>1087678.0725726765</v>
      </c>
      <c r="V831" s="62">
        <f t="shared" ca="1" si="171"/>
        <v>1090703.8725726765</v>
      </c>
      <c r="W831" s="63">
        <v>849.56694620020198</v>
      </c>
      <c r="X831" s="63">
        <f t="shared" ca="1" si="172"/>
        <v>786.37625996588065</v>
      </c>
      <c r="Y831" s="64">
        <f t="shared" ca="1" si="173"/>
        <v>-7.4379878498039287E-2</v>
      </c>
      <c r="Z831" s="64"/>
      <c r="AA831" s="64">
        <f ca="1">MAX(Y831,OFFSET($AA$4,B831,0))</f>
        <v>-7.4379878498039287E-2</v>
      </c>
      <c r="AB831" s="62">
        <f t="shared" ca="1" si="174"/>
        <v>1090703.8725726765</v>
      </c>
      <c r="AC831" s="65">
        <f t="shared" ca="1" si="175"/>
        <v>0</v>
      </c>
      <c r="AD831" s="62">
        <f ca="1">MAX(0,AB831-W831*(1+OFFSET($Y$4,B831,0))*E831)</f>
        <v>0</v>
      </c>
      <c r="AE831" s="65">
        <f ca="1">IF(OFFSET($AC$4,B831,0)=0,0,-OFFSET($AC$4,B831,0)/OFFSET($AD$4,B831,0)*AD831)</f>
        <v>0</v>
      </c>
      <c r="AF831" s="51">
        <f t="shared" ca="1" si="176"/>
        <v>1090703.8725726765</v>
      </c>
    </row>
    <row r="832" spans="1:32" ht="11.25" x14ac:dyDescent="0.2">
      <c r="A832" s="60">
        <v>32219</v>
      </c>
      <c r="B832" s="102">
        <f>INT(A832/10000)</f>
        <v>3</v>
      </c>
      <c r="C832" s="109">
        <v>4</v>
      </c>
      <c r="D832" s="60" t="s">
        <v>889</v>
      </c>
      <c r="E832" s="60">
        <v>2697</v>
      </c>
      <c r="F832" s="60">
        <v>0</v>
      </c>
      <c r="G832" s="60">
        <f t="shared" si="164"/>
        <v>4347.4029850746265</v>
      </c>
      <c r="H832" s="60"/>
      <c r="I832" s="60"/>
      <c r="J832" s="57"/>
      <c r="K832" s="23">
        <f t="shared" si="165"/>
        <v>1</v>
      </c>
      <c r="L832" s="23">
        <f t="shared" si="166"/>
        <v>0</v>
      </c>
      <c r="M832" s="23">
        <f ca="1">OFFSET('Z1'!$B$7,B832,K832)*E832</f>
        <v>0</v>
      </c>
      <c r="N832" s="23">
        <f ca="1">IF(L832&gt;0,OFFSET('Z1'!$I$7,B832,L832)*IF(L832=1,E832-9300,IF(L832=2,E832-18000,IF(L832=3,E832-45000,0))),0)</f>
        <v>0</v>
      </c>
      <c r="O832" s="23">
        <f>IF(AND(F832=1,E832&gt;20000,E832&lt;=45000),E832*'Z1'!$G$7,0)+IF(AND(F832=1,E832&gt;45000,E832&lt;=50000),'Z1'!$G$7/5000*(50000-E832)*E832,0)</f>
        <v>0</v>
      </c>
      <c r="P832" s="24">
        <f t="shared" ca="1" si="167"/>
        <v>0</v>
      </c>
      <c r="Q832" s="27">
        <v>3509</v>
      </c>
      <c r="R832" s="26">
        <f t="shared" si="168"/>
        <v>2509</v>
      </c>
      <c r="S832" s="27">
        <f t="shared" si="169"/>
        <v>1</v>
      </c>
      <c r="T832" s="28">
        <f t="shared" si="170"/>
        <v>2258.1</v>
      </c>
      <c r="U832" s="61">
        <f ca="1">OFFSET($U$4,B832,0)/OFFSET($G$4,B832,0)*G832</f>
        <v>2114973.1519311527</v>
      </c>
      <c r="V832" s="62">
        <f t="shared" ca="1" si="171"/>
        <v>2117231.2519311528</v>
      </c>
      <c r="W832" s="63">
        <v>847.78879948972099</v>
      </c>
      <c r="X832" s="63">
        <f t="shared" ca="1" si="172"/>
        <v>785.03198069379039</v>
      </c>
      <c r="Y832" s="64">
        <f t="shared" ca="1" si="173"/>
        <v>-7.4024118782535897E-2</v>
      </c>
      <c r="Z832" s="64"/>
      <c r="AA832" s="64">
        <f ca="1">MAX(Y832,OFFSET($AA$4,B832,0))</f>
        <v>-7.4024118782535897E-2</v>
      </c>
      <c r="AB832" s="62">
        <f t="shared" ca="1" si="174"/>
        <v>2117231.2519311528</v>
      </c>
      <c r="AC832" s="65">
        <f t="shared" ca="1" si="175"/>
        <v>0</v>
      </c>
      <c r="AD832" s="62">
        <f ca="1">MAX(0,AB832-W832*(1+OFFSET($Y$4,B832,0))*E832)</f>
        <v>0</v>
      </c>
      <c r="AE832" s="65">
        <f ca="1">IF(OFFSET($AC$4,B832,0)=0,0,-OFFSET($AC$4,B832,0)/OFFSET($AD$4,B832,0)*AD832)</f>
        <v>0</v>
      </c>
      <c r="AF832" s="51">
        <f t="shared" ca="1" si="176"/>
        <v>2117231.2519311528</v>
      </c>
    </row>
    <row r="833" spans="1:32" ht="11.25" x14ac:dyDescent="0.2">
      <c r="A833" s="60">
        <v>32220</v>
      </c>
      <c r="B833" s="102">
        <f>INT(A833/10000)</f>
        <v>3</v>
      </c>
      <c r="C833" s="109">
        <v>5</v>
      </c>
      <c r="D833" s="60" t="s">
        <v>890</v>
      </c>
      <c r="E833" s="60">
        <v>5454</v>
      </c>
      <c r="F833" s="60">
        <v>0</v>
      </c>
      <c r="G833" s="60">
        <f t="shared" si="164"/>
        <v>8791.5223880597023</v>
      </c>
      <c r="H833" s="60"/>
      <c r="I833" s="60"/>
      <c r="J833" s="57"/>
      <c r="K833" s="23">
        <f t="shared" si="165"/>
        <v>1</v>
      </c>
      <c r="L833" s="23">
        <f t="shared" si="166"/>
        <v>0</v>
      </c>
      <c r="M833" s="23">
        <f ca="1">OFFSET('Z1'!$B$7,B833,K833)*E833</f>
        <v>0</v>
      </c>
      <c r="N833" s="23">
        <f ca="1">IF(L833&gt;0,OFFSET('Z1'!$I$7,B833,L833)*IF(L833=1,E833-9300,IF(L833=2,E833-18000,IF(L833=3,E833-45000,0))),0)</f>
        <v>0</v>
      </c>
      <c r="O833" s="23">
        <f>IF(AND(F833=1,E833&gt;20000,E833&lt;=45000),E833*'Z1'!$G$7,0)+IF(AND(F833=1,E833&gt;45000,E833&lt;=50000),'Z1'!$G$7/5000*(50000-E833)*E833,0)</f>
        <v>0</v>
      </c>
      <c r="P833" s="24">
        <f t="shared" ca="1" si="167"/>
        <v>0</v>
      </c>
      <c r="Q833" s="27">
        <v>16812</v>
      </c>
      <c r="R833" s="26">
        <f t="shared" si="168"/>
        <v>15812</v>
      </c>
      <c r="S833" s="27">
        <f t="shared" si="169"/>
        <v>1</v>
      </c>
      <c r="T833" s="28">
        <f t="shared" si="170"/>
        <v>14230.800000000001</v>
      </c>
      <c r="U833" s="61">
        <f ca="1">OFFSET($U$4,B833,0)/OFFSET($G$4,B833,0)*G833</f>
        <v>4276997.9868863579</v>
      </c>
      <c r="V833" s="62">
        <f t="shared" ca="1" si="171"/>
        <v>4291228.7868863577</v>
      </c>
      <c r="W833" s="63">
        <v>845.56029450370681</v>
      </c>
      <c r="X833" s="63">
        <f t="shared" ca="1" si="172"/>
        <v>786.80395799163136</v>
      </c>
      <c r="Y833" s="64">
        <f t="shared" ca="1" si="173"/>
        <v>-6.9488050579009197E-2</v>
      </c>
      <c r="Z833" s="64"/>
      <c r="AA833" s="64">
        <f ca="1">MAX(Y833,OFFSET($AA$4,B833,0))</f>
        <v>-6.9488050579009197E-2</v>
      </c>
      <c r="AB833" s="62">
        <f t="shared" ca="1" si="174"/>
        <v>4291228.7868863577</v>
      </c>
      <c r="AC833" s="65">
        <f t="shared" ca="1" si="175"/>
        <v>0</v>
      </c>
      <c r="AD833" s="62">
        <f ca="1">MAX(0,AB833-W833*(1+OFFSET($Y$4,B833,0))*E833)</f>
        <v>2458.6013385374099</v>
      </c>
      <c r="AE833" s="65">
        <f ca="1">IF(OFFSET($AC$4,B833,0)=0,0,-OFFSET($AC$4,B833,0)/OFFSET($AD$4,B833,0)*AD833)</f>
        <v>-1192.403614281234</v>
      </c>
      <c r="AF833" s="51">
        <f t="shared" ca="1" si="176"/>
        <v>4290036.383272076</v>
      </c>
    </row>
    <row r="834" spans="1:32" ht="11.25" x14ac:dyDescent="0.2">
      <c r="A834" s="60">
        <v>32221</v>
      </c>
      <c r="B834" s="102">
        <f>INT(A834/10000)</f>
        <v>3</v>
      </c>
      <c r="C834" s="109">
        <v>3</v>
      </c>
      <c r="D834" s="60" t="s">
        <v>891</v>
      </c>
      <c r="E834" s="60">
        <v>1250</v>
      </c>
      <c r="F834" s="60">
        <v>0</v>
      </c>
      <c r="G834" s="60">
        <f t="shared" si="164"/>
        <v>2014.9253731343283</v>
      </c>
      <c r="H834" s="60"/>
      <c r="I834" s="60"/>
      <c r="J834" s="57"/>
      <c r="K834" s="23">
        <f t="shared" si="165"/>
        <v>1</v>
      </c>
      <c r="L834" s="23">
        <f t="shared" si="166"/>
        <v>0</v>
      </c>
      <c r="M834" s="23">
        <f ca="1">OFFSET('Z1'!$B$7,B834,K834)*E834</f>
        <v>0</v>
      </c>
      <c r="N834" s="23">
        <f ca="1">IF(L834&gt;0,OFFSET('Z1'!$I$7,B834,L834)*IF(L834=1,E834-9300,IF(L834=2,E834-18000,IF(L834=3,E834-45000,0))),0)</f>
        <v>0</v>
      </c>
      <c r="O834" s="23">
        <f>IF(AND(F834=1,E834&gt;20000,E834&lt;=45000),E834*'Z1'!$G$7,0)+IF(AND(F834=1,E834&gt;45000,E834&lt;=50000),'Z1'!$G$7/5000*(50000-E834)*E834,0)</f>
        <v>0</v>
      </c>
      <c r="P834" s="24">
        <f t="shared" ca="1" si="167"/>
        <v>0</v>
      </c>
      <c r="Q834" s="27">
        <v>0</v>
      </c>
      <c r="R834" s="26">
        <f t="shared" si="168"/>
        <v>0</v>
      </c>
      <c r="S834" s="27">
        <f t="shared" si="169"/>
        <v>1</v>
      </c>
      <c r="T834" s="28">
        <f t="shared" si="170"/>
        <v>0</v>
      </c>
      <c r="U834" s="61">
        <f ca="1">OFFSET($U$4,B834,0)/OFFSET($G$4,B834,0)*G834</f>
        <v>980243.39633442368</v>
      </c>
      <c r="V834" s="62">
        <f t="shared" ca="1" si="171"/>
        <v>980243.39633442368</v>
      </c>
      <c r="W834" s="63">
        <v>848.28906367663399</v>
      </c>
      <c r="X834" s="63">
        <f t="shared" ca="1" si="172"/>
        <v>784.19471706753893</v>
      </c>
      <c r="Y834" s="64">
        <f t="shared" ca="1" si="173"/>
        <v>-7.5557200196945673E-2</v>
      </c>
      <c r="Z834" s="64"/>
      <c r="AA834" s="64">
        <f ca="1">MAX(Y834,OFFSET($AA$4,B834,0))</f>
        <v>-7.5021174781420008E-2</v>
      </c>
      <c r="AB834" s="62">
        <f t="shared" ca="1" si="174"/>
        <v>980811.77695672761</v>
      </c>
      <c r="AC834" s="65">
        <f t="shared" ca="1" si="175"/>
        <v>568.38062230392825</v>
      </c>
      <c r="AD834" s="62">
        <f ca="1">MAX(0,AB834-W834*(1+OFFSET($Y$4,B834,0))*E834)</f>
        <v>0</v>
      </c>
      <c r="AE834" s="65">
        <f ca="1">IF(OFFSET($AC$4,B834,0)=0,0,-OFFSET($AC$4,B834,0)/OFFSET($AD$4,B834,0)*AD834)</f>
        <v>0</v>
      </c>
      <c r="AF834" s="51">
        <f t="shared" ca="1" si="176"/>
        <v>980811.77695672761</v>
      </c>
    </row>
    <row r="835" spans="1:32" ht="11.25" x14ac:dyDescent="0.2">
      <c r="A835" s="60">
        <v>32222</v>
      </c>
      <c r="B835" s="102">
        <f>INT(A835/10000)</f>
        <v>3</v>
      </c>
      <c r="C835" s="109">
        <v>2</v>
      </c>
      <c r="D835" s="60" t="s">
        <v>892</v>
      </c>
      <c r="E835" s="60">
        <v>522</v>
      </c>
      <c r="F835" s="60">
        <v>0</v>
      </c>
      <c r="G835" s="60">
        <f t="shared" si="164"/>
        <v>841.43283582089555</v>
      </c>
      <c r="H835" s="60"/>
      <c r="I835" s="60"/>
      <c r="J835" s="57"/>
      <c r="K835" s="23">
        <f t="shared" si="165"/>
        <v>1</v>
      </c>
      <c r="L835" s="23">
        <f t="shared" si="166"/>
        <v>0</v>
      </c>
      <c r="M835" s="23">
        <f ca="1">OFFSET('Z1'!$B$7,B835,K835)*E835</f>
        <v>0</v>
      </c>
      <c r="N835" s="23">
        <f ca="1">IF(L835&gt;0,OFFSET('Z1'!$I$7,B835,L835)*IF(L835=1,E835-9300,IF(L835=2,E835-18000,IF(L835=3,E835-45000,0))),0)</f>
        <v>0</v>
      </c>
      <c r="O835" s="23">
        <f>IF(AND(F835=1,E835&gt;20000,E835&lt;=45000),E835*'Z1'!$G$7,0)+IF(AND(F835=1,E835&gt;45000,E835&lt;=50000),'Z1'!$G$7/5000*(50000-E835)*E835,0)</f>
        <v>0</v>
      </c>
      <c r="P835" s="24">
        <f t="shared" ca="1" si="167"/>
        <v>0</v>
      </c>
      <c r="Q835" s="27">
        <v>0</v>
      </c>
      <c r="R835" s="26">
        <f t="shared" si="168"/>
        <v>0</v>
      </c>
      <c r="S835" s="27">
        <f t="shared" si="169"/>
        <v>1</v>
      </c>
      <c r="T835" s="28">
        <f t="shared" si="170"/>
        <v>0</v>
      </c>
      <c r="U835" s="61">
        <f ca="1">OFFSET($U$4,B835,0)/OFFSET($G$4,B835,0)*G835</f>
        <v>409349.64230925537</v>
      </c>
      <c r="V835" s="62">
        <f t="shared" ca="1" si="171"/>
        <v>409349.64230925537</v>
      </c>
      <c r="W835" s="63">
        <v>847.06708217436449</v>
      </c>
      <c r="X835" s="63">
        <f t="shared" ca="1" si="172"/>
        <v>784.19471706753905</v>
      </c>
      <c r="Y835" s="64">
        <f t="shared" ca="1" si="173"/>
        <v>-7.4223596253364388E-2</v>
      </c>
      <c r="Z835" s="64"/>
      <c r="AA835" s="64">
        <f ca="1">MAX(Y835,OFFSET($AA$4,B835,0))</f>
        <v>-7.4223596253364388E-2</v>
      </c>
      <c r="AB835" s="62">
        <f t="shared" ca="1" si="174"/>
        <v>409349.64230925537</v>
      </c>
      <c r="AC835" s="65">
        <f t="shared" ca="1" si="175"/>
        <v>0</v>
      </c>
      <c r="AD835" s="62">
        <f ca="1">MAX(0,AB835-W835*(1+OFFSET($Y$4,B835,0))*E835)</f>
        <v>0</v>
      </c>
      <c r="AE835" s="65">
        <f ca="1">IF(OFFSET($AC$4,B835,0)=0,0,-OFFSET($AC$4,B835,0)/OFFSET($AD$4,B835,0)*AD835)</f>
        <v>0</v>
      </c>
      <c r="AF835" s="51">
        <f t="shared" ca="1" si="176"/>
        <v>409349.64230925537</v>
      </c>
    </row>
    <row r="836" spans="1:32" ht="11.25" x14ac:dyDescent="0.2">
      <c r="A836" s="60">
        <v>32223</v>
      </c>
      <c r="B836" s="102">
        <f>INT(A836/10000)</f>
        <v>3</v>
      </c>
      <c r="C836" s="109">
        <v>2</v>
      </c>
      <c r="D836" s="60" t="s">
        <v>893</v>
      </c>
      <c r="E836" s="60">
        <v>933</v>
      </c>
      <c r="F836" s="60">
        <v>0</v>
      </c>
      <c r="G836" s="60">
        <f t="shared" si="164"/>
        <v>1503.9402985074628</v>
      </c>
      <c r="H836" s="60"/>
      <c r="I836" s="60"/>
      <c r="J836" s="57"/>
      <c r="K836" s="23">
        <f t="shared" si="165"/>
        <v>1</v>
      </c>
      <c r="L836" s="23">
        <f t="shared" si="166"/>
        <v>0</v>
      </c>
      <c r="M836" s="23">
        <f ca="1">OFFSET('Z1'!$B$7,B836,K836)*E836</f>
        <v>0</v>
      </c>
      <c r="N836" s="23">
        <f ca="1">IF(L836&gt;0,OFFSET('Z1'!$I$7,B836,L836)*IF(L836=1,E836-9300,IF(L836=2,E836-18000,IF(L836=3,E836-45000,0))),0)</f>
        <v>0</v>
      </c>
      <c r="O836" s="23">
        <f>IF(AND(F836=1,E836&gt;20000,E836&lt;=45000),E836*'Z1'!$G$7,0)+IF(AND(F836=1,E836&gt;45000,E836&lt;=50000),'Z1'!$G$7/5000*(50000-E836)*E836,0)</f>
        <v>0</v>
      </c>
      <c r="P836" s="24">
        <f t="shared" ca="1" si="167"/>
        <v>0</v>
      </c>
      <c r="Q836" s="27">
        <v>0</v>
      </c>
      <c r="R836" s="26">
        <f t="shared" si="168"/>
        <v>0</v>
      </c>
      <c r="S836" s="27">
        <f t="shared" si="169"/>
        <v>1</v>
      </c>
      <c r="T836" s="28">
        <f t="shared" si="170"/>
        <v>0</v>
      </c>
      <c r="U836" s="61">
        <f ca="1">OFFSET($U$4,B836,0)/OFFSET($G$4,B836,0)*G836</f>
        <v>731653.67102401389</v>
      </c>
      <c r="V836" s="62">
        <f t="shared" ca="1" si="171"/>
        <v>731653.67102401389</v>
      </c>
      <c r="W836" s="63">
        <v>847.79116386292287</v>
      </c>
      <c r="X836" s="63">
        <f t="shared" ca="1" si="172"/>
        <v>784.19471706753905</v>
      </c>
      <c r="Y836" s="64">
        <f t="shared" ca="1" si="173"/>
        <v>-7.5014283595041809E-2</v>
      </c>
      <c r="Z836" s="64"/>
      <c r="AA836" s="64">
        <f ca="1">MAX(Y836,OFFSET($AA$4,B836,0))</f>
        <v>-7.5014283595041809E-2</v>
      </c>
      <c r="AB836" s="62">
        <f t="shared" ca="1" si="174"/>
        <v>731653.67102401389</v>
      </c>
      <c r="AC836" s="65">
        <f t="shared" ca="1" si="175"/>
        <v>0</v>
      </c>
      <c r="AD836" s="62">
        <f ca="1">MAX(0,AB836-W836*(1+OFFSET($Y$4,B836,0))*E836)</f>
        <v>0</v>
      </c>
      <c r="AE836" s="65">
        <f ca="1">IF(OFFSET($AC$4,B836,0)=0,0,-OFFSET($AC$4,B836,0)/OFFSET($AD$4,B836,0)*AD836)</f>
        <v>0</v>
      </c>
      <c r="AF836" s="51">
        <f t="shared" ca="1" si="176"/>
        <v>731653.67102401389</v>
      </c>
    </row>
    <row r="837" spans="1:32" ht="11.25" x14ac:dyDescent="0.2">
      <c r="A837" s="60">
        <v>32301</v>
      </c>
      <c r="B837" s="102">
        <f>INT(A837/10000)</f>
        <v>3</v>
      </c>
      <c r="C837" s="109">
        <v>4</v>
      </c>
      <c r="D837" s="60" t="s">
        <v>894</v>
      </c>
      <c r="E837" s="60">
        <v>3426</v>
      </c>
      <c r="F837" s="60">
        <v>0</v>
      </c>
      <c r="G837" s="60">
        <f t="shared" si="164"/>
        <v>5522.5074626865671</v>
      </c>
      <c r="H837" s="60"/>
      <c r="I837" s="60"/>
      <c r="J837" s="57"/>
      <c r="K837" s="23">
        <f t="shared" si="165"/>
        <v>1</v>
      </c>
      <c r="L837" s="23">
        <f t="shared" si="166"/>
        <v>0</v>
      </c>
      <c r="M837" s="23">
        <f ca="1">OFFSET('Z1'!$B$7,B837,K837)*E837</f>
        <v>0</v>
      </c>
      <c r="N837" s="23">
        <f ca="1">IF(L837&gt;0,OFFSET('Z1'!$I$7,B837,L837)*IF(L837=1,E837-9300,IF(L837=2,E837-18000,IF(L837=3,E837-45000,0))),0)</f>
        <v>0</v>
      </c>
      <c r="O837" s="23">
        <f>IF(AND(F837=1,E837&gt;20000,E837&lt;=45000),E837*'Z1'!$G$7,0)+IF(AND(F837=1,E837&gt;45000,E837&lt;=50000),'Z1'!$G$7/5000*(50000-E837)*E837,0)</f>
        <v>0</v>
      </c>
      <c r="P837" s="24">
        <f t="shared" ca="1" si="167"/>
        <v>0</v>
      </c>
      <c r="Q837" s="27">
        <v>10858</v>
      </c>
      <c r="R837" s="26">
        <f t="shared" si="168"/>
        <v>9858</v>
      </c>
      <c r="S837" s="27">
        <f t="shared" si="169"/>
        <v>1</v>
      </c>
      <c r="T837" s="28">
        <f t="shared" si="170"/>
        <v>8872.2000000000007</v>
      </c>
      <c r="U837" s="61">
        <f ca="1">OFFSET($U$4,B837,0)/OFFSET($G$4,B837,0)*G837</f>
        <v>2686651.1006733887</v>
      </c>
      <c r="V837" s="62">
        <f t="shared" ca="1" si="171"/>
        <v>2695523.3006733889</v>
      </c>
      <c r="W837" s="63">
        <v>850.4937634155375</v>
      </c>
      <c r="X837" s="63">
        <f t="shared" ca="1" si="172"/>
        <v>786.7843843179769</v>
      </c>
      <c r="Y837" s="64">
        <f t="shared" ca="1" si="173"/>
        <v>-7.4908696380920126E-2</v>
      </c>
      <c r="Z837" s="64"/>
      <c r="AA837" s="64">
        <f ca="1">MAX(Y837,OFFSET($AA$4,B837,0))</f>
        <v>-7.4908696380920126E-2</v>
      </c>
      <c r="AB837" s="62">
        <f t="shared" ca="1" si="174"/>
        <v>2695523.3006733889</v>
      </c>
      <c r="AC837" s="65">
        <f t="shared" ca="1" si="175"/>
        <v>0</v>
      </c>
      <c r="AD837" s="62">
        <f ca="1">MAX(0,AB837-W837*(1+OFFSET($Y$4,B837,0))*E837)</f>
        <v>0</v>
      </c>
      <c r="AE837" s="65">
        <f ca="1">IF(OFFSET($AC$4,B837,0)=0,0,-OFFSET($AC$4,B837,0)/OFFSET($AD$4,B837,0)*AD837)</f>
        <v>0</v>
      </c>
      <c r="AF837" s="51">
        <f t="shared" ca="1" si="176"/>
        <v>2695523.3006733889</v>
      </c>
    </row>
    <row r="838" spans="1:32" ht="11.25" x14ac:dyDescent="0.2">
      <c r="A838" s="60">
        <v>32302</v>
      </c>
      <c r="B838" s="102">
        <f>INT(A838/10000)</f>
        <v>3</v>
      </c>
      <c r="C838" s="109">
        <v>2</v>
      </c>
      <c r="D838" s="60" t="s">
        <v>895</v>
      </c>
      <c r="E838" s="60">
        <v>738</v>
      </c>
      <c r="F838" s="60">
        <v>0</v>
      </c>
      <c r="G838" s="60">
        <f t="shared" si="164"/>
        <v>1189.6119402985075</v>
      </c>
      <c r="H838" s="60"/>
      <c r="I838" s="60"/>
      <c r="J838" s="57"/>
      <c r="K838" s="23">
        <f t="shared" si="165"/>
        <v>1</v>
      </c>
      <c r="L838" s="23">
        <f t="shared" si="166"/>
        <v>0</v>
      </c>
      <c r="M838" s="23">
        <f ca="1">OFFSET('Z1'!$B$7,B838,K838)*E838</f>
        <v>0</v>
      </c>
      <c r="N838" s="23">
        <f ca="1">IF(L838&gt;0,OFFSET('Z1'!$I$7,B838,L838)*IF(L838=1,E838-9300,IF(L838=2,E838-18000,IF(L838=3,E838-45000,0))),0)</f>
        <v>0</v>
      </c>
      <c r="O838" s="23">
        <f>IF(AND(F838=1,E838&gt;20000,E838&lt;=45000),E838*'Z1'!$G$7,0)+IF(AND(F838=1,E838&gt;45000,E838&lt;=50000),'Z1'!$G$7/5000*(50000-E838)*E838,0)</f>
        <v>0</v>
      </c>
      <c r="P838" s="24">
        <f t="shared" ca="1" si="167"/>
        <v>0</v>
      </c>
      <c r="Q838" s="27">
        <v>211137</v>
      </c>
      <c r="R838" s="26">
        <f t="shared" si="168"/>
        <v>210137</v>
      </c>
      <c r="S838" s="27">
        <f t="shared" si="169"/>
        <v>1</v>
      </c>
      <c r="T838" s="28">
        <f t="shared" si="170"/>
        <v>189123.30000000002</v>
      </c>
      <c r="U838" s="61">
        <f ca="1">OFFSET($U$4,B838,0)/OFFSET($G$4,B838,0)*G838</f>
        <v>578735.70119584387</v>
      </c>
      <c r="V838" s="62">
        <f t="shared" ca="1" si="171"/>
        <v>767859.00119584391</v>
      </c>
      <c r="W838" s="63">
        <v>1101.0419345246939</v>
      </c>
      <c r="X838" s="63">
        <f t="shared" ca="1" si="172"/>
        <v>1040.4593512138806</v>
      </c>
      <c r="Y838" s="64">
        <f t="shared" ca="1" si="173"/>
        <v>-5.5022957265443373E-2</v>
      </c>
      <c r="Z838" s="64"/>
      <c r="AA838" s="64">
        <f ca="1">MAX(Y838,OFFSET($AA$4,B838,0))</f>
        <v>-5.5022957265443373E-2</v>
      </c>
      <c r="AB838" s="62">
        <f t="shared" ca="1" si="174"/>
        <v>767859.00119584391</v>
      </c>
      <c r="AC838" s="65">
        <f t="shared" ca="1" si="175"/>
        <v>0</v>
      </c>
      <c r="AD838" s="62">
        <f ca="1">MAX(0,AB838-W838*(1+OFFSET($Y$4,B838,0))*E838)</f>
        <v>12187.085824021255</v>
      </c>
      <c r="AE838" s="65">
        <f ca="1">IF(OFFSET($AC$4,B838,0)=0,0,-OFFSET($AC$4,B838,0)/OFFSET($AD$4,B838,0)*AD838)</f>
        <v>-5910.6472270788681</v>
      </c>
      <c r="AF838" s="51">
        <f t="shared" ca="1" si="176"/>
        <v>761948.353968765</v>
      </c>
    </row>
    <row r="839" spans="1:32" ht="11.25" x14ac:dyDescent="0.2">
      <c r="A839" s="60">
        <v>32304</v>
      </c>
      <c r="B839" s="102">
        <f>INT(A839/10000)</f>
        <v>3</v>
      </c>
      <c r="C839" s="109">
        <v>4</v>
      </c>
      <c r="D839" s="60" t="s">
        <v>896</v>
      </c>
      <c r="E839" s="60">
        <v>3173</v>
      </c>
      <c r="F839" s="60">
        <v>0</v>
      </c>
      <c r="G839" s="60">
        <f t="shared" si="164"/>
        <v>5114.686567164179</v>
      </c>
      <c r="H839" s="60"/>
      <c r="I839" s="60"/>
      <c r="J839" s="57"/>
      <c r="K839" s="23">
        <f t="shared" si="165"/>
        <v>1</v>
      </c>
      <c r="L839" s="23">
        <f t="shared" si="166"/>
        <v>0</v>
      </c>
      <c r="M839" s="23">
        <f ca="1">OFFSET('Z1'!$B$7,B839,K839)*E839</f>
        <v>0</v>
      </c>
      <c r="N839" s="23">
        <f ca="1">IF(L839&gt;0,OFFSET('Z1'!$I$7,B839,L839)*IF(L839=1,E839-9300,IF(L839=2,E839-18000,IF(L839=3,E839-45000,0))),0)</f>
        <v>0</v>
      </c>
      <c r="O839" s="23">
        <f>IF(AND(F839=1,E839&gt;20000,E839&lt;=45000),E839*'Z1'!$G$7,0)+IF(AND(F839=1,E839&gt;45000,E839&lt;=50000),'Z1'!$G$7/5000*(50000-E839)*E839,0)</f>
        <v>0</v>
      </c>
      <c r="P839" s="24">
        <f t="shared" ca="1" si="167"/>
        <v>0</v>
      </c>
      <c r="Q839" s="27">
        <v>0</v>
      </c>
      <c r="R839" s="26">
        <f t="shared" si="168"/>
        <v>0</v>
      </c>
      <c r="S839" s="27">
        <f t="shared" si="169"/>
        <v>1</v>
      </c>
      <c r="T839" s="28">
        <f t="shared" si="170"/>
        <v>0</v>
      </c>
      <c r="U839" s="61">
        <f ca="1">OFFSET($U$4,B839,0)/OFFSET($G$4,B839,0)*G839</f>
        <v>2488249.8372553014</v>
      </c>
      <c r="V839" s="62">
        <f t="shared" ca="1" si="171"/>
        <v>2488249.8372553014</v>
      </c>
      <c r="W839" s="63">
        <v>837.55456578653354</v>
      </c>
      <c r="X839" s="63">
        <f t="shared" ca="1" si="172"/>
        <v>784.19471706753905</v>
      </c>
      <c r="Y839" s="64">
        <f t="shared" ca="1" si="173"/>
        <v>-6.3709101351367092E-2</v>
      </c>
      <c r="Z839" s="64"/>
      <c r="AA839" s="64">
        <f ca="1">MAX(Y839,OFFSET($AA$4,B839,0))</f>
        <v>-6.3709101351367092E-2</v>
      </c>
      <c r="AB839" s="62">
        <f t="shared" ca="1" si="174"/>
        <v>2488249.8372553014</v>
      </c>
      <c r="AC839" s="65">
        <f t="shared" ca="1" si="175"/>
        <v>0</v>
      </c>
      <c r="AD839" s="62">
        <f ca="1">MAX(0,AB839-W839*(1+OFFSET($Y$4,B839,0))*E839)</f>
        <v>16774.717887081206</v>
      </c>
      <c r="AE839" s="65">
        <f ca="1">IF(OFFSET($AC$4,B839,0)=0,0,-OFFSET($AC$4,B839,0)/OFFSET($AD$4,B839,0)*AD839)</f>
        <v>-8135.6151253878215</v>
      </c>
      <c r="AF839" s="51">
        <f t="shared" ca="1" si="176"/>
        <v>2480114.2221299135</v>
      </c>
    </row>
    <row r="840" spans="1:32" ht="11.25" x14ac:dyDescent="0.2">
      <c r="A840" s="60">
        <v>32305</v>
      </c>
      <c r="B840" s="102">
        <f>INT(A840/10000)</f>
        <v>3</v>
      </c>
      <c r="C840" s="109">
        <v>4</v>
      </c>
      <c r="D840" s="60" t="s">
        <v>897</v>
      </c>
      <c r="E840" s="60">
        <v>4797</v>
      </c>
      <c r="F840" s="60">
        <v>0</v>
      </c>
      <c r="G840" s="60">
        <f t="shared" si="164"/>
        <v>7732.4776119402986</v>
      </c>
      <c r="H840" s="60"/>
      <c r="I840" s="60"/>
      <c r="J840" s="57"/>
      <c r="K840" s="23">
        <f t="shared" si="165"/>
        <v>1</v>
      </c>
      <c r="L840" s="23">
        <f t="shared" si="166"/>
        <v>0</v>
      </c>
      <c r="M840" s="23">
        <f ca="1">OFFSET('Z1'!$B$7,B840,K840)*E840</f>
        <v>0</v>
      </c>
      <c r="N840" s="23">
        <f ca="1">IF(L840&gt;0,OFFSET('Z1'!$I$7,B840,L840)*IF(L840=1,E840-9300,IF(L840=2,E840-18000,IF(L840=3,E840-45000,0))),0)</f>
        <v>0</v>
      </c>
      <c r="O840" s="23">
        <f>IF(AND(F840=1,E840&gt;20000,E840&lt;=45000),E840*'Z1'!$G$7,0)+IF(AND(F840=1,E840&gt;45000,E840&lt;=50000),'Z1'!$G$7/5000*(50000-E840)*E840,0)</f>
        <v>0</v>
      </c>
      <c r="P840" s="24">
        <f t="shared" ca="1" si="167"/>
        <v>0</v>
      </c>
      <c r="Q840" s="27">
        <v>0</v>
      </c>
      <c r="R840" s="26">
        <f t="shared" si="168"/>
        <v>0</v>
      </c>
      <c r="S840" s="27">
        <f t="shared" si="169"/>
        <v>1</v>
      </c>
      <c r="T840" s="28">
        <f t="shared" si="170"/>
        <v>0</v>
      </c>
      <c r="U840" s="61">
        <f ca="1">OFFSET($U$4,B840,0)/OFFSET($G$4,B840,0)*G840</f>
        <v>3761782.0577729847</v>
      </c>
      <c r="V840" s="62">
        <f t="shared" ca="1" si="171"/>
        <v>3761782.0577729847</v>
      </c>
      <c r="W840" s="63">
        <v>848.2890636766341</v>
      </c>
      <c r="X840" s="63">
        <f t="shared" ca="1" si="172"/>
        <v>784.19471706753905</v>
      </c>
      <c r="Y840" s="64">
        <f t="shared" ca="1" si="173"/>
        <v>-7.5557200196945673E-2</v>
      </c>
      <c r="Z840" s="64"/>
      <c r="AA840" s="64">
        <f ca="1">MAX(Y840,OFFSET($AA$4,B840,0))</f>
        <v>-7.5021174781420008E-2</v>
      </c>
      <c r="AB840" s="62">
        <f t="shared" ca="1" si="174"/>
        <v>3763963.2752491385</v>
      </c>
      <c r="AC840" s="65">
        <f t="shared" ca="1" si="175"/>
        <v>2181.2174761537462</v>
      </c>
      <c r="AD840" s="62">
        <f ca="1">MAX(0,AB840-W840*(1+OFFSET($Y$4,B840,0))*E840)</f>
        <v>0</v>
      </c>
      <c r="AE840" s="65">
        <f ca="1">IF(OFFSET($AC$4,B840,0)=0,0,-OFFSET($AC$4,B840,0)/OFFSET($AD$4,B840,0)*AD840)</f>
        <v>0</v>
      </c>
      <c r="AF840" s="51">
        <f t="shared" ca="1" si="176"/>
        <v>3763963.2752491385</v>
      </c>
    </row>
    <row r="841" spans="1:32" ht="11.25" x14ac:dyDescent="0.2">
      <c r="A841" s="60">
        <v>32306</v>
      </c>
      <c r="B841" s="102">
        <f>INT(A841/10000)</f>
        <v>3</v>
      </c>
      <c r="C841" s="109">
        <v>4</v>
      </c>
      <c r="D841" s="60" t="s">
        <v>898</v>
      </c>
      <c r="E841" s="60">
        <v>3110</v>
      </c>
      <c r="F841" s="60">
        <v>0</v>
      </c>
      <c r="G841" s="60">
        <f t="shared" si="164"/>
        <v>5013.1343283582091</v>
      </c>
      <c r="H841" s="60"/>
      <c r="I841" s="60"/>
      <c r="J841" s="57"/>
      <c r="K841" s="23">
        <f t="shared" si="165"/>
        <v>1</v>
      </c>
      <c r="L841" s="23">
        <f t="shared" si="166"/>
        <v>0</v>
      </c>
      <c r="M841" s="23">
        <f ca="1">OFFSET('Z1'!$B$7,B841,K841)*E841</f>
        <v>0</v>
      </c>
      <c r="N841" s="23">
        <f ca="1">IF(L841&gt;0,OFFSET('Z1'!$I$7,B841,L841)*IF(L841=1,E841-9300,IF(L841=2,E841-18000,IF(L841=3,E841-45000,0))),0)</f>
        <v>0</v>
      </c>
      <c r="O841" s="23">
        <f>IF(AND(F841=1,E841&gt;20000,E841&lt;=45000),E841*'Z1'!$G$7,0)+IF(AND(F841=1,E841&gt;45000,E841&lt;=50000),'Z1'!$G$7/5000*(50000-E841)*E841,0)</f>
        <v>0</v>
      </c>
      <c r="P841" s="24">
        <f t="shared" ca="1" si="167"/>
        <v>0</v>
      </c>
      <c r="Q841" s="27">
        <v>42935</v>
      </c>
      <c r="R841" s="26">
        <f t="shared" si="168"/>
        <v>41935</v>
      </c>
      <c r="S841" s="27">
        <f t="shared" si="169"/>
        <v>1</v>
      </c>
      <c r="T841" s="28">
        <f t="shared" si="170"/>
        <v>37741.5</v>
      </c>
      <c r="U841" s="61">
        <f ca="1">OFFSET($U$4,B841,0)/OFFSET($G$4,B841,0)*G841</f>
        <v>2438845.5700800465</v>
      </c>
      <c r="V841" s="62">
        <f t="shared" ca="1" si="171"/>
        <v>2476587.0700800465</v>
      </c>
      <c r="W841" s="63">
        <v>860.47415139593238</v>
      </c>
      <c r="X841" s="63">
        <f t="shared" ca="1" si="172"/>
        <v>796.33024761416289</v>
      </c>
      <c r="Y841" s="64">
        <f t="shared" ca="1" si="173"/>
        <v>-7.4544835167575818E-2</v>
      </c>
      <c r="Z841" s="64"/>
      <c r="AA841" s="64">
        <f ca="1">MAX(Y841,OFFSET($AA$4,B841,0))</f>
        <v>-7.4544835167575818E-2</v>
      </c>
      <c r="AB841" s="62">
        <f t="shared" ca="1" si="174"/>
        <v>2476587.0700800465</v>
      </c>
      <c r="AC841" s="65">
        <f t="shared" ca="1" si="175"/>
        <v>0</v>
      </c>
      <c r="AD841" s="62">
        <f ca="1">MAX(0,AB841-W841*(1+OFFSET($Y$4,B841,0))*E841)</f>
        <v>0</v>
      </c>
      <c r="AE841" s="65">
        <f ca="1">IF(OFFSET($AC$4,B841,0)=0,0,-OFFSET($AC$4,B841,0)/OFFSET($AD$4,B841,0)*AD841)</f>
        <v>0</v>
      </c>
      <c r="AF841" s="51">
        <f t="shared" ca="1" si="176"/>
        <v>2476587.0700800465</v>
      </c>
    </row>
    <row r="842" spans="1:32" ht="11.25" x14ac:dyDescent="0.2">
      <c r="A842" s="60">
        <v>32307</v>
      </c>
      <c r="B842" s="102">
        <f>INT(A842/10000)</f>
        <v>3</v>
      </c>
      <c r="C842" s="109">
        <v>4</v>
      </c>
      <c r="D842" s="60" t="s">
        <v>899</v>
      </c>
      <c r="E842" s="60">
        <v>4371</v>
      </c>
      <c r="F842" s="60">
        <v>0</v>
      </c>
      <c r="G842" s="60">
        <f t="shared" si="164"/>
        <v>7045.7910447761196</v>
      </c>
      <c r="H842" s="60"/>
      <c r="I842" s="60"/>
      <c r="J842" s="57"/>
      <c r="K842" s="23">
        <f t="shared" si="165"/>
        <v>1</v>
      </c>
      <c r="L842" s="23">
        <f t="shared" si="166"/>
        <v>0</v>
      </c>
      <c r="M842" s="23">
        <f ca="1">OFFSET('Z1'!$B$7,B842,K842)*E842</f>
        <v>0</v>
      </c>
      <c r="N842" s="23">
        <f ca="1">IF(L842&gt;0,OFFSET('Z1'!$I$7,B842,L842)*IF(L842=1,E842-9300,IF(L842=2,E842-18000,IF(L842=3,E842-45000,0))),0)</f>
        <v>0</v>
      </c>
      <c r="O842" s="23">
        <f>IF(AND(F842=1,E842&gt;20000,E842&lt;=45000),E842*'Z1'!$G$7,0)+IF(AND(F842=1,E842&gt;45000,E842&lt;=50000),'Z1'!$G$7/5000*(50000-E842)*E842,0)</f>
        <v>0</v>
      </c>
      <c r="P842" s="24">
        <f t="shared" ca="1" si="167"/>
        <v>0</v>
      </c>
      <c r="Q842" s="27">
        <v>0</v>
      </c>
      <c r="R842" s="26">
        <f t="shared" si="168"/>
        <v>0</v>
      </c>
      <c r="S842" s="27">
        <f t="shared" si="169"/>
        <v>1</v>
      </c>
      <c r="T842" s="28">
        <f t="shared" si="170"/>
        <v>0</v>
      </c>
      <c r="U842" s="61">
        <f ca="1">OFFSET($U$4,B842,0)/OFFSET($G$4,B842,0)*G842</f>
        <v>3427715.1083022133</v>
      </c>
      <c r="V842" s="62">
        <f t="shared" ca="1" si="171"/>
        <v>3427715.1083022133</v>
      </c>
      <c r="W842" s="63">
        <v>848.28906367663399</v>
      </c>
      <c r="X842" s="63">
        <f t="shared" ca="1" si="172"/>
        <v>784.19471706753905</v>
      </c>
      <c r="Y842" s="64">
        <f t="shared" ca="1" si="173"/>
        <v>-7.5557200196945562E-2</v>
      </c>
      <c r="Z842" s="64"/>
      <c r="AA842" s="64">
        <f ca="1">MAX(Y842,OFFSET($AA$4,B842,0))</f>
        <v>-7.5021174781420008E-2</v>
      </c>
      <c r="AB842" s="62">
        <f t="shared" ca="1" si="174"/>
        <v>3429702.6216622852</v>
      </c>
      <c r="AC842" s="65">
        <f t="shared" ca="1" si="175"/>
        <v>1987.5133600719273</v>
      </c>
      <c r="AD842" s="62">
        <f ca="1">MAX(0,AB842-W842*(1+OFFSET($Y$4,B842,0))*E842)</f>
        <v>0</v>
      </c>
      <c r="AE842" s="65">
        <f ca="1">IF(OFFSET($AC$4,B842,0)=0,0,-OFFSET($AC$4,B842,0)/OFFSET($AD$4,B842,0)*AD842)</f>
        <v>0</v>
      </c>
      <c r="AF842" s="51">
        <f t="shared" ca="1" si="176"/>
        <v>3429702.6216622852</v>
      </c>
    </row>
    <row r="843" spans="1:32" ht="11.25" x14ac:dyDescent="0.2">
      <c r="A843" s="60">
        <v>32308</v>
      </c>
      <c r="B843" s="102">
        <f>INT(A843/10000)</f>
        <v>3</v>
      </c>
      <c r="C843" s="109">
        <v>3</v>
      </c>
      <c r="D843" s="60" t="s">
        <v>900</v>
      </c>
      <c r="E843" s="60">
        <v>1258</v>
      </c>
      <c r="F843" s="60">
        <v>0</v>
      </c>
      <c r="G843" s="60">
        <f t="shared" si="164"/>
        <v>2027.8208955223881</v>
      </c>
      <c r="H843" s="60"/>
      <c r="I843" s="60"/>
      <c r="J843" s="57"/>
      <c r="K843" s="23">
        <f t="shared" si="165"/>
        <v>1</v>
      </c>
      <c r="L843" s="23">
        <f t="shared" si="166"/>
        <v>0</v>
      </c>
      <c r="M843" s="23">
        <f ca="1">OFFSET('Z1'!$B$7,B843,K843)*E843</f>
        <v>0</v>
      </c>
      <c r="N843" s="23">
        <f ca="1">IF(L843&gt;0,OFFSET('Z1'!$I$7,B843,L843)*IF(L843=1,E843-9300,IF(L843=2,E843-18000,IF(L843=3,E843-45000,0))),0)</f>
        <v>0</v>
      </c>
      <c r="O843" s="23">
        <f>IF(AND(F843=1,E843&gt;20000,E843&lt;=45000),E843*'Z1'!$G$7,0)+IF(AND(F843=1,E843&gt;45000,E843&lt;=50000),'Z1'!$G$7/5000*(50000-E843)*E843,0)</f>
        <v>0</v>
      </c>
      <c r="P843" s="24">
        <f t="shared" ca="1" si="167"/>
        <v>0</v>
      </c>
      <c r="Q843" s="27">
        <v>0</v>
      </c>
      <c r="R843" s="26">
        <f t="shared" si="168"/>
        <v>0</v>
      </c>
      <c r="S843" s="27">
        <f t="shared" si="169"/>
        <v>1</v>
      </c>
      <c r="T843" s="28">
        <f t="shared" si="170"/>
        <v>0</v>
      </c>
      <c r="U843" s="61">
        <f ca="1">OFFSET($U$4,B843,0)/OFFSET($G$4,B843,0)*G843</f>
        <v>986516.95407096413</v>
      </c>
      <c r="V843" s="62">
        <f t="shared" ca="1" si="171"/>
        <v>986516.95407096413</v>
      </c>
      <c r="W843" s="63">
        <v>848.28906367663399</v>
      </c>
      <c r="X843" s="63">
        <f t="shared" ca="1" si="172"/>
        <v>784.19471706753905</v>
      </c>
      <c r="Y843" s="64">
        <f t="shared" ca="1" si="173"/>
        <v>-7.5557200196945562E-2</v>
      </c>
      <c r="Z843" s="64"/>
      <c r="AA843" s="64">
        <f ca="1">MAX(Y843,OFFSET($AA$4,B843,0))</f>
        <v>-7.5021174781420008E-2</v>
      </c>
      <c r="AB843" s="62">
        <f t="shared" ca="1" si="174"/>
        <v>987088.97232925065</v>
      </c>
      <c r="AC843" s="65">
        <f t="shared" ca="1" si="175"/>
        <v>572.01825828652363</v>
      </c>
      <c r="AD843" s="62">
        <f ca="1">MAX(0,AB843-W843*(1+OFFSET($Y$4,B843,0))*E843)</f>
        <v>0</v>
      </c>
      <c r="AE843" s="65">
        <f ca="1">IF(OFFSET($AC$4,B843,0)=0,0,-OFFSET($AC$4,B843,0)/OFFSET($AD$4,B843,0)*AD843)</f>
        <v>0</v>
      </c>
      <c r="AF843" s="51">
        <f t="shared" ca="1" si="176"/>
        <v>987088.97232925065</v>
      </c>
    </row>
    <row r="844" spans="1:32" ht="11.25" x14ac:dyDescent="0.2">
      <c r="A844" s="60">
        <v>32309</v>
      </c>
      <c r="B844" s="102">
        <f>INT(A844/10000)</f>
        <v>3</v>
      </c>
      <c r="C844" s="109">
        <v>3</v>
      </c>
      <c r="D844" s="60" t="s">
        <v>901</v>
      </c>
      <c r="E844" s="60">
        <v>1634</v>
      </c>
      <c r="F844" s="60">
        <v>0</v>
      </c>
      <c r="G844" s="60">
        <f t="shared" si="164"/>
        <v>2633.9104477611941</v>
      </c>
      <c r="H844" s="60"/>
      <c r="I844" s="60"/>
      <c r="J844" s="57"/>
      <c r="K844" s="23">
        <f t="shared" si="165"/>
        <v>1</v>
      </c>
      <c r="L844" s="23">
        <f t="shared" si="166"/>
        <v>0</v>
      </c>
      <c r="M844" s="23">
        <f ca="1">OFFSET('Z1'!$B$7,B844,K844)*E844</f>
        <v>0</v>
      </c>
      <c r="N844" s="23">
        <f ca="1">IF(L844&gt;0,OFFSET('Z1'!$I$7,B844,L844)*IF(L844=1,E844-9300,IF(L844=2,E844-18000,IF(L844=3,E844-45000,0))),0)</f>
        <v>0</v>
      </c>
      <c r="O844" s="23">
        <f>IF(AND(F844=1,E844&gt;20000,E844&lt;=45000),E844*'Z1'!$G$7,0)+IF(AND(F844=1,E844&gt;45000,E844&lt;=50000),'Z1'!$G$7/5000*(50000-E844)*E844,0)</f>
        <v>0</v>
      </c>
      <c r="P844" s="24">
        <f t="shared" ca="1" si="167"/>
        <v>0</v>
      </c>
      <c r="Q844" s="27">
        <v>0</v>
      </c>
      <c r="R844" s="26">
        <f t="shared" si="168"/>
        <v>0</v>
      </c>
      <c r="S844" s="27">
        <f t="shared" si="169"/>
        <v>1</v>
      </c>
      <c r="T844" s="28">
        <f t="shared" si="170"/>
        <v>0</v>
      </c>
      <c r="U844" s="61">
        <f ca="1">OFFSET($U$4,B844,0)/OFFSET($G$4,B844,0)*G844</f>
        <v>1281374.1676883588</v>
      </c>
      <c r="V844" s="62">
        <f t="shared" ca="1" si="171"/>
        <v>1281374.1676883588</v>
      </c>
      <c r="W844" s="63">
        <v>848.28906367663421</v>
      </c>
      <c r="X844" s="63">
        <f t="shared" ca="1" si="172"/>
        <v>784.19471706753905</v>
      </c>
      <c r="Y844" s="64">
        <f t="shared" ca="1" si="173"/>
        <v>-7.5557200196945784E-2</v>
      </c>
      <c r="Z844" s="64"/>
      <c r="AA844" s="64">
        <f ca="1">MAX(Y844,OFFSET($AA$4,B844,0))</f>
        <v>-7.5021174781420008E-2</v>
      </c>
      <c r="AB844" s="62">
        <f t="shared" ca="1" si="174"/>
        <v>1282117.1548378346</v>
      </c>
      <c r="AC844" s="65">
        <f t="shared" ca="1" si="175"/>
        <v>742.98714947584085</v>
      </c>
      <c r="AD844" s="62">
        <f ca="1">MAX(0,AB844-W844*(1+OFFSET($Y$4,B844,0))*E844)</f>
        <v>0</v>
      </c>
      <c r="AE844" s="65">
        <f ca="1">IF(OFFSET($AC$4,B844,0)=0,0,-OFFSET($AC$4,B844,0)/OFFSET($AD$4,B844,0)*AD844)</f>
        <v>0</v>
      </c>
      <c r="AF844" s="51">
        <f t="shared" ca="1" si="176"/>
        <v>1282117.1548378346</v>
      </c>
    </row>
    <row r="845" spans="1:32" ht="11.25" x14ac:dyDescent="0.2">
      <c r="A845" s="60">
        <v>32310</v>
      </c>
      <c r="B845" s="102">
        <f>INT(A845/10000)</f>
        <v>3</v>
      </c>
      <c r="C845" s="109">
        <v>2</v>
      </c>
      <c r="D845" s="60" t="s">
        <v>902</v>
      </c>
      <c r="E845" s="60">
        <v>995</v>
      </c>
      <c r="F845" s="60">
        <v>0</v>
      </c>
      <c r="G845" s="60">
        <f t="shared" si="164"/>
        <v>1603.8805970149253</v>
      </c>
      <c r="H845" s="60"/>
      <c r="I845" s="60"/>
      <c r="J845" s="57"/>
      <c r="K845" s="23">
        <f t="shared" si="165"/>
        <v>1</v>
      </c>
      <c r="L845" s="23">
        <f t="shared" si="166"/>
        <v>0</v>
      </c>
      <c r="M845" s="23">
        <f ca="1">OFFSET('Z1'!$B$7,B845,K845)*E845</f>
        <v>0</v>
      </c>
      <c r="N845" s="23">
        <f ca="1">IF(L845&gt;0,OFFSET('Z1'!$I$7,B845,L845)*IF(L845=1,E845-9300,IF(L845=2,E845-18000,IF(L845=3,E845-45000,0))),0)</f>
        <v>0</v>
      </c>
      <c r="O845" s="23">
        <f>IF(AND(F845=1,E845&gt;20000,E845&lt;=45000),E845*'Z1'!$G$7,0)+IF(AND(F845=1,E845&gt;45000,E845&lt;=50000),'Z1'!$G$7/5000*(50000-E845)*E845,0)</f>
        <v>0</v>
      </c>
      <c r="P845" s="24">
        <f t="shared" ca="1" si="167"/>
        <v>0</v>
      </c>
      <c r="Q845" s="27">
        <v>0</v>
      </c>
      <c r="R845" s="26">
        <f t="shared" si="168"/>
        <v>0</v>
      </c>
      <c r="S845" s="27">
        <f t="shared" si="169"/>
        <v>1</v>
      </c>
      <c r="T845" s="28">
        <f t="shared" si="170"/>
        <v>0</v>
      </c>
      <c r="U845" s="61">
        <f ca="1">OFFSET($U$4,B845,0)/OFFSET($G$4,B845,0)*G845</f>
        <v>780273.74348220124</v>
      </c>
      <c r="V845" s="62">
        <f t="shared" ca="1" si="171"/>
        <v>780273.74348220124</v>
      </c>
      <c r="W845" s="63">
        <v>848.2890636766341</v>
      </c>
      <c r="X845" s="63">
        <f t="shared" ca="1" si="172"/>
        <v>784.19471706753893</v>
      </c>
      <c r="Y845" s="64">
        <f t="shared" ca="1" si="173"/>
        <v>-7.5557200196945784E-2</v>
      </c>
      <c r="Z845" s="64"/>
      <c r="AA845" s="64">
        <f ca="1">MAX(Y845,OFFSET($AA$4,B845,0))</f>
        <v>-7.5021174781420008E-2</v>
      </c>
      <c r="AB845" s="62">
        <f t="shared" ca="1" si="174"/>
        <v>780726.17445755529</v>
      </c>
      <c r="AC845" s="65">
        <f t="shared" ca="1" si="175"/>
        <v>452.43097535404377</v>
      </c>
      <c r="AD845" s="62">
        <f ca="1">MAX(0,AB845-W845*(1+OFFSET($Y$4,B845,0))*E845)</f>
        <v>0</v>
      </c>
      <c r="AE845" s="65">
        <f ca="1">IF(OFFSET($AC$4,B845,0)=0,0,-OFFSET($AC$4,B845,0)/OFFSET($AD$4,B845,0)*AD845)</f>
        <v>0</v>
      </c>
      <c r="AF845" s="51">
        <f t="shared" ca="1" si="176"/>
        <v>780726.17445755529</v>
      </c>
    </row>
    <row r="846" spans="1:32" ht="11.25" x14ac:dyDescent="0.2">
      <c r="A846" s="60">
        <v>32311</v>
      </c>
      <c r="B846" s="102">
        <f>INT(A846/10000)</f>
        <v>3</v>
      </c>
      <c r="C846" s="109">
        <v>3</v>
      </c>
      <c r="D846" s="60" t="s">
        <v>903</v>
      </c>
      <c r="E846" s="60">
        <v>1413</v>
      </c>
      <c r="F846" s="60">
        <v>0</v>
      </c>
      <c r="G846" s="60">
        <f t="shared" si="164"/>
        <v>2277.6716417910447</v>
      </c>
      <c r="H846" s="60"/>
      <c r="I846" s="60"/>
      <c r="J846" s="57"/>
      <c r="K846" s="23">
        <f t="shared" si="165"/>
        <v>1</v>
      </c>
      <c r="L846" s="23">
        <f t="shared" si="166"/>
        <v>0</v>
      </c>
      <c r="M846" s="23">
        <f ca="1">OFFSET('Z1'!$B$7,B846,K846)*E846</f>
        <v>0</v>
      </c>
      <c r="N846" s="23">
        <f ca="1">IF(L846&gt;0,OFFSET('Z1'!$I$7,B846,L846)*IF(L846=1,E846-9300,IF(L846=2,E846-18000,IF(L846=3,E846-45000,0))),0)</f>
        <v>0</v>
      </c>
      <c r="O846" s="23">
        <f>IF(AND(F846=1,E846&gt;20000,E846&lt;=45000),E846*'Z1'!$G$7,0)+IF(AND(F846=1,E846&gt;45000,E846&lt;=50000),'Z1'!$G$7/5000*(50000-E846)*E846,0)</f>
        <v>0</v>
      </c>
      <c r="P846" s="24">
        <f t="shared" ca="1" si="167"/>
        <v>0</v>
      </c>
      <c r="Q846" s="27">
        <v>8003</v>
      </c>
      <c r="R846" s="26">
        <f t="shared" si="168"/>
        <v>7003</v>
      </c>
      <c r="S846" s="27">
        <f t="shared" si="169"/>
        <v>1</v>
      </c>
      <c r="T846" s="28">
        <f t="shared" si="170"/>
        <v>6302.7</v>
      </c>
      <c r="U846" s="61">
        <f ca="1">OFFSET($U$4,B846,0)/OFFSET($G$4,B846,0)*G846</f>
        <v>1108067.1352164326</v>
      </c>
      <c r="V846" s="62">
        <f t="shared" ca="1" si="171"/>
        <v>1114369.8352164326</v>
      </c>
      <c r="W846" s="63">
        <v>850.7248782833758</v>
      </c>
      <c r="X846" s="63">
        <f t="shared" ca="1" si="172"/>
        <v>788.65522662167916</v>
      </c>
      <c r="Y846" s="64">
        <f t="shared" ca="1" si="173"/>
        <v>-7.2960898694937715E-2</v>
      </c>
      <c r="Z846" s="64"/>
      <c r="AA846" s="64">
        <f ca="1">MAX(Y846,OFFSET($AA$4,B846,0))</f>
        <v>-7.2960898694937715E-2</v>
      </c>
      <c r="AB846" s="62">
        <f t="shared" ca="1" si="174"/>
        <v>1114369.8352164326</v>
      </c>
      <c r="AC846" s="65">
        <f t="shared" ca="1" si="175"/>
        <v>0</v>
      </c>
      <c r="AD846" s="62">
        <f ca="1">MAX(0,AB846-W846*(1+OFFSET($Y$4,B846,0))*E846)</f>
        <v>0</v>
      </c>
      <c r="AE846" s="65">
        <f ca="1">IF(OFFSET($AC$4,B846,0)=0,0,-OFFSET($AC$4,B846,0)/OFFSET($AD$4,B846,0)*AD846)</f>
        <v>0</v>
      </c>
      <c r="AF846" s="51">
        <f t="shared" ca="1" si="176"/>
        <v>1114369.8352164326</v>
      </c>
    </row>
    <row r="847" spans="1:32" ht="11.25" x14ac:dyDescent="0.2">
      <c r="A847" s="60">
        <v>32312</v>
      </c>
      <c r="B847" s="102">
        <f>INT(A847/10000)</f>
        <v>3</v>
      </c>
      <c r="C847" s="109">
        <v>2</v>
      </c>
      <c r="D847" s="60" t="s">
        <v>904</v>
      </c>
      <c r="E847" s="60">
        <v>998</v>
      </c>
      <c r="F847" s="60">
        <v>0</v>
      </c>
      <c r="G847" s="60">
        <f t="shared" si="164"/>
        <v>1608.7164179104477</v>
      </c>
      <c r="H847" s="60"/>
      <c r="I847" s="60"/>
      <c r="J847" s="57"/>
      <c r="K847" s="23">
        <f t="shared" si="165"/>
        <v>1</v>
      </c>
      <c r="L847" s="23">
        <f t="shared" si="166"/>
        <v>0</v>
      </c>
      <c r="M847" s="23">
        <f ca="1">OFFSET('Z1'!$B$7,B847,K847)*E847</f>
        <v>0</v>
      </c>
      <c r="N847" s="23">
        <f ca="1">IF(L847&gt;0,OFFSET('Z1'!$I$7,B847,L847)*IF(L847=1,E847-9300,IF(L847=2,E847-18000,IF(L847=3,E847-45000,0))),0)</f>
        <v>0</v>
      </c>
      <c r="O847" s="23">
        <f>IF(AND(F847=1,E847&gt;20000,E847&lt;=45000),E847*'Z1'!$G$7,0)+IF(AND(F847=1,E847&gt;45000,E847&lt;=50000),'Z1'!$G$7/5000*(50000-E847)*E847,0)</f>
        <v>0</v>
      </c>
      <c r="P847" s="24">
        <f t="shared" ca="1" si="167"/>
        <v>0</v>
      </c>
      <c r="Q847" s="27">
        <v>0</v>
      </c>
      <c r="R847" s="26">
        <f t="shared" si="168"/>
        <v>0</v>
      </c>
      <c r="S847" s="27">
        <f t="shared" si="169"/>
        <v>1</v>
      </c>
      <c r="T847" s="28">
        <f t="shared" si="170"/>
        <v>0</v>
      </c>
      <c r="U847" s="61">
        <f ca="1">OFFSET($U$4,B847,0)/OFFSET($G$4,B847,0)*G847</f>
        <v>782626.32763340394</v>
      </c>
      <c r="V847" s="62">
        <f t="shared" ca="1" si="171"/>
        <v>782626.32763340394</v>
      </c>
      <c r="W847" s="63">
        <v>848.2890636766341</v>
      </c>
      <c r="X847" s="63">
        <f t="shared" ca="1" si="172"/>
        <v>784.19471706753905</v>
      </c>
      <c r="Y847" s="64">
        <f t="shared" ca="1" si="173"/>
        <v>-7.5557200196945673E-2</v>
      </c>
      <c r="Z847" s="64"/>
      <c r="AA847" s="64">
        <f ca="1">MAX(Y847,OFFSET($AA$4,B847,0))</f>
        <v>-7.5021174781420008E-2</v>
      </c>
      <c r="AB847" s="62">
        <f t="shared" ca="1" si="174"/>
        <v>783080.12272225146</v>
      </c>
      <c r="AC847" s="65">
        <f t="shared" ca="1" si="175"/>
        <v>453.79508884751704</v>
      </c>
      <c r="AD847" s="62">
        <f ca="1">MAX(0,AB847-W847*(1+OFFSET($Y$4,B847,0))*E847)</f>
        <v>0</v>
      </c>
      <c r="AE847" s="65">
        <f ca="1">IF(OFFSET($AC$4,B847,0)=0,0,-OFFSET($AC$4,B847,0)/OFFSET($AD$4,B847,0)*AD847)</f>
        <v>0</v>
      </c>
      <c r="AF847" s="51">
        <f t="shared" ca="1" si="176"/>
        <v>783080.12272225146</v>
      </c>
    </row>
    <row r="848" spans="1:32" ht="11.25" x14ac:dyDescent="0.2">
      <c r="A848" s="60">
        <v>32313</v>
      </c>
      <c r="B848" s="102">
        <f>INT(A848/10000)</f>
        <v>3</v>
      </c>
      <c r="C848" s="109">
        <v>4</v>
      </c>
      <c r="D848" s="60" t="s">
        <v>905</v>
      </c>
      <c r="E848" s="60">
        <v>3237</v>
      </c>
      <c r="F848" s="60">
        <v>0</v>
      </c>
      <c r="G848" s="60">
        <f t="shared" si="164"/>
        <v>5217.8507462686566</v>
      </c>
      <c r="H848" s="60"/>
      <c r="I848" s="60"/>
      <c r="J848" s="57"/>
      <c r="K848" s="23">
        <f t="shared" si="165"/>
        <v>1</v>
      </c>
      <c r="L848" s="23">
        <f t="shared" si="166"/>
        <v>0</v>
      </c>
      <c r="M848" s="23">
        <f ca="1">OFFSET('Z1'!$B$7,B848,K848)*E848</f>
        <v>0</v>
      </c>
      <c r="N848" s="23">
        <f ca="1">IF(L848&gt;0,OFFSET('Z1'!$I$7,B848,L848)*IF(L848=1,E848-9300,IF(L848=2,E848-18000,IF(L848=3,E848-45000,0))),0)</f>
        <v>0</v>
      </c>
      <c r="O848" s="23">
        <f>IF(AND(F848=1,E848&gt;20000,E848&lt;=45000),E848*'Z1'!$G$7,0)+IF(AND(F848=1,E848&gt;45000,E848&lt;=50000),'Z1'!$G$7/5000*(50000-E848)*E848,0)</f>
        <v>0</v>
      </c>
      <c r="P848" s="24">
        <f t="shared" ca="1" si="167"/>
        <v>0</v>
      </c>
      <c r="Q848" s="27">
        <v>0</v>
      </c>
      <c r="R848" s="26">
        <f t="shared" si="168"/>
        <v>0</v>
      </c>
      <c r="S848" s="27">
        <f t="shared" si="169"/>
        <v>1</v>
      </c>
      <c r="T848" s="28">
        <f t="shared" si="170"/>
        <v>0</v>
      </c>
      <c r="U848" s="61">
        <f ca="1">OFFSET($U$4,B848,0)/OFFSET($G$4,B848,0)*G848</f>
        <v>2538438.2991476236</v>
      </c>
      <c r="V848" s="62">
        <f t="shared" ca="1" si="171"/>
        <v>2538438.2991476236</v>
      </c>
      <c r="W848" s="63">
        <v>848.2890636766341</v>
      </c>
      <c r="X848" s="63">
        <f t="shared" ca="1" si="172"/>
        <v>784.19471706753893</v>
      </c>
      <c r="Y848" s="64">
        <f t="shared" ca="1" si="173"/>
        <v>-7.5557200196945784E-2</v>
      </c>
      <c r="Z848" s="64"/>
      <c r="AA848" s="64">
        <f ca="1">MAX(Y848,OFFSET($AA$4,B848,0))</f>
        <v>-7.5021174781420008E-2</v>
      </c>
      <c r="AB848" s="62">
        <f t="shared" ca="1" si="174"/>
        <v>2539910.1776071424</v>
      </c>
      <c r="AC848" s="65">
        <f t="shared" ca="1" si="175"/>
        <v>1471.8784595187753</v>
      </c>
      <c r="AD848" s="62">
        <f ca="1">MAX(0,AB848-W848*(1+OFFSET($Y$4,B848,0))*E848)</f>
        <v>0</v>
      </c>
      <c r="AE848" s="65">
        <f ca="1">IF(OFFSET($AC$4,B848,0)=0,0,-OFFSET($AC$4,B848,0)/OFFSET($AD$4,B848,0)*AD848)</f>
        <v>0</v>
      </c>
      <c r="AF848" s="51">
        <f t="shared" ca="1" si="176"/>
        <v>2539910.1776071424</v>
      </c>
    </row>
    <row r="849" spans="1:32" ht="11.25" x14ac:dyDescent="0.2">
      <c r="A849" s="60">
        <v>32314</v>
      </c>
      <c r="B849" s="102">
        <f>INT(A849/10000)</f>
        <v>3</v>
      </c>
      <c r="C849" s="109">
        <v>4</v>
      </c>
      <c r="D849" s="60" t="s">
        <v>906</v>
      </c>
      <c r="E849" s="60">
        <v>2871</v>
      </c>
      <c r="F849" s="60">
        <v>0</v>
      </c>
      <c r="G849" s="60">
        <f t="shared" si="164"/>
        <v>4627.8805970149251</v>
      </c>
      <c r="H849" s="60"/>
      <c r="I849" s="60"/>
      <c r="J849" s="57"/>
      <c r="K849" s="23">
        <f t="shared" si="165"/>
        <v>1</v>
      </c>
      <c r="L849" s="23">
        <f t="shared" si="166"/>
        <v>0</v>
      </c>
      <c r="M849" s="23">
        <f ca="1">OFFSET('Z1'!$B$7,B849,K849)*E849</f>
        <v>0</v>
      </c>
      <c r="N849" s="23">
        <f ca="1">IF(L849&gt;0,OFFSET('Z1'!$I$7,B849,L849)*IF(L849=1,E849-9300,IF(L849=2,E849-18000,IF(L849=3,E849-45000,0))),0)</f>
        <v>0</v>
      </c>
      <c r="O849" s="23">
        <f>IF(AND(F849=1,E849&gt;20000,E849&lt;=45000),E849*'Z1'!$G$7,0)+IF(AND(F849=1,E849&gt;45000,E849&lt;=50000),'Z1'!$G$7/5000*(50000-E849)*E849,0)</f>
        <v>0</v>
      </c>
      <c r="P849" s="24">
        <f t="shared" ca="1" si="167"/>
        <v>0</v>
      </c>
      <c r="Q849" s="27">
        <v>7538</v>
      </c>
      <c r="R849" s="26">
        <f t="shared" si="168"/>
        <v>6538</v>
      </c>
      <c r="S849" s="27">
        <f t="shared" si="169"/>
        <v>1</v>
      </c>
      <c r="T849" s="28">
        <f t="shared" si="170"/>
        <v>5884.2</v>
      </c>
      <c r="U849" s="61">
        <f ca="1">OFFSET($U$4,B849,0)/OFFSET($G$4,B849,0)*G849</f>
        <v>2251423.0327009042</v>
      </c>
      <c r="V849" s="62">
        <f t="shared" ca="1" si="171"/>
        <v>2257307.2327009044</v>
      </c>
      <c r="W849" s="63">
        <v>849.93201460959904</v>
      </c>
      <c r="X849" s="63">
        <f t="shared" ca="1" si="172"/>
        <v>786.24424684810322</v>
      </c>
      <c r="Y849" s="64">
        <f t="shared" ca="1" si="173"/>
        <v>-7.4932778936147804E-2</v>
      </c>
      <c r="Z849" s="64"/>
      <c r="AA849" s="64">
        <f ca="1">MAX(Y849,OFFSET($AA$4,B849,0))</f>
        <v>-7.4932778936147804E-2</v>
      </c>
      <c r="AB849" s="62">
        <f t="shared" ca="1" si="174"/>
        <v>2257307.2327009044</v>
      </c>
      <c r="AC849" s="65">
        <f t="shared" ca="1" si="175"/>
        <v>0</v>
      </c>
      <c r="AD849" s="62">
        <f ca="1">MAX(0,AB849-W849*(1+OFFSET($Y$4,B849,0))*E849)</f>
        <v>0</v>
      </c>
      <c r="AE849" s="65">
        <f ca="1">IF(OFFSET($AC$4,B849,0)=0,0,-OFFSET($AC$4,B849,0)/OFFSET($AD$4,B849,0)*AD849)</f>
        <v>0</v>
      </c>
      <c r="AF849" s="51">
        <f t="shared" ca="1" si="176"/>
        <v>2257307.2327009044</v>
      </c>
    </row>
    <row r="850" spans="1:32" ht="11.25" x14ac:dyDescent="0.2">
      <c r="A850" s="60">
        <v>32315</v>
      </c>
      <c r="B850" s="102">
        <f>INT(A850/10000)</f>
        <v>3</v>
      </c>
      <c r="C850" s="109">
        <v>3</v>
      </c>
      <c r="D850" s="60" t="s">
        <v>907</v>
      </c>
      <c r="E850" s="60">
        <v>2296</v>
      </c>
      <c r="F850" s="60">
        <v>0</v>
      </c>
      <c r="G850" s="60">
        <f t="shared" si="164"/>
        <v>3701.0149253731342</v>
      </c>
      <c r="H850" s="60"/>
      <c r="I850" s="60"/>
      <c r="J850" s="57"/>
      <c r="K850" s="23">
        <f t="shared" si="165"/>
        <v>1</v>
      </c>
      <c r="L850" s="23">
        <f t="shared" si="166"/>
        <v>0</v>
      </c>
      <c r="M850" s="23">
        <f ca="1">OFFSET('Z1'!$B$7,B850,K850)*E850</f>
        <v>0</v>
      </c>
      <c r="N850" s="23">
        <f ca="1">IF(L850&gt;0,OFFSET('Z1'!$I$7,B850,L850)*IF(L850=1,E850-9300,IF(L850=2,E850-18000,IF(L850=3,E850-45000,0))),0)</f>
        <v>0</v>
      </c>
      <c r="O850" s="23">
        <f>IF(AND(F850=1,E850&gt;20000,E850&lt;=45000),E850*'Z1'!$G$7,0)+IF(AND(F850=1,E850&gt;45000,E850&lt;=50000),'Z1'!$G$7/5000*(50000-E850)*E850,0)</f>
        <v>0</v>
      </c>
      <c r="P850" s="24">
        <f t="shared" ca="1" si="167"/>
        <v>0</v>
      </c>
      <c r="Q850" s="27">
        <v>10024</v>
      </c>
      <c r="R850" s="26">
        <f t="shared" si="168"/>
        <v>9024</v>
      </c>
      <c r="S850" s="27">
        <f t="shared" si="169"/>
        <v>1</v>
      </c>
      <c r="T850" s="28">
        <f t="shared" si="170"/>
        <v>8121.6</v>
      </c>
      <c r="U850" s="61">
        <f ca="1">OFFSET($U$4,B850,0)/OFFSET($G$4,B850,0)*G850</f>
        <v>1800511.0703870696</v>
      </c>
      <c r="V850" s="62">
        <f t="shared" ca="1" si="171"/>
        <v>1808632.6703870697</v>
      </c>
      <c r="W850" s="63">
        <v>851.28129165590872</v>
      </c>
      <c r="X850" s="63">
        <f t="shared" ca="1" si="172"/>
        <v>787.73199929750422</v>
      </c>
      <c r="Y850" s="64">
        <f t="shared" ca="1" si="173"/>
        <v>-7.4651343781781843E-2</v>
      </c>
      <c r="Z850" s="64"/>
      <c r="AA850" s="64">
        <f ca="1">MAX(Y850,OFFSET($AA$4,B850,0))</f>
        <v>-7.4651343781781843E-2</v>
      </c>
      <c r="AB850" s="62">
        <f t="shared" ca="1" si="174"/>
        <v>1808632.6703870697</v>
      </c>
      <c r="AC850" s="65">
        <f t="shared" ca="1" si="175"/>
        <v>0</v>
      </c>
      <c r="AD850" s="62">
        <f ca="1">MAX(0,AB850-W850*(1+OFFSET($Y$4,B850,0))*E850)</f>
        <v>0</v>
      </c>
      <c r="AE850" s="65">
        <f ca="1">IF(OFFSET($AC$4,B850,0)=0,0,-OFFSET($AC$4,B850,0)/OFFSET($AD$4,B850,0)*AD850)</f>
        <v>0</v>
      </c>
      <c r="AF850" s="51">
        <f t="shared" ca="1" si="176"/>
        <v>1808632.6703870697</v>
      </c>
    </row>
    <row r="851" spans="1:32" ht="11.25" x14ac:dyDescent="0.2">
      <c r="A851" s="60">
        <v>32316</v>
      </c>
      <c r="B851" s="102">
        <f>INT(A851/10000)</f>
        <v>3</v>
      </c>
      <c r="C851" s="109">
        <v>4</v>
      </c>
      <c r="D851" s="60" t="s">
        <v>908</v>
      </c>
      <c r="E851" s="60">
        <v>3995</v>
      </c>
      <c r="F851" s="60">
        <v>0</v>
      </c>
      <c r="G851" s="60">
        <f t="shared" si="164"/>
        <v>6439.7014925373132</v>
      </c>
      <c r="H851" s="60"/>
      <c r="I851" s="60"/>
      <c r="J851" s="57"/>
      <c r="K851" s="23">
        <f t="shared" si="165"/>
        <v>1</v>
      </c>
      <c r="L851" s="23">
        <f t="shared" si="166"/>
        <v>0</v>
      </c>
      <c r="M851" s="23">
        <f ca="1">OFFSET('Z1'!$B$7,B851,K851)*E851</f>
        <v>0</v>
      </c>
      <c r="N851" s="23">
        <f ca="1">IF(L851&gt;0,OFFSET('Z1'!$I$7,B851,L851)*IF(L851=1,E851-9300,IF(L851=2,E851-18000,IF(L851=3,E851-45000,0))),0)</f>
        <v>0</v>
      </c>
      <c r="O851" s="23">
        <f>IF(AND(F851=1,E851&gt;20000,E851&lt;=45000),E851*'Z1'!$G$7,0)+IF(AND(F851=1,E851&gt;45000,E851&lt;=50000),'Z1'!$G$7/5000*(50000-E851)*E851,0)</f>
        <v>0</v>
      </c>
      <c r="P851" s="24">
        <f t="shared" ca="1" si="167"/>
        <v>0</v>
      </c>
      <c r="Q851" s="27">
        <v>9292</v>
      </c>
      <c r="R851" s="26">
        <f t="shared" si="168"/>
        <v>8292</v>
      </c>
      <c r="S851" s="27">
        <f t="shared" si="169"/>
        <v>1</v>
      </c>
      <c r="T851" s="28">
        <f t="shared" si="170"/>
        <v>7462.8</v>
      </c>
      <c r="U851" s="61">
        <f ca="1">OFFSET($U$4,B851,0)/OFFSET($G$4,B851,0)*G851</f>
        <v>3132857.8946848181</v>
      </c>
      <c r="V851" s="62">
        <f t="shared" ca="1" si="171"/>
        <v>3140320.6946848179</v>
      </c>
      <c r="W851" s="63">
        <v>849.78528819211351</v>
      </c>
      <c r="X851" s="63">
        <f t="shared" ca="1" si="172"/>
        <v>786.06275211134368</v>
      </c>
      <c r="Y851" s="64">
        <f t="shared" ca="1" si="173"/>
        <v>-7.4986631289342687E-2</v>
      </c>
      <c r="Z851" s="64"/>
      <c r="AA851" s="64">
        <f ca="1">MAX(Y851,OFFSET($AA$4,B851,0))</f>
        <v>-7.4986631289342687E-2</v>
      </c>
      <c r="AB851" s="62">
        <f t="shared" ca="1" si="174"/>
        <v>3140320.6946848179</v>
      </c>
      <c r="AC851" s="65">
        <f t="shared" ca="1" si="175"/>
        <v>0</v>
      </c>
      <c r="AD851" s="62">
        <f ca="1">MAX(0,AB851-W851*(1+OFFSET($Y$4,B851,0))*E851)</f>
        <v>0</v>
      </c>
      <c r="AE851" s="65">
        <f ca="1">IF(OFFSET($AC$4,B851,0)=0,0,-OFFSET($AC$4,B851,0)/OFFSET($AD$4,B851,0)*AD851)</f>
        <v>0</v>
      </c>
      <c r="AF851" s="51">
        <f t="shared" ca="1" si="176"/>
        <v>3140320.6946848179</v>
      </c>
    </row>
    <row r="852" spans="1:32" ht="11.25" x14ac:dyDescent="0.2">
      <c r="A852" s="60">
        <v>32317</v>
      </c>
      <c r="B852" s="102">
        <f>INT(A852/10000)</f>
        <v>3</v>
      </c>
      <c r="C852" s="109">
        <v>3</v>
      </c>
      <c r="D852" s="60" t="s">
        <v>909</v>
      </c>
      <c r="E852" s="60">
        <v>1041</v>
      </c>
      <c r="F852" s="60">
        <v>0</v>
      </c>
      <c r="G852" s="60">
        <f t="shared" ref="G852:G915" si="177">IF(AND(F852=1,E852&lt;=20000),E852*2,IF(E852&lt;=10000,E852*(1+41/67),IF(E852&lt;=20000,E852*(1+2/3),IF(E852&lt;=50000,E852*(2),E852*(2+1/3))))+IF(AND(E852&gt;9000,E852&lt;=10000),(E852-9000)*(110/201),0)+IF(AND(E852&gt;18000,E852&lt;=20000),(E852-18000)*(3+1/3),0)+IF(AND(E852&gt;45000,E852&lt;=50000),(E852-45000)*(3+1/3),0))</f>
        <v>1678.0298507462687</v>
      </c>
      <c r="H852" s="60"/>
      <c r="I852" s="60"/>
      <c r="J852" s="57"/>
      <c r="K852" s="23">
        <f t="shared" ref="K852:K915" si="178">IF(AND(F852=1,E852&lt;=20000),3,IF(E852&lt;=10000,1,IF(E852&lt;=20000,2,IF(E852&lt;=50000,3,4))))</f>
        <v>1</v>
      </c>
      <c r="L852" s="23">
        <f t="shared" ref="L852:L915" si="179">IF(AND(F852=1,E852&lt;=45000),0,IF(AND(E852&gt;9300,E852&lt;=10000),1,IF(AND(E852&gt;18000,E852&lt;=20000),2,IF(AND(E852&gt;45000,E852&lt;=50000),3,0))))</f>
        <v>0</v>
      </c>
      <c r="M852" s="23">
        <f ca="1">OFFSET('Z1'!$B$7,B852,K852)*E852</f>
        <v>0</v>
      </c>
      <c r="N852" s="23">
        <f ca="1">IF(L852&gt;0,OFFSET('Z1'!$I$7,B852,L852)*IF(L852=1,E852-9300,IF(L852=2,E852-18000,IF(L852=3,E852-45000,0))),0)</f>
        <v>0</v>
      </c>
      <c r="O852" s="23">
        <f>IF(AND(F852=1,E852&gt;20000,E852&lt;=45000),E852*'Z1'!$G$7,0)+IF(AND(F852=1,E852&gt;45000,E852&lt;=50000),'Z1'!$G$7/5000*(50000-E852)*E852,0)</f>
        <v>0</v>
      </c>
      <c r="P852" s="24">
        <f t="shared" ref="P852:P915" ca="1" si="180">SUM(M852:O852)</f>
        <v>0</v>
      </c>
      <c r="Q852" s="27">
        <v>0</v>
      </c>
      <c r="R852" s="26">
        <f t="shared" ref="R852:R915" si="181">MAX(Q852-$R$3,0)</f>
        <v>0</v>
      </c>
      <c r="S852" s="27">
        <f t="shared" ref="S852:S915" si="182">IF(E852&lt;=9300,1,IF(E852&gt;10000,0,2))</f>
        <v>1</v>
      </c>
      <c r="T852" s="28">
        <f t="shared" ref="T852:T915" si="183">IF(S852=0,0,IF(S852=1,R852*$T$3,R852*$T$3*(10000-E852)/700))</f>
        <v>0</v>
      </c>
      <c r="U852" s="61">
        <f ca="1">OFFSET($U$4,B852,0)/OFFSET($G$4,B852,0)*G852</f>
        <v>816346.70046730817</v>
      </c>
      <c r="V852" s="62">
        <f t="shared" ref="V852:V915" ca="1" si="184">P852+T852+U852</f>
        <v>816346.70046730817</v>
      </c>
      <c r="W852" s="63">
        <v>848.28906367663399</v>
      </c>
      <c r="X852" s="63">
        <f t="shared" ref="X852:X915" ca="1" si="185">V852/E852</f>
        <v>784.19471706753905</v>
      </c>
      <c r="Y852" s="64">
        <f t="shared" ref="Y852:Y915" ca="1" si="186">X852/W852-1</f>
        <v>-7.5557200196945562E-2</v>
      </c>
      <c r="Z852" s="64"/>
      <c r="AA852" s="64">
        <f ca="1">MAX(Y852,OFFSET($AA$4,B852,0))</f>
        <v>-7.5021174781420008E-2</v>
      </c>
      <c r="AB852" s="62">
        <f t="shared" ref="AB852:AB915" ca="1" si="187">(W852*(1+AA852))*E852</f>
        <v>816820.04784956283</v>
      </c>
      <c r="AC852" s="65">
        <f t="shared" ref="AC852:AC915" ca="1" si="188">AB852-V852</f>
        <v>473.34738225466572</v>
      </c>
      <c r="AD852" s="62">
        <f ca="1">MAX(0,AB852-W852*(1+OFFSET($Y$4,B852,0))*E852)</f>
        <v>0</v>
      </c>
      <c r="AE852" s="65">
        <f ca="1">IF(OFFSET($AC$4,B852,0)=0,0,-OFFSET($AC$4,B852,0)/OFFSET($AD$4,B852,0)*AD852)</f>
        <v>0</v>
      </c>
      <c r="AF852" s="51">
        <f t="shared" ref="AF852:AF915" ca="1" si="189">AB852+AE852</f>
        <v>816820.04784956283</v>
      </c>
    </row>
    <row r="853" spans="1:32" ht="11.25" x14ac:dyDescent="0.2">
      <c r="A853" s="60">
        <v>32318</v>
      </c>
      <c r="B853" s="102">
        <f>INT(A853/10000)</f>
        <v>3</v>
      </c>
      <c r="C853" s="109">
        <v>4</v>
      </c>
      <c r="D853" s="60" t="s">
        <v>910</v>
      </c>
      <c r="E853" s="60">
        <v>2748</v>
      </c>
      <c r="F853" s="60">
        <v>0</v>
      </c>
      <c r="G853" s="60">
        <f t="shared" si="177"/>
        <v>4429.6119402985078</v>
      </c>
      <c r="H853" s="60"/>
      <c r="I853" s="60"/>
      <c r="J853" s="57"/>
      <c r="K853" s="23">
        <f t="shared" si="178"/>
        <v>1</v>
      </c>
      <c r="L853" s="23">
        <f t="shared" si="179"/>
        <v>0</v>
      </c>
      <c r="M853" s="23">
        <f ca="1">OFFSET('Z1'!$B$7,B853,K853)*E853</f>
        <v>0</v>
      </c>
      <c r="N853" s="23">
        <f ca="1">IF(L853&gt;0,OFFSET('Z1'!$I$7,B853,L853)*IF(L853=1,E853-9300,IF(L853=2,E853-18000,IF(L853=3,E853-45000,0))),0)</f>
        <v>0</v>
      </c>
      <c r="O853" s="23">
        <f>IF(AND(F853=1,E853&gt;20000,E853&lt;=45000),E853*'Z1'!$G$7,0)+IF(AND(F853=1,E853&gt;45000,E853&lt;=50000),'Z1'!$G$7/5000*(50000-E853)*E853,0)</f>
        <v>0</v>
      </c>
      <c r="P853" s="24">
        <f t="shared" ca="1" si="180"/>
        <v>0</v>
      </c>
      <c r="Q853" s="27">
        <v>0</v>
      </c>
      <c r="R853" s="26">
        <f t="shared" si="181"/>
        <v>0</v>
      </c>
      <c r="S853" s="27">
        <f t="shared" si="182"/>
        <v>1</v>
      </c>
      <c r="T853" s="28">
        <f t="shared" si="183"/>
        <v>0</v>
      </c>
      <c r="U853" s="61">
        <f ca="1">OFFSET($U$4,B853,0)/OFFSET($G$4,B853,0)*G853</f>
        <v>2154967.0825015972</v>
      </c>
      <c r="V853" s="62">
        <f t="shared" ca="1" si="184"/>
        <v>2154967.0825015972</v>
      </c>
      <c r="W853" s="63">
        <v>847.76225690333297</v>
      </c>
      <c r="X853" s="63">
        <f t="shared" ca="1" si="185"/>
        <v>784.19471706753905</v>
      </c>
      <c r="Y853" s="64">
        <f t="shared" ca="1" si="186"/>
        <v>-7.4982743473377189E-2</v>
      </c>
      <c r="Z853" s="64"/>
      <c r="AA853" s="64">
        <f ca="1">MAX(Y853,OFFSET($AA$4,B853,0))</f>
        <v>-7.4982743473377189E-2</v>
      </c>
      <c r="AB853" s="62">
        <f t="shared" ca="1" si="187"/>
        <v>2154967.0825015972</v>
      </c>
      <c r="AC853" s="65">
        <f t="shared" ca="1" si="188"/>
        <v>0</v>
      </c>
      <c r="AD853" s="62">
        <f ca="1">MAX(0,AB853-W853*(1+OFFSET($Y$4,B853,0))*E853)</f>
        <v>0</v>
      </c>
      <c r="AE853" s="65">
        <f ca="1">IF(OFFSET($AC$4,B853,0)=0,0,-OFFSET($AC$4,B853,0)/OFFSET($AD$4,B853,0)*AD853)</f>
        <v>0</v>
      </c>
      <c r="AF853" s="51">
        <f t="shared" ca="1" si="189"/>
        <v>2154967.0825015972</v>
      </c>
    </row>
    <row r="854" spans="1:32" ht="11.25" x14ac:dyDescent="0.2">
      <c r="A854" s="60">
        <v>32319</v>
      </c>
      <c r="B854" s="102">
        <f>INT(A854/10000)</f>
        <v>3</v>
      </c>
      <c r="C854" s="109">
        <v>4</v>
      </c>
      <c r="D854" s="60" t="s">
        <v>911</v>
      </c>
      <c r="E854" s="60">
        <v>3026</v>
      </c>
      <c r="F854" s="60">
        <v>0</v>
      </c>
      <c r="G854" s="60">
        <f t="shared" si="177"/>
        <v>4877.7313432835817</v>
      </c>
      <c r="H854" s="60"/>
      <c r="I854" s="60"/>
      <c r="J854" s="57"/>
      <c r="K854" s="23">
        <f t="shared" si="178"/>
        <v>1</v>
      </c>
      <c r="L854" s="23">
        <f t="shared" si="179"/>
        <v>0</v>
      </c>
      <c r="M854" s="23">
        <f ca="1">OFFSET('Z1'!$B$7,B854,K854)*E854</f>
        <v>0</v>
      </c>
      <c r="N854" s="23">
        <f ca="1">IF(L854&gt;0,OFFSET('Z1'!$I$7,B854,L854)*IF(L854=1,E854-9300,IF(L854=2,E854-18000,IF(L854=3,E854-45000,0))),0)</f>
        <v>0</v>
      </c>
      <c r="O854" s="23">
        <f>IF(AND(F854=1,E854&gt;20000,E854&lt;=45000),E854*'Z1'!$G$7,0)+IF(AND(F854=1,E854&gt;45000,E854&lt;=50000),'Z1'!$G$7/5000*(50000-E854)*E854,0)</f>
        <v>0</v>
      </c>
      <c r="P854" s="24">
        <f t="shared" ca="1" si="180"/>
        <v>0</v>
      </c>
      <c r="Q854" s="27">
        <v>6188</v>
      </c>
      <c r="R854" s="26">
        <f t="shared" si="181"/>
        <v>5188</v>
      </c>
      <c r="S854" s="27">
        <f t="shared" si="182"/>
        <v>1</v>
      </c>
      <c r="T854" s="28">
        <f t="shared" si="183"/>
        <v>4669.2</v>
      </c>
      <c r="U854" s="61">
        <f ca="1">OFFSET($U$4,B854,0)/OFFSET($G$4,B854,0)*G854</f>
        <v>2372973.2138463729</v>
      </c>
      <c r="V854" s="62">
        <f t="shared" ca="1" si="184"/>
        <v>2377642.4138463731</v>
      </c>
      <c r="W854" s="63">
        <v>850.0559513133594</v>
      </c>
      <c r="X854" s="63">
        <f t="shared" ca="1" si="185"/>
        <v>785.73774416601884</v>
      </c>
      <c r="Y854" s="64">
        <f t="shared" ca="1" si="186"/>
        <v>-7.5663498441446375E-2</v>
      </c>
      <c r="Z854" s="64"/>
      <c r="AA854" s="64">
        <f ca="1">MAX(Y854,OFFSET($AA$4,B854,0))</f>
        <v>-7.5021174781420008E-2</v>
      </c>
      <c r="AB854" s="62">
        <f t="shared" ca="1" si="187"/>
        <v>2379294.643283294</v>
      </c>
      <c r="AC854" s="65">
        <f t="shared" ca="1" si="188"/>
        <v>1652.2294369209558</v>
      </c>
      <c r="AD854" s="62">
        <f ca="1">MAX(0,AB854-W854*(1+OFFSET($Y$4,B854,0))*E854)</f>
        <v>0</v>
      </c>
      <c r="AE854" s="65">
        <f ca="1">IF(OFFSET($AC$4,B854,0)=0,0,-OFFSET($AC$4,B854,0)/OFFSET($AD$4,B854,0)*AD854)</f>
        <v>0</v>
      </c>
      <c r="AF854" s="51">
        <f t="shared" ca="1" si="189"/>
        <v>2379294.643283294</v>
      </c>
    </row>
    <row r="855" spans="1:32" ht="11.25" x14ac:dyDescent="0.2">
      <c r="A855" s="60">
        <v>32320</v>
      </c>
      <c r="B855" s="102">
        <f>INT(A855/10000)</f>
        <v>3</v>
      </c>
      <c r="C855" s="109">
        <v>3</v>
      </c>
      <c r="D855" s="60" t="s">
        <v>912</v>
      </c>
      <c r="E855" s="60">
        <v>2062</v>
      </c>
      <c r="F855" s="60">
        <v>0</v>
      </c>
      <c r="G855" s="60">
        <f t="shared" si="177"/>
        <v>3323.8208955223881</v>
      </c>
      <c r="H855" s="60"/>
      <c r="I855" s="60"/>
      <c r="J855" s="57"/>
      <c r="K855" s="23">
        <f t="shared" si="178"/>
        <v>1</v>
      </c>
      <c r="L855" s="23">
        <f t="shared" si="179"/>
        <v>0</v>
      </c>
      <c r="M855" s="23">
        <f ca="1">OFFSET('Z1'!$B$7,B855,K855)*E855</f>
        <v>0</v>
      </c>
      <c r="N855" s="23">
        <f ca="1">IF(L855&gt;0,OFFSET('Z1'!$I$7,B855,L855)*IF(L855=1,E855-9300,IF(L855=2,E855-18000,IF(L855=3,E855-45000,0))),0)</f>
        <v>0</v>
      </c>
      <c r="O855" s="23">
        <f>IF(AND(F855=1,E855&gt;20000,E855&lt;=45000),E855*'Z1'!$G$7,0)+IF(AND(F855=1,E855&gt;45000,E855&lt;=50000),'Z1'!$G$7/5000*(50000-E855)*E855,0)</f>
        <v>0</v>
      </c>
      <c r="P855" s="24">
        <f t="shared" ca="1" si="180"/>
        <v>0</v>
      </c>
      <c r="Q855" s="27">
        <v>0</v>
      </c>
      <c r="R855" s="26">
        <f t="shared" si="181"/>
        <v>0</v>
      </c>
      <c r="S855" s="27">
        <f t="shared" si="182"/>
        <v>1</v>
      </c>
      <c r="T855" s="28">
        <f t="shared" si="183"/>
        <v>0</v>
      </c>
      <c r="U855" s="61">
        <f ca="1">OFFSET($U$4,B855,0)/OFFSET($G$4,B855,0)*G855</f>
        <v>1617009.5065932656</v>
      </c>
      <c r="V855" s="62">
        <f t="shared" ca="1" si="184"/>
        <v>1617009.5065932656</v>
      </c>
      <c r="W855" s="63">
        <v>848.2890636766341</v>
      </c>
      <c r="X855" s="63">
        <f t="shared" ca="1" si="185"/>
        <v>784.19471706753905</v>
      </c>
      <c r="Y855" s="64">
        <f t="shared" ca="1" si="186"/>
        <v>-7.5557200196945673E-2</v>
      </c>
      <c r="Z855" s="64"/>
      <c r="AA855" s="64">
        <f ca="1">MAX(Y855,OFFSET($AA$4,B855,0))</f>
        <v>-7.5021174781420008E-2</v>
      </c>
      <c r="AB855" s="62">
        <f t="shared" ca="1" si="187"/>
        <v>1617947.1072678182</v>
      </c>
      <c r="AC855" s="65">
        <f t="shared" ca="1" si="188"/>
        <v>937.60067455261014</v>
      </c>
      <c r="AD855" s="62">
        <f ca="1">MAX(0,AB855-W855*(1+OFFSET($Y$4,B855,0))*E855)</f>
        <v>0</v>
      </c>
      <c r="AE855" s="65">
        <f ca="1">IF(OFFSET($AC$4,B855,0)=0,0,-OFFSET($AC$4,B855,0)/OFFSET($AD$4,B855,0)*AD855)</f>
        <v>0</v>
      </c>
      <c r="AF855" s="51">
        <f t="shared" ca="1" si="189"/>
        <v>1617947.1072678182</v>
      </c>
    </row>
    <row r="856" spans="1:32" ht="11.25" x14ac:dyDescent="0.2">
      <c r="A856" s="60">
        <v>32321</v>
      </c>
      <c r="B856" s="102">
        <f>INT(A856/10000)</f>
        <v>3</v>
      </c>
      <c r="C856" s="109">
        <v>2</v>
      </c>
      <c r="D856" s="60" t="s">
        <v>913</v>
      </c>
      <c r="E856" s="60">
        <v>688</v>
      </c>
      <c r="F856" s="60">
        <v>0</v>
      </c>
      <c r="G856" s="60">
        <f t="shared" si="177"/>
        <v>1109.0149253731342</v>
      </c>
      <c r="H856" s="60"/>
      <c r="I856" s="60"/>
      <c r="J856" s="57"/>
      <c r="K856" s="23">
        <f t="shared" si="178"/>
        <v>1</v>
      </c>
      <c r="L856" s="23">
        <f t="shared" si="179"/>
        <v>0</v>
      </c>
      <c r="M856" s="23">
        <f ca="1">OFFSET('Z1'!$B$7,B856,K856)*E856</f>
        <v>0</v>
      </c>
      <c r="N856" s="23">
        <f ca="1">IF(L856&gt;0,OFFSET('Z1'!$I$7,B856,L856)*IF(L856=1,E856-9300,IF(L856=2,E856-18000,IF(L856=3,E856-45000,0))),0)</f>
        <v>0</v>
      </c>
      <c r="O856" s="23">
        <f>IF(AND(F856=1,E856&gt;20000,E856&lt;=45000),E856*'Z1'!$G$7,0)+IF(AND(F856=1,E856&gt;45000,E856&lt;=50000),'Z1'!$G$7/5000*(50000-E856)*E856,0)</f>
        <v>0</v>
      </c>
      <c r="P856" s="24">
        <f t="shared" ca="1" si="180"/>
        <v>0</v>
      </c>
      <c r="Q856" s="27">
        <v>3814</v>
      </c>
      <c r="R856" s="26">
        <f t="shared" si="181"/>
        <v>2814</v>
      </c>
      <c r="S856" s="27">
        <f t="shared" si="182"/>
        <v>1</v>
      </c>
      <c r="T856" s="28">
        <f t="shared" si="183"/>
        <v>2532.6</v>
      </c>
      <c r="U856" s="61">
        <f ca="1">OFFSET($U$4,B856,0)/OFFSET($G$4,B856,0)*G856</f>
        <v>539525.96534246684</v>
      </c>
      <c r="V856" s="62">
        <f t="shared" ca="1" si="184"/>
        <v>542058.56534246681</v>
      </c>
      <c r="W856" s="63">
        <v>851.05957649714719</v>
      </c>
      <c r="X856" s="63">
        <f t="shared" ca="1" si="185"/>
        <v>787.87582171870179</v>
      </c>
      <c r="Y856" s="64">
        <f t="shared" ca="1" si="186"/>
        <v>-7.4241282894085603E-2</v>
      </c>
      <c r="Z856" s="64"/>
      <c r="AA856" s="64">
        <f ca="1">MAX(Y856,OFFSET($AA$4,B856,0))</f>
        <v>-7.4241282894085603E-2</v>
      </c>
      <c r="AB856" s="62">
        <f t="shared" ca="1" si="187"/>
        <v>542058.56534246681</v>
      </c>
      <c r="AC856" s="65">
        <f t="shared" ca="1" si="188"/>
        <v>0</v>
      </c>
      <c r="AD856" s="62">
        <f ca="1">MAX(0,AB856-W856*(1+OFFSET($Y$4,B856,0))*E856)</f>
        <v>0</v>
      </c>
      <c r="AE856" s="65">
        <f ca="1">IF(OFFSET($AC$4,B856,0)=0,0,-OFFSET($AC$4,B856,0)/OFFSET($AD$4,B856,0)*AD856)</f>
        <v>0</v>
      </c>
      <c r="AF856" s="51">
        <f t="shared" ca="1" si="189"/>
        <v>542058.56534246681</v>
      </c>
    </row>
    <row r="857" spans="1:32" ht="11.25" x14ac:dyDescent="0.2">
      <c r="A857" s="60">
        <v>32322</v>
      </c>
      <c r="B857" s="102">
        <f>INT(A857/10000)</f>
        <v>3</v>
      </c>
      <c r="C857" s="109">
        <v>2</v>
      </c>
      <c r="D857" s="60" t="s">
        <v>914</v>
      </c>
      <c r="E857" s="60">
        <v>517</v>
      </c>
      <c r="F857" s="60">
        <v>0</v>
      </c>
      <c r="G857" s="60">
        <f t="shared" si="177"/>
        <v>833.37313432835822</v>
      </c>
      <c r="H857" s="60"/>
      <c r="I857" s="60"/>
      <c r="J857" s="57"/>
      <c r="K857" s="23">
        <f t="shared" si="178"/>
        <v>1</v>
      </c>
      <c r="L857" s="23">
        <f t="shared" si="179"/>
        <v>0</v>
      </c>
      <c r="M857" s="23">
        <f ca="1">OFFSET('Z1'!$B$7,B857,K857)*E857</f>
        <v>0</v>
      </c>
      <c r="N857" s="23">
        <f ca="1">IF(L857&gt;0,OFFSET('Z1'!$I$7,B857,L857)*IF(L857=1,E857-9300,IF(L857=2,E857-18000,IF(L857=3,E857-45000,0))),0)</f>
        <v>0</v>
      </c>
      <c r="O857" s="23">
        <f>IF(AND(F857=1,E857&gt;20000,E857&lt;=45000),E857*'Z1'!$G$7,0)+IF(AND(F857=1,E857&gt;45000,E857&lt;=50000),'Z1'!$G$7/5000*(50000-E857)*E857,0)</f>
        <v>0</v>
      </c>
      <c r="P857" s="24">
        <f t="shared" ca="1" si="180"/>
        <v>0</v>
      </c>
      <c r="Q857" s="27">
        <v>2280</v>
      </c>
      <c r="R857" s="26">
        <f t="shared" si="181"/>
        <v>1280</v>
      </c>
      <c r="S857" s="27">
        <f t="shared" si="182"/>
        <v>1</v>
      </c>
      <c r="T857" s="28">
        <f t="shared" si="183"/>
        <v>1152</v>
      </c>
      <c r="U857" s="61">
        <f ca="1">OFFSET($U$4,B857,0)/OFFSET($G$4,B857,0)*G857</f>
        <v>405428.66872391768</v>
      </c>
      <c r="V857" s="62">
        <f t="shared" ca="1" si="184"/>
        <v>406580.66872391768</v>
      </c>
      <c r="W857" s="63">
        <v>849.14330096476965</v>
      </c>
      <c r="X857" s="63">
        <f t="shared" ca="1" si="185"/>
        <v>786.42295691280015</v>
      </c>
      <c r="Y857" s="64">
        <f t="shared" ca="1" si="186"/>
        <v>-7.3863085277489304E-2</v>
      </c>
      <c r="Z857" s="64"/>
      <c r="AA857" s="64">
        <f ca="1">MAX(Y857,OFFSET($AA$4,B857,0))</f>
        <v>-7.3863085277489304E-2</v>
      </c>
      <c r="AB857" s="62">
        <f t="shared" ca="1" si="187"/>
        <v>406580.66872391768</v>
      </c>
      <c r="AC857" s="65">
        <f t="shared" ca="1" si="188"/>
        <v>0</v>
      </c>
      <c r="AD857" s="62">
        <f ca="1">MAX(0,AB857-W857*(1+OFFSET($Y$4,B857,0))*E857)</f>
        <v>0</v>
      </c>
      <c r="AE857" s="65">
        <f ca="1">IF(OFFSET($AC$4,B857,0)=0,0,-OFFSET($AC$4,B857,0)/OFFSET($AD$4,B857,0)*AD857)</f>
        <v>0</v>
      </c>
      <c r="AF857" s="51">
        <f t="shared" ca="1" si="189"/>
        <v>406580.66872391768</v>
      </c>
    </row>
    <row r="858" spans="1:32" ht="11.25" x14ac:dyDescent="0.2">
      <c r="A858" s="60">
        <v>32323</v>
      </c>
      <c r="B858" s="102">
        <f>INT(A858/10000)</f>
        <v>3</v>
      </c>
      <c r="C858" s="109">
        <v>3</v>
      </c>
      <c r="D858" s="60" t="s">
        <v>915</v>
      </c>
      <c r="E858" s="60">
        <v>2495</v>
      </c>
      <c r="F858" s="60">
        <v>0</v>
      </c>
      <c r="G858" s="60">
        <f t="shared" si="177"/>
        <v>4021.7910447761192</v>
      </c>
      <c r="H858" s="60"/>
      <c r="I858" s="60"/>
      <c r="J858" s="57"/>
      <c r="K858" s="23">
        <f t="shared" si="178"/>
        <v>1</v>
      </c>
      <c r="L858" s="23">
        <f t="shared" si="179"/>
        <v>0</v>
      </c>
      <c r="M858" s="23">
        <f ca="1">OFFSET('Z1'!$B$7,B858,K858)*E858</f>
        <v>0</v>
      </c>
      <c r="N858" s="23">
        <f ca="1">IF(L858&gt;0,OFFSET('Z1'!$I$7,B858,L858)*IF(L858=1,E858-9300,IF(L858=2,E858-18000,IF(L858=3,E858-45000,0))),0)</f>
        <v>0</v>
      </c>
      <c r="O858" s="23">
        <f>IF(AND(F858=1,E858&gt;20000,E858&lt;=45000),E858*'Z1'!$G$7,0)+IF(AND(F858=1,E858&gt;45000,E858&lt;=50000),'Z1'!$G$7/5000*(50000-E858)*E858,0)</f>
        <v>0</v>
      </c>
      <c r="P858" s="24">
        <f t="shared" ca="1" si="180"/>
        <v>0</v>
      </c>
      <c r="Q858" s="27">
        <v>1606</v>
      </c>
      <c r="R858" s="26">
        <f t="shared" si="181"/>
        <v>606</v>
      </c>
      <c r="S858" s="27">
        <f t="shared" si="182"/>
        <v>1</v>
      </c>
      <c r="T858" s="28">
        <f t="shared" si="183"/>
        <v>545.4</v>
      </c>
      <c r="U858" s="61">
        <f ca="1">OFFSET($U$4,B858,0)/OFFSET($G$4,B858,0)*G858</f>
        <v>1956565.8190835097</v>
      </c>
      <c r="V858" s="62">
        <f t="shared" ca="1" si="184"/>
        <v>1957111.2190835096</v>
      </c>
      <c r="W858" s="63">
        <v>848.28906367663421</v>
      </c>
      <c r="X858" s="63">
        <f t="shared" ca="1" si="185"/>
        <v>784.41331426192767</v>
      </c>
      <c r="Y858" s="64">
        <f t="shared" ca="1" si="186"/>
        <v>-7.5299508327807296E-2</v>
      </c>
      <c r="Z858" s="64"/>
      <c r="AA858" s="64">
        <f ca="1">MAX(Y858,OFFSET($AA$4,B858,0))</f>
        <v>-7.5021174781420008E-2</v>
      </c>
      <c r="AB858" s="62">
        <f t="shared" ca="1" si="187"/>
        <v>1957700.3068056291</v>
      </c>
      <c r="AC858" s="65">
        <f t="shared" ca="1" si="188"/>
        <v>589.08772211940959</v>
      </c>
      <c r="AD858" s="62">
        <f ca="1">MAX(0,AB858-W858*(1+OFFSET($Y$4,B858,0))*E858)</f>
        <v>0</v>
      </c>
      <c r="AE858" s="65">
        <f ca="1">IF(OFFSET($AC$4,B858,0)=0,0,-OFFSET($AC$4,B858,0)/OFFSET($AD$4,B858,0)*AD858)</f>
        <v>0</v>
      </c>
      <c r="AF858" s="51">
        <f t="shared" ca="1" si="189"/>
        <v>1957700.3068056291</v>
      </c>
    </row>
    <row r="859" spans="1:32" ht="11.25" x14ac:dyDescent="0.2">
      <c r="A859" s="60">
        <v>32324</v>
      </c>
      <c r="B859" s="102">
        <f>INT(A859/10000)</f>
        <v>3</v>
      </c>
      <c r="C859" s="109">
        <v>1</v>
      </c>
      <c r="D859" s="60" t="s">
        <v>916</v>
      </c>
      <c r="E859" s="60">
        <v>463</v>
      </c>
      <c r="F859" s="60">
        <v>0</v>
      </c>
      <c r="G859" s="60">
        <f t="shared" si="177"/>
        <v>746.32835820895525</v>
      </c>
      <c r="H859" s="60"/>
      <c r="I859" s="60"/>
      <c r="J859" s="57"/>
      <c r="K859" s="23">
        <f t="shared" si="178"/>
        <v>1</v>
      </c>
      <c r="L859" s="23">
        <f t="shared" si="179"/>
        <v>0</v>
      </c>
      <c r="M859" s="23">
        <f ca="1">OFFSET('Z1'!$B$7,B859,K859)*E859</f>
        <v>0</v>
      </c>
      <c r="N859" s="23">
        <f ca="1">IF(L859&gt;0,OFFSET('Z1'!$I$7,B859,L859)*IF(L859=1,E859-9300,IF(L859=2,E859-18000,IF(L859=3,E859-45000,0))),0)</f>
        <v>0</v>
      </c>
      <c r="O859" s="23">
        <f>IF(AND(F859=1,E859&gt;20000,E859&lt;=45000),E859*'Z1'!$G$7,0)+IF(AND(F859=1,E859&gt;45000,E859&lt;=50000),'Z1'!$G$7/5000*(50000-E859)*E859,0)</f>
        <v>0</v>
      </c>
      <c r="P859" s="24">
        <f t="shared" ca="1" si="180"/>
        <v>0</v>
      </c>
      <c r="Q859" s="27">
        <v>3501</v>
      </c>
      <c r="R859" s="26">
        <f t="shared" si="181"/>
        <v>2501</v>
      </c>
      <c r="S859" s="27">
        <f t="shared" si="182"/>
        <v>1</v>
      </c>
      <c r="T859" s="28">
        <f t="shared" si="183"/>
        <v>2250.9</v>
      </c>
      <c r="U859" s="61">
        <f ca="1">OFFSET($U$4,B859,0)/OFFSET($G$4,B859,0)*G859</f>
        <v>363082.15400227054</v>
      </c>
      <c r="V859" s="62">
        <f t="shared" ca="1" si="184"/>
        <v>365333.05400227057</v>
      </c>
      <c r="W859" s="63">
        <v>851.64970197450623</v>
      </c>
      <c r="X859" s="63">
        <f t="shared" ca="1" si="185"/>
        <v>789.05627214313301</v>
      </c>
      <c r="Y859" s="64">
        <f t="shared" ca="1" si="186"/>
        <v>-7.3496684947171986E-2</v>
      </c>
      <c r="Z859" s="64"/>
      <c r="AA859" s="64">
        <f ca="1">MAX(Y859,OFFSET($AA$4,B859,0))</f>
        <v>-7.3496684947171986E-2</v>
      </c>
      <c r="AB859" s="62">
        <f t="shared" ca="1" si="187"/>
        <v>365333.05400227057</v>
      </c>
      <c r="AC859" s="65">
        <f t="shared" ca="1" si="188"/>
        <v>0</v>
      </c>
      <c r="AD859" s="62">
        <f ca="1">MAX(0,AB859-W859*(1+OFFSET($Y$4,B859,0))*E859)</f>
        <v>0</v>
      </c>
      <c r="AE859" s="65">
        <f ca="1">IF(OFFSET($AC$4,B859,0)=0,0,-OFFSET($AC$4,B859,0)/OFFSET($AD$4,B859,0)*AD859)</f>
        <v>0</v>
      </c>
      <c r="AF859" s="51">
        <f t="shared" ca="1" si="189"/>
        <v>365333.05400227057</v>
      </c>
    </row>
    <row r="860" spans="1:32" ht="11.25" x14ac:dyDescent="0.2">
      <c r="A860" s="60">
        <v>32325</v>
      </c>
      <c r="B860" s="102">
        <f>INT(A860/10000)</f>
        <v>3</v>
      </c>
      <c r="C860" s="109">
        <v>3</v>
      </c>
      <c r="D860" s="60" t="s">
        <v>917</v>
      </c>
      <c r="E860" s="60">
        <v>1227</v>
      </c>
      <c r="F860" s="60">
        <v>0</v>
      </c>
      <c r="G860" s="60">
        <f t="shared" si="177"/>
        <v>1977.8507462686566</v>
      </c>
      <c r="H860" s="60"/>
      <c r="I860" s="60"/>
      <c r="J860" s="57"/>
      <c r="K860" s="23">
        <f t="shared" si="178"/>
        <v>1</v>
      </c>
      <c r="L860" s="23">
        <f t="shared" si="179"/>
        <v>0</v>
      </c>
      <c r="M860" s="23">
        <f ca="1">OFFSET('Z1'!$B$7,B860,K860)*E860</f>
        <v>0</v>
      </c>
      <c r="N860" s="23">
        <f ca="1">IF(L860&gt;0,OFFSET('Z1'!$I$7,B860,L860)*IF(L860=1,E860-9300,IF(L860=2,E860-18000,IF(L860=3,E860-45000,0))),0)</f>
        <v>0</v>
      </c>
      <c r="O860" s="23">
        <f>IF(AND(F860=1,E860&gt;20000,E860&lt;=45000),E860*'Z1'!$G$7,0)+IF(AND(F860=1,E860&gt;45000,E860&lt;=50000),'Z1'!$G$7/5000*(50000-E860)*E860,0)</f>
        <v>0</v>
      </c>
      <c r="P860" s="24">
        <f t="shared" ca="1" si="180"/>
        <v>0</v>
      </c>
      <c r="Q860" s="27">
        <v>1824</v>
      </c>
      <c r="R860" s="26">
        <f t="shared" si="181"/>
        <v>824</v>
      </c>
      <c r="S860" s="27">
        <f t="shared" si="182"/>
        <v>1</v>
      </c>
      <c r="T860" s="28">
        <f t="shared" si="183"/>
        <v>741.6</v>
      </c>
      <c r="U860" s="61">
        <f ca="1">OFFSET($U$4,B860,0)/OFFSET($G$4,B860,0)*G860</f>
        <v>962206.91784187034</v>
      </c>
      <c r="V860" s="62">
        <f t="shared" ca="1" si="184"/>
        <v>962948.51784187031</v>
      </c>
      <c r="W860" s="63">
        <v>848.56912850645585</v>
      </c>
      <c r="X860" s="63">
        <f t="shared" ca="1" si="185"/>
        <v>784.7991180455341</v>
      </c>
      <c r="Y860" s="64">
        <f t="shared" ca="1" si="186"/>
        <v>-7.5150047672794429E-2</v>
      </c>
      <c r="Z860" s="64"/>
      <c r="AA860" s="64">
        <f ca="1">MAX(Y860,OFFSET($AA$4,B860,0))</f>
        <v>-7.5021174781420008E-2</v>
      </c>
      <c r="AB860" s="62">
        <f t="shared" ca="1" si="187"/>
        <v>963082.69956445869</v>
      </c>
      <c r="AC860" s="65">
        <f t="shared" ca="1" si="188"/>
        <v>134.18172258837149</v>
      </c>
      <c r="AD860" s="62">
        <f ca="1">MAX(0,AB860-W860*(1+OFFSET($Y$4,B860,0))*E860)</f>
        <v>0</v>
      </c>
      <c r="AE860" s="65">
        <f ca="1">IF(OFFSET($AC$4,B860,0)=0,0,-OFFSET($AC$4,B860,0)/OFFSET($AD$4,B860,0)*AD860)</f>
        <v>0</v>
      </c>
      <c r="AF860" s="51">
        <f t="shared" ca="1" si="189"/>
        <v>963082.69956445869</v>
      </c>
    </row>
    <row r="861" spans="1:32" ht="11.25" x14ac:dyDescent="0.2">
      <c r="A861" s="60">
        <v>32326</v>
      </c>
      <c r="B861" s="102">
        <f>INT(A861/10000)</f>
        <v>3</v>
      </c>
      <c r="C861" s="109">
        <v>2</v>
      </c>
      <c r="D861" s="60" t="s">
        <v>918</v>
      </c>
      <c r="E861" s="60">
        <v>927</v>
      </c>
      <c r="F861" s="60">
        <v>0</v>
      </c>
      <c r="G861" s="60">
        <f t="shared" si="177"/>
        <v>1494.2686567164178</v>
      </c>
      <c r="H861" s="60"/>
      <c r="I861" s="60"/>
      <c r="J861" s="57"/>
      <c r="K861" s="23">
        <f t="shared" si="178"/>
        <v>1</v>
      </c>
      <c r="L861" s="23">
        <f t="shared" si="179"/>
        <v>0</v>
      </c>
      <c r="M861" s="23">
        <f ca="1">OFFSET('Z1'!$B$7,B861,K861)*E861</f>
        <v>0</v>
      </c>
      <c r="N861" s="23">
        <f ca="1">IF(L861&gt;0,OFFSET('Z1'!$I$7,B861,L861)*IF(L861=1,E861-9300,IF(L861=2,E861-18000,IF(L861=3,E861-45000,0))),0)</f>
        <v>0</v>
      </c>
      <c r="O861" s="23">
        <f>IF(AND(F861=1,E861&gt;20000,E861&lt;=45000),E861*'Z1'!$G$7,0)+IF(AND(F861=1,E861&gt;45000,E861&lt;=50000),'Z1'!$G$7/5000*(50000-E861)*E861,0)</f>
        <v>0</v>
      </c>
      <c r="P861" s="24">
        <f t="shared" ca="1" si="180"/>
        <v>0</v>
      </c>
      <c r="Q861" s="27">
        <v>0</v>
      </c>
      <c r="R861" s="26">
        <f t="shared" si="181"/>
        <v>0</v>
      </c>
      <c r="S861" s="27">
        <f t="shared" si="182"/>
        <v>1</v>
      </c>
      <c r="T861" s="28">
        <f t="shared" si="183"/>
        <v>0</v>
      </c>
      <c r="U861" s="61">
        <f ca="1">OFFSET($U$4,B861,0)/OFFSET($G$4,B861,0)*G861</f>
        <v>726948.50272160862</v>
      </c>
      <c r="V861" s="62">
        <f t="shared" ca="1" si="184"/>
        <v>726948.50272160862</v>
      </c>
      <c r="W861" s="63">
        <v>848.2890636766341</v>
      </c>
      <c r="X861" s="63">
        <f t="shared" ca="1" si="185"/>
        <v>784.19471706753893</v>
      </c>
      <c r="Y861" s="64">
        <f t="shared" ca="1" si="186"/>
        <v>-7.5557200196945784E-2</v>
      </c>
      <c r="Z861" s="64"/>
      <c r="AA861" s="64">
        <f ca="1">MAX(Y861,OFFSET($AA$4,B861,0))</f>
        <v>-7.5021174781420008E-2</v>
      </c>
      <c r="AB861" s="62">
        <f t="shared" ca="1" si="187"/>
        <v>727370.01379110932</v>
      </c>
      <c r="AC861" s="65">
        <f t="shared" ca="1" si="188"/>
        <v>421.51106950070243</v>
      </c>
      <c r="AD861" s="62">
        <f ca="1">MAX(0,AB861-W861*(1+OFFSET($Y$4,B861,0))*E861)</f>
        <v>0</v>
      </c>
      <c r="AE861" s="65">
        <f ca="1">IF(OFFSET($AC$4,B861,0)=0,0,-OFFSET($AC$4,B861,0)/OFFSET($AD$4,B861,0)*AD861)</f>
        <v>0</v>
      </c>
      <c r="AF861" s="51">
        <f t="shared" ca="1" si="189"/>
        <v>727370.01379110932</v>
      </c>
    </row>
    <row r="862" spans="1:32" ht="11.25" x14ac:dyDescent="0.2">
      <c r="A862" s="60">
        <v>32327</v>
      </c>
      <c r="B862" s="102">
        <f>INT(A862/10000)</f>
        <v>3</v>
      </c>
      <c r="C862" s="109">
        <v>5</v>
      </c>
      <c r="D862" s="60" t="s">
        <v>919</v>
      </c>
      <c r="E862" s="60">
        <v>5154</v>
      </c>
      <c r="F862" s="60">
        <v>0</v>
      </c>
      <c r="G862" s="60">
        <f t="shared" si="177"/>
        <v>8307.940298507463</v>
      </c>
      <c r="H862" s="60"/>
      <c r="I862" s="60"/>
      <c r="J862" s="57"/>
      <c r="K862" s="23">
        <f t="shared" si="178"/>
        <v>1</v>
      </c>
      <c r="L862" s="23">
        <f t="shared" si="179"/>
        <v>0</v>
      </c>
      <c r="M862" s="23">
        <f ca="1">OFFSET('Z1'!$B$7,B862,K862)*E862</f>
        <v>0</v>
      </c>
      <c r="N862" s="23">
        <f ca="1">IF(L862&gt;0,OFFSET('Z1'!$I$7,B862,L862)*IF(L862=1,E862-9300,IF(L862=2,E862-18000,IF(L862=3,E862-45000,0))),0)</f>
        <v>0</v>
      </c>
      <c r="O862" s="23">
        <f>IF(AND(F862=1,E862&gt;20000,E862&lt;=45000),E862*'Z1'!$G$7,0)+IF(AND(F862=1,E862&gt;45000,E862&lt;=50000),'Z1'!$G$7/5000*(50000-E862)*E862,0)</f>
        <v>0</v>
      </c>
      <c r="P862" s="24">
        <f t="shared" ca="1" si="180"/>
        <v>0</v>
      </c>
      <c r="Q862" s="27">
        <v>0</v>
      </c>
      <c r="R862" s="26">
        <f t="shared" si="181"/>
        <v>0</v>
      </c>
      <c r="S862" s="27">
        <f t="shared" si="182"/>
        <v>1</v>
      </c>
      <c r="T862" s="28">
        <f t="shared" si="183"/>
        <v>0</v>
      </c>
      <c r="U862" s="61">
        <f ca="1">OFFSET($U$4,B862,0)/OFFSET($G$4,B862,0)*G862</f>
        <v>4041739.5717660962</v>
      </c>
      <c r="V862" s="62">
        <f t="shared" ca="1" si="184"/>
        <v>4041739.5717660962</v>
      </c>
      <c r="W862" s="63">
        <v>847.1129731759379</v>
      </c>
      <c r="X862" s="63">
        <f t="shared" ca="1" si="185"/>
        <v>784.19471706753905</v>
      </c>
      <c r="Y862" s="64">
        <f t="shared" ca="1" si="186"/>
        <v>-7.4273748721507604E-2</v>
      </c>
      <c r="Z862" s="64"/>
      <c r="AA862" s="64">
        <f ca="1">MAX(Y862,OFFSET($AA$4,B862,0))</f>
        <v>-7.4273748721507604E-2</v>
      </c>
      <c r="AB862" s="62">
        <f t="shared" ca="1" si="187"/>
        <v>4041739.5717660962</v>
      </c>
      <c r="AC862" s="65">
        <f t="shared" ca="1" si="188"/>
        <v>0</v>
      </c>
      <c r="AD862" s="62">
        <f ca="1">MAX(0,AB862-W862*(1+OFFSET($Y$4,B862,0))*E862)</f>
        <v>0</v>
      </c>
      <c r="AE862" s="65">
        <f ca="1">IF(OFFSET($AC$4,B862,0)=0,0,-OFFSET($AC$4,B862,0)/OFFSET($AD$4,B862,0)*AD862)</f>
        <v>0</v>
      </c>
      <c r="AF862" s="51">
        <f t="shared" ca="1" si="189"/>
        <v>4041739.5717660962</v>
      </c>
    </row>
    <row r="863" spans="1:32" ht="11.25" x14ac:dyDescent="0.2">
      <c r="A863" s="60">
        <v>32330</v>
      </c>
      <c r="B863" s="102">
        <f>INT(A863/10000)</f>
        <v>3</v>
      </c>
      <c r="C863" s="109">
        <v>4</v>
      </c>
      <c r="D863" s="60" t="s">
        <v>920</v>
      </c>
      <c r="E863" s="60">
        <v>3635</v>
      </c>
      <c r="F863" s="60">
        <v>0</v>
      </c>
      <c r="G863" s="60">
        <f t="shared" si="177"/>
        <v>5859.4029850746265</v>
      </c>
      <c r="H863" s="60"/>
      <c r="I863" s="60"/>
      <c r="J863" s="57"/>
      <c r="K863" s="23">
        <f t="shared" si="178"/>
        <v>1</v>
      </c>
      <c r="L863" s="23">
        <f t="shared" si="179"/>
        <v>0</v>
      </c>
      <c r="M863" s="23">
        <f ca="1">OFFSET('Z1'!$B$7,B863,K863)*E863</f>
        <v>0</v>
      </c>
      <c r="N863" s="23">
        <f ca="1">IF(L863&gt;0,OFFSET('Z1'!$I$7,B863,L863)*IF(L863=1,E863-9300,IF(L863=2,E863-18000,IF(L863=3,E863-45000,0))),0)</f>
        <v>0</v>
      </c>
      <c r="O863" s="23">
        <f>IF(AND(F863=1,E863&gt;20000,E863&lt;=45000),E863*'Z1'!$G$7,0)+IF(AND(F863=1,E863&gt;45000,E863&lt;=50000),'Z1'!$G$7/5000*(50000-E863)*E863,0)</f>
        <v>0</v>
      </c>
      <c r="P863" s="24">
        <f t="shared" ca="1" si="180"/>
        <v>0</v>
      </c>
      <c r="Q863" s="27">
        <v>0</v>
      </c>
      <c r="R863" s="26">
        <f t="shared" si="181"/>
        <v>0</v>
      </c>
      <c r="S863" s="27">
        <f t="shared" si="182"/>
        <v>1</v>
      </c>
      <c r="T863" s="28">
        <f t="shared" si="183"/>
        <v>0</v>
      </c>
      <c r="U863" s="61">
        <f ca="1">OFFSET($U$4,B863,0)/OFFSET($G$4,B863,0)*G863</f>
        <v>2850547.7965405043</v>
      </c>
      <c r="V863" s="62">
        <f t="shared" ca="1" si="184"/>
        <v>2850547.7965405043</v>
      </c>
      <c r="W863" s="63">
        <v>847.90423777763499</v>
      </c>
      <c r="X863" s="63">
        <f t="shared" ca="1" si="185"/>
        <v>784.19471706753905</v>
      </c>
      <c r="Y863" s="64">
        <f t="shared" ca="1" si="186"/>
        <v>-7.5137636859887835E-2</v>
      </c>
      <c r="Z863" s="64"/>
      <c r="AA863" s="64">
        <f ca="1">MAX(Y863,OFFSET($AA$4,B863,0))</f>
        <v>-7.5021174781420008E-2</v>
      </c>
      <c r="AB863" s="62">
        <f t="shared" ca="1" si="187"/>
        <v>2850906.7480281941</v>
      </c>
      <c r="AC863" s="65">
        <f t="shared" ca="1" si="188"/>
        <v>358.95148768974468</v>
      </c>
      <c r="AD863" s="62">
        <f ca="1">MAX(0,AB863-W863*(1+OFFSET($Y$4,B863,0))*E863)</f>
        <v>0</v>
      </c>
      <c r="AE863" s="65">
        <f ca="1">IF(OFFSET($AC$4,B863,0)=0,0,-OFFSET($AC$4,B863,0)/OFFSET($AD$4,B863,0)*AD863)</f>
        <v>0</v>
      </c>
      <c r="AF863" s="51">
        <f t="shared" ca="1" si="189"/>
        <v>2850906.7480281941</v>
      </c>
    </row>
    <row r="864" spans="1:32" ht="11.25" x14ac:dyDescent="0.2">
      <c r="A864" s="60">
        <v>32331</v>
      </c>
      <c r="B864" s="102">
        <f>INT(A864/10000)</f>
        <v>3</v>
      </c>
      <c r="C864" s="109">
        <v>3</v>
      </c>
      <c r="D864" s="60" t="s">
        <v>921</v>
      </c>
      <c r="E864" s="60">
        <v>1503</v>
      </c>
      <c r="F864" s="60">
        <v>0</v>
      </c>
      <c r="G864" s="60">
        <f t="shared" si="177"/>
        <v>2422.7462686567164</v>
      </c>
      <c r="H864" s="60"/>
      <c r="I864" s="60"/>
      <c r="J864" s="57"/>
      <c r="K864" s="23">
        <f t="shared" si="178"/>
        <v>1</v>
      </c>
      <c r="L864" s="23">
        <f t="shared" si="179"/>
        <v>0</v>
      </c>
      <c r="M864" s="23">
        <f ca="1">OFFSET('Z1'!$B$7,B864,K864)*E864</f>
        <v>0</v>
      </c>
      <c r="N864" s="23">
        <f ca="1">IF(L864&gt;0,OFFSET('Z1'!$I$7,B864,L864)*IF(L864=1,E864-9300,IF(L864=2,E864-18000,IF(L864=3,E864-45000,0))),0)</f>
        <v>0</v>
      </c>
      <c r="O864" s="23">
        <f>IF(AND(F864=1,E864&gt;20000,E864&lt;=45000),E864*'Z1'!$G$7,0)+IF(AND(F864=1,E864&gt;45000,E864&lt;=50000),'Z1'!$G$7/5000*(50000-E864)*E864,0)</f>
        <v>0</v>
      </c>
      <c r="P864" s="24">
        <f t="shared" ca="1" si="180"/>
        <v>0</v>
      </c>
      <c r="Q864" s="27">
        <v>0</v>
      </c>
      <c r="R864" s="26">
        <f t="shared" si="181"/>
        <v>0</v>
      </c>
      <c r="S864" s="27">
        <f t="shared" si="182"/>
        <v>1</v>
      </c>
      <c r="T864" s="28">
        <f t="shared" si="183"/>
        <v>0</v>
      </c>
      <c r="U864" s="61">
        <f ca="1">OFFSET($U$4,B864,0)/OFFSET($G$4,B864,0)*G864</f>
        <v>1178644.6597525112</v>
      </c>
      <c r="V864" s="62">
        <f t="shared" ca="1" si="184"/>
        <v>1178644.6597525112</v>
      </c>
      <c r="W864" s="63">
        <v>837.96890045301541</v>
      </c>
      <c r="X864" s="63">
        <f t="shared" ca="1" si="185"/>
        <v>784.19471706753905</v>
      </c>
      <c r="Y864" s="64">
        <f t="shared" ca="1" si="186"/>
        <v>-6.4172051440579025E-2</v>
      </c>
      <c r="Z864" s="64"/>
      <c r="AA864" s="64">
        <f ca="1">MAX(Y864,OFFSET($AA$4,B864,0))</f>
        <v>-6.4172051440579025E-2</v>
      </c>
      <c r="AB864" s="62">
        <f t="shared" ca="1" si="187"/>
        <v>1178644.6597525112</v>
      </c>
      <c r="AC864" s="65">
        <f t="shared" ca="1" si="188"/>
        <v>0</v>
      </c>
      <c r="AD864" s="62">
        <f ca="1">MAX(0,AB864-W864*(1+OFFSET($Y$4,B864,0))*E864)</f>
        <v>7366.7793321714271</v>
      </c>
      <c r="AE864" s="65">
        <f ca="1">IF(OFFSET($AC$4,B864,0)=0,0,-OFFSET($AC$4,B864,0)/OFFSET($AD$4,B864,0)*AD864)</f>
        <v>-3572.8339375748883</v>
      </c>
      <c r="AF864" s="51">
        <f t="shared" ca="1" si="189"/>
        <v>1175071.8258149363</v>
      </c>
    </row>
    <row r="865" spans="1:32" ht="11.25" x14ac:dyDescent="0.2">
      <c r="A865" s="60">
        <v>32332</v>
      </c>
      <c r="B865" s="102">
        <f>INT(A865/10000)</f>
        <v>3</v>
      </c>
      <c r="C865" s="109">
        <v>3</v>
      </c>
      <c r="D865" s="60" t="s">
        <v>922</v>
      </c>
      <c r="E865" s="60">
        <v>2071</v>
      </c>
      <c r="F865" s="60">
        <v>0</v>
      </c>
      <c r="G865" s="60">
        <f t="shared" si="177"/>
        <v>3338.3283582089553</v>
      </c>
      <c r="H865" s="60"/>
      <c r="I865" s="60"/>
      <c r="J865" s="57"/>
      <c r="K865" s="23">
        <f t="shared" si="178"/>
        <v>1</v>
      </c>
      <c r="L865" s="23">
        <f t="shared" si="179"/>
        <v>0</v>
      </c>
      <c r="M865" s="23">
        <f ca="1">OFFSET('Z1'!$B$7,B865,K865)*E865</f>
        <v>0</v>
      </c>
      <c r="N865" s="23">
        <f ca="1">IF(L865&gt;0,OFFSET('Z1'!$I$7,B865,L865)*IF(L865=1,E865-9300,IF(L865=2,E865-18000,IF(L865=3,E865-45000,0))),0)</f>
        <v>0</v>
      </c>
      <c r="O865" s="23">
        <f>IF(AND(F865=1,E865&gt;20000,E865&lt;=45000),E865*'Z1'!$G$7,0)+IF(AND(F865=1,E865&gt;45000,E865&lt;=50000),'Z1'!$G$7/5000*(50000-E865)*E865,0)</f>
        <v>0</v>
      </c>
      <c r="P865" s="24">
        <f t="shared" ca="1" si="180"/>
        <v>0</v>
      </c>
      <c r="Q865" s="27">
        <v>0</v>
      </c>
      <c r="R865" s="26">
        <f t="shared" si="181"/>
        <v>0</v>
      </c>
      <c r="S865" s="27">
        <f t="shared" si="182"/>
        <v>1</v>
      </c>
      <c r="T865" s="28">
        <f t="shared" si="183"/>
        <v>0</v>
      </c>
      <c r="U865" s="61">
        <f ca="1">OFFSET($U$4,B865,0)/OFFSET($G$4,B865,0)*G865</f>
        <v>1624067.2590468733</v>
      </c>
      <c r="V865" s="62">
        <f t="shared" ca="1" si="184"/>
        <v>1624067.2590468733</v>
      </c>
      <c r="W865" s="63">
        <v>835.00595368944118</v>
      </c>
      <c r="X865" s="63">
        <f t="shared" ca="1" si="185"/>
        <v>784.19471706753905</v>
      </c>
      <c r="Y865" s="64">
        <f t="shared" ca="1" si="186"/>
        <v>-6.0851346505249038E-2</v>
      </c>
      <c r="Z865" s="64"/>
      <c r="AA865" s="64">
        <f ca="1">MAX(Y865,OFFSET($AA$4,B865,0))</f>
        <v>-6.0851346505249038E-2</v>
      </c>
      <c r="AB865" s="62">
        <f t="shared" ca="1" si="187"/>
        <v>1624067.2590468733</v>
      </c>
      <c r="AC865" s="65">
        <f t="shared" ca="1" si="188"/>
        <v>0</v>
      </c>
      <c r="AD865" s="62">
        <f ca="1">MAX(0,AB865-W865*(1+OFFSET($Y$4,B865,0))*E865)</f>
        <v>15857.359555373667</v>
      </c>
      <c r="AE865" s="65">
        <f ca="1">IF(OFFSET($AC$4,B865,0)=0,0,-OFFSET($AC$4,B865,0)/OFFSET($AD$4,B865,0)*AD865)</f>
        <v>-7690.703063731743</v>
      </c>
      <c r="AF865" s="51">
        <f t="shared" ca="1" si="189"/>
        <v>1616376.5559831415</v>
      </c>
    </row>
    <row r="866" spans="1:32" ht="11.25" x14ac:dyDescent="0.2">
      <c r="A866" s="60">
        <v>32333</v>
      </c>
      <c r="B866" s="102">
        <f>INT(A866/10000)</f>
        <v>3</v>
      </c>
      <c r="C866" s="109">
        <v>3</v>
      </c>
      <c r="D866" s="60" t="s">
        <v>923</v>
      </c>
      <c r="E866" s="60">
        <v>1126</v>
      </c>
      <c r="F866" s="60">
        <v>0</v>
      </c>
      <c r="G866" s="60">
        <f t="shared" si="177"/>
        <v>1815.044776119403</v>
      </c>
      <c r="H866" s="60"/>
      <c r="I866" s="60"/>
      <c r="J866" s="57"/>
      <c r="K866" s="23">
        <f t="shared" si="178"/>
        <v>1</v>
      </c>
      <c r="L866" s="23">
        <f t="shared" si="179"/>
        <v>0</v>
      </c>
      <c r="M866" s="23">
        <f ca="1">OFFSET('Z1'!$B$7,B866,K866)*E866</f>
        <v>0</v>
      </c>
      <c r="N866" s="23">
        <f ca="1">IF(L866&gt;0,OFFSET('Z1'!$I$7,B866,L866)*IF(L866=1,E866-9300,IF(L866=2,E866-18000,IF(L866=3,E866-45000,0))),0)</f>
        <v>0</v>
      </c>
      <c r="O866" s="23">
        <f>IF(AND(F866=1,E866&gt;20000,E866&lt;=45000),E866*'Z1'!$G$7,0)+IF(AND(F866=1,E866&gt;45000,E866&lt;=50000),'Z1'!$G$7/5000*(50000-E866)*E866,0)</f>
        <v>0</v>
      </c>
      <c r="P866" s="24">
        <f t="shared" ca="1" si="180"/>
        <v>0</v>
      </c>
      <c r="Q866" s="27">
        <v>3709</v>
      </c>
      <c r="R866" s="26">
        <f t="shared" si="181"/>
        <v>2709</v>
      </c>
      <c r="S866" s="27">
        <f t="shared" si="182"/>
        <v>1</v>
      </c>
      <c r="T866" s="28">
        <f t="shared" si="183"/>
        <v>2438.1</v>
      </c>
      <c r="U866" s="61">
        <f ca="1">OFFSET($U$4,B866,0)/OFFSET($G$4,B866,0)*G866</f>
        <v>883003.25141804887</v>
      </c>
      <c r="V866" s="62">
        <f t="shared" ca="1" si="184"/>
        <v>885441.35141804884</v>
      </c>
      <c r="W866" s="63">
        <v>850.09558541576462</v>
      </c>
      <c r="X866" s="63">
        <f t="shared" ca="1" si="185"/>
        <v>786.3599923783737</v>
      </c>
      <c r="Y866" s="64">
        <f t="shared" ca="1" si="186"/>
        <v>-7.4974619479077909E-2</v>
      </c>
      <c r="Z866" s="64"/>
      <c r="AA866" s="64">
        <f ca="1">MAX(Y866,OFFSET($AA$4,B866,0))</f>
        <v>-7.4974619479077909E-2</v>
      </c>
      <c r="AB866" s="62">
        <f t="shared" ca="1" si="187"/>
        <v>885441.35141804884</v>
      </c>
      <c r="AC866" s="65">
        <f t="shared" ca="1" si="188"/>
        <v>0</v>
      </c>
      <c r="AD866" s="62">
        <f ca="1">MAX(0,AB866-W866*(1+OFFSET($Y$4,B866,0))*E866)</f>
        <v>0</v>
      </c>
      <c r="AE866" s="65">
        <f ca="1">IF(OFFSET($AC$4,B866,0)=0,0,-OFFSET($AC$4,B866,0)/OFFSET($AD$4,B866,0)*AD866)</f>
        <v>0</v>
      </c>
      <c r="AF866" s="51">
        <f t="shared" ca="1" si="189"/>
        <v>885441.35141804884</v>
      </c>
    </row>
    <row r="867" spans="1:32" ht="11.25" x14ac:dyDescent="0.2">
      <c r="A867" s="60">
        <v>32334</v>
      </c>
      <c r="B867" s="102">
        <f>INT(A867/10000)</f>
        <v>3</v>
      </c>
      <c r="C867" s="109">
        <v>3</v>
      </c>
      <c r="D867" s="60" t="s">
        <v>924</v>
      </c>
      <c r="E867" s="60">
        <v>1058</v>
      </c>
      <c r="F867" s="60">
        <v>0</v>
      </c>
      <c r="G867" s="60">
        <f t="shared" si="177"/>
        <v>1705.4328358208954</v>
      </c>
      <c r="H867" s="60"/>
      <c r="I867" s="60"/>
      <c r="J867" s="57"/>
      <c r="K867" s="23">
        <f t="shared" si="178"/>
        <v>1</v>
      </c>
      <c r="L867" s="23">
        <f t="shared" si="179"/>
        <v>0</v>
      </c>
      <c r="M867" s="23">
        <f ca="1">OFFSET('Z1'!$B$7,B867,K867)*E867</f>
        <v>0</v>
      </c>
      <c r="N867" s="23">
        <f ca="1">IF(L867&gt;0,OFFSET('Z1'!$I$7,B867,L867)*IF(L867=1,E867-9300,IF(L867=2,E867-18000,IF(L867=3,E867-45000,0))),0)</f>
        <v>0</v>
      </c>
      <c r="O867" s="23">
        <f>IF(AND(F867=1,E867&gt;20000,E867&lt;=45000),E867*'Z1'!$G$7,0)+IF(AND(F867=1,E867&gt;45000,E867&lt;=50000),'Z1'!$G$7/5000*(50000-E867)*E867,0)</f>
        <v>0</v>
      </c>
      <c r="P867" s="24">
        <f t="shared" ca="1" si="180"/>
        <v>0</v>
      </c>
      <c r="Q867" s="27">
        <v>6955</v>
      </c>
      <c r="R867" s="26">
        <f t="shared" si="181"/>
        <v>5955</v>
      </c>
      <c r="S867" s="27">
        <f t="shared" si="182"/>
        <v>1</v>
      </c>
      <c r="T867" s="28">
        <f t="shared" si="183"/>
        <v>5359.5</v>
      </c>
      <c r="U867" s="61">
        <f ca="1">OFFSET($U$4,B867,0)/OFFSET($G$4,B867,0)*G867</f>
        <v>829678.01065745624</v>
      </c>
      <c r="V867" s="62">
        <f t="shared" ca="1" si="184"/>
        <v>835037.51065745624</v>
      </c>
      <c r="W867" s="63">
        <v>836.39079507622648</v>
      </c>
      <c r="X867" s="63">
        <f t="shared" ca="1" si="185"/>
        <v>789.26040704863533</v>
      </c>
      <c r="Y867" s="64">
        <f t="shared" ca="1" si="186"/>
        <v>-5.634972109335068E-2</v>
      </c>
      <c r="Z867" s="64"/>
      <c r="AA867" s="64">
        <f ca="1">MAX(Y867,OFFSET($AA$4,B867,0))</f>
        <v>-5.634972109335068E-2</v>
      </c>
      <c r="AB867" s="62">
        <f t="shared" ca="1" si="187"/>
        <v>835037.51065745612</v>
      </c>
      <c r="AC867" s="65">
        <f t="shared" ca="1" si="188"/>
        <v>0</v>
      </c>
      <c r="AD867" s="62">
        <f ca="1">MAX(0,AB867-W867*(1+OFFSET($Y$4,B867,0))*E867)</f>
        <v>12097.889345172793</v>
      </c>
      <c r="AE867" s="65">
        <f ca="1">IF(OFFSET($AC$4,B867,0)=0,0,-OFFSET($AC$4,B867,0)/OFFSET($AD$4,B867,0)*AD867)</f>
        <v>-5867.3875891323041</v>
      </c>
      <c r="AF867" s="51">
        <f t="shared" ca="1" si="189"/>
        <v>829170.12306832382</v>
      </c>
    </row>
    <row r="868" spans="1:32" ht="11.25" x14ac:dyDescent="0.2">
      <c r="A868" s="60">
        <v>32335</v>
      </c>
      <c r="B868" s="102">
        <f>INT(A868/10000)</f>
        <v>3</v>
      </c>
      <c r="C868" s="109">
        <v>3</v>
      </c>
      <c r="D868" s="60" t="s">
        <v>925</v>
      </c>
      <c r="E868" s="60">
        <v>1504</v>
      </c>
      <c r="F868" s="60">
        <v>0</v>
      </c>
      <c r="G868" s="60">
        <f t="shared" si="177"/>
        <v>2424.3582089552237</v>
      </c>
      <c r="H868" s="60"/>
      <c r="I868" s="60"/>
      <c r="J868" s="57"/>
      <c r="K868" s="23">
        <f t="shared" si="178"/>
        <v>1</v>
      </c>
      <c r="L868" s="23">
        <f t="shared" si="179"/>
        <v>0</v>
      </c>
      <c r="M868" s="23">
        <f ca="1">OFFSET('Z1'!$B$7,B868,K868)*E868</f>
        <v>0</v>
      </c>
      <c r="N868" s="23">
        <f ca="1">IF(L868&gt;0,OFFSET('Z1'!$I$7,B868,L868)*IF(L868=1,E868-9300,IF(L868=2,E868-18000,IF(L868=3,E868-45000,0))),0)</f>
        <v>0</v>
      </c>
      <c r="O868" s="23">
        <f>IF(AND(F868=1,E868&gt;20000,E868&lt;=45000),E868*'Z1'!$G$7,0)+IF(AND(F868=1,E868&gt;45000,E868&lt;=50000),'Z1'!$G$7/5000*(50000-E868)*E868,0)</f>
        <v>0</v>
      </c>
      <c r="P868" s="24">
        <f t="shared" ca="1" si="180"/>
        <v>0</v>
      </c>
      <c r="Q868" s="27">
        <v>0</v>
      </c>
      <c r="R868" s="26">
        <f t="shared" si="181"/>
        <v>0</v>
      </c>
      <c r="S868" s="27">
        <f t="shared" si="182"/>
        <v>1</v>
      </c>
      <c r="T868" s="28">
        <f t="shared" si="183"/>
        <v>0</v>
      </c>
      <c r="U868" s="61">
        <f ca="1">OFFSET($U$4,B868,0)/OFFSET($G$4,B868,0)*G868</f>
        <v>1179428.8544695787</v>
      </c>
      <c r="V868" s="62">
        <f t="shared" ca="1" si="184"/>
        <v>1179428.8544695787</v>
      </c>
      <c r="W868" s="63">
        <v>848.2890636766341</v>
      </c>
      <c r="X868" s="63">
        <f t="shared" ca="1" si="185"/>
        <v>784.19471706753905</v>
      </c>
      <c r="Y868" s="64">
        <f t="shared" ca="1" si="186"/>
        <v>-7.5557200196945673E-2</v>
      </c>
      <c r="Z868" s="64"/>
      <c r="AA868" s="64">
        <f ca="1">MAX(Y868,OFFSET($AA$4,B868,0))</f>
        <v>-7.5021174781420008E-2</v>
      </c>
      <c r="AB868" s="62">
        <f t="shared" ca="1" si="187"/>
        <v>1180112.7300343348</v>
      </c>
      <c r="AC868" s="65">
        <f t="shared" ca="1" si="188"/>
        <v>683.87556475610472</v>
      </c>
      <c r="AD868" s="62">
        <f ca="1">MAX(0,AB868-W868*(1+OFFSET($Y$4,B868,0))*E868)</f>
        <v>0</v>
      </c>
      <c r="AE868" s="65">
        <f ca="1">IF(OFFSET($AC$4,B868,0)=0,0,-OFFSET($AC$4,B868,0)/OFFSET($AD$4,B868,0)*AD868)</f>
        <v>0</v>
      </c>
      <c r="AF868" s="51">
        <f t="shared" ca="1" si="189"/>
        <v>1180112.7300343348</v>
      </c>
    </row>
    <row r="869" spans="1:32" ht="11.25" x14ac:dyDescent="0.2">
      <c r="A869" s="60">
        <v>32336</v>
      </c>
      <c r="B869" s="102">
        <f>INT(A869/10000)</f>
        <v>3</v>
      </c>
      <c r="C869" s="109">
        <v>3</v>
      </c>
      <c r="D869" s="60" t="s">
        <v>926</v>
      </c>
      <c r="E869" s="60">
        <v>1875</v>
      </c>
      <c r="F869" s="60">
        <v>0</v>
      </c>
      <c r="G869" s="60">
        <f t="shared" si="177"/>
        <v>3022.3880597014927</v>
      </c>
      <c r="H869" s="60"/>
      <c r="I869" s="60"/>
      <c r="J869" s="57"/>
      <c r="K869" s="23">
        <f t="shared" si="178"/>
        <v>1</v>
      </c>
      <c r="L869" s="23">
        <f t="shared" si="179"/>
        <v>0</v>
      </c>
      <c r="M869" s="23">
        <f ca="1">OFFSET('Z1'!$B$7,B869,K869)*E869</f>
        <v>0</v>
      </c>
      <c r="N869" s="23">
        <f ca="1">IF(L869&gt;0,OFFSET('Z1'!$I$7,B869,L869)*IF(L869=1,E869-9300,IF(L869=2,E869-18000,IF(L869=3,E869-45000,0))),0)</f>
        <v>0</v>
      </c>
      <c r="O869" s="23">
        <f>IF(AND(F869=1,E869&gt;20000,E869&lt;=45000),E869*'Z1'!$G$7,0)+IF(AND(F869=1,E869&gt;45000,E869&lt;=50000),'Z1'!$G$7/5000*(50000-E869)*E869,0)</f>
        <v>0</v>
      </c>
      <c r="P869" s="24">
        <f t="shared" ca="1" si="180"/>
        <v>0</v>
      </c>
      <c r="Q869" s="27">
        <v>0</v>
      </c>
      <c r="R869" s="26">
        <f t="shared" si="181"/>
        <v>0</v>
      </c>
      <c r="S869" s="27">
        <f t="shared" si="182"/>
        <v>1</v>
      </c>
      <c r="T869" s="28">
        <f t="shared" si="183"/>
        <v>0</v>
      </c>
      <c r="U869" s="61">
        <f ca="1">OFFSET($U$4,B869,0)/OFFSET($G$4,B869,0)*G869</f>
        <v>1470365.0945016358</v>
      </c>
      <c r="V869" s="62">
        <f t="shared" ca="1" si="184"/>
        <v>1470365.0945016358</v>
      </c>
      <c r="W869" s="63">
        <v>848.28906367663421</v>
      </c>
      <c r="X869" s="63">
        <f t="shared" ca="1" si="185"/>
        <v>784.19471706753905</v>
      </c>
      <c r="Y869" s="64">
        <f t="shared" ca="1" si="186"/>
        <v>-7.5557200196945784E-2</v>
      </c>
      <c r="Z869" s="64"/>
      <c r="AA869" s="64">
        <f ca="1">MAX(Y869,OFFSET($AA$4,B869,0))</f>
        <v>-7.5021174781420008E-2</v>
      </c>
      <c r="AB869" s="62">
        <f t="shared" ca="1" si="187"/>
        <v>1471217.6654350918</v>
      </c>
      <c r="AC869" s="65">
        <f t="shared" ca="1" si="188"/>
        <v>852.570933456067</v>
      </c>
      <c r="AD869" s="62">
        <f ca="1">MAX(0,AB869-W869*(1+OFFSET($Y$4,B869,0))*E869)</f>
        <v>0</v>
      </c>
      <c r="AE869" s="65">
        <f ca="1">IF(OFFSET($AC$4,B869,0)=0,0,-OFFSET($AC$4,B869,0)/OFFSET($AD$4,B869,0)*AD869)</f>
        <v>0</v>
      </c>
      <c r="AF869" s="51">
        <f t="shared" ca="1" si="189"/>
        <v>1471217.6654350918</v>
      </c>
    </row>
    <row r="870" spans="1:32" ht="11.25" x14ac:dyDescent="0.2">
      <c r="A870" s="60">
        <v>32337</v>
      </c>
      <c r="B870" s="102">
        <f>INT(A870/10000)</f>
        <v>3</v>
      </c>
      <c r="C870" s="109">
        <v>4</v>
      </c>
      <c r="D870" s="60" t="s">
        <v>927</v>
      </c>
      <c r="E870" s="60">
        <v>4555</v>
      </c>
      <c r="F870" s="60">
        <v>0</v>
      </c>
      <c r="G870" s="60">
        <f t="shared" si="177"/>
        <v>7342.3880597014922</v>
      </c>
      <c r="H870" s="60"/>
      <c r="I870" s="60"/>
      <c r="J870" s="57"/>
      <c r="K870" s="23">
        <f t="shared" si="178"/>
        <v>1</v>
      </c>
      <c r="L870" s="23">
        <f t="shared" si="179"/>
        <v>0</v>
      </c>
      <c r="M870" s="23">
        <f ca="1">OFFSET('Z1'!$B$7,B870,K870)*E870</f>
        <v>0</v>
      </c>
      <c r="N870" s="23">
        <f ca="1">IF(L870&gt;0,OFFSET('Z1'!$I$7,B870,L870)*IF(L870=1,E870-9300,IF(L870=2,E870-18000,IF(L870=3,E870-45000,0))),0)</f>
        <v>0</v>
      </c>
      <c r="O870" s="23">
        <f>IF(AND(F870=1,E870&gt;20000,E870&lt;=45000),E870*'Z1'!$G$7,0)+IF(AND(F870=1,E870&gt;45000,E870&lt;=50000),'Z1'!$G$7/5000*(50000-E870)*E870,0)</f>
        <v>0</v>
      </c>
      <c r="P870" s="24">
        <f t="shared" ca="1" si="180"/>
        <v>0</v>
      </c>
      <c r="Q870" s="27">
        <v>3033</v>
      </c>
      <c r="R870" s="26">
        <f t="shared" si="181"/>
        <v>2033</v>
      </c>
      <c r="S870" s="27">
        <f t="shared" si="182"/>
        <v>1</v>
      </c>
      <c r="T870" s="28">
        <f t="shared" si="183"/>
        <v>1829.7</v>
      </c>
      <c r="U870" s="61">
        <f ca="1">OFFSET($U$4,B870,0)/OFFSET($G$4,B870,0)*G870</f>
        <v>3572006.93624264</v>
      </c>
      <c r="V870" s="62">
        <f t="shared" ca="1" si="184"/>
        <v>3573836.6362426402</v>
      </c>
      <c r="W870" s="63">
        <v>843.792778453143</v>
      </c>
      <c r="X870" s="63">
        <f t="shared" ca="1" si="185"/>
        <v>784.59640751759389</v>
      </c>
      <c r="Y870" s="64">
        <f t="shared" ca="1" si="186"/>
        <v>-7.0155104958434245E-2</v>
      </c>
      <c r="Z870" s="64"/>
      <c r="AA870" s="64">
        <f ca="1">MAX(Y870,OFFSET($AA$4,B870,0))</f>
        <v>-7.0155104958434245E-2</v>
      </c>
      <c r="AB870" s="62">
        <f t="shared" ca="1" si="187"/>
        <v>3573836.6362426402</v>
      </c>
      <c r="AC870" s="65">
        <f t="shared" ca="1" si="188"/>
        <v>0</v>
      </c>
      <c r="AD870" s="62">
        <f ca="1">MAX(0,AB870-W870*(1+OFFSET($Y$4,B870,0))*E870)</f>
        <v>0</v>
      </c>
      <c r="AE870" s="65">
        <f ca="1">IF(OFFSET($AC$4,B870,0)=0,0,-OFFSET($AC$4,B870,0)/OFFSET($AD$4,B870,0)*AD870)</f>
        <v>0</v>
      </c>
      <c r="AF870" s="51">
        <f t="shared" ca="1" si="189"/>
        <v>3573836.6362426402</v>
      </c>
    </row>
    <row r="871" spans="1:32" ht="11.25" x14ac:dyDescent="0.2">
      <c r="A871" s="60">
        <v>32338</v>
      </c>
      <c r="B871" s="102">
        <f>INT(A871/10000)</f>
        <v>3</v>
      </c>
      <c r="C871" s="109">
        <v>3</v>
      </c>
      <c r="D871" s="60" t="s">
        <v>928</v>
      </c>
      <c r="E871" s="60">
        <v>2029</v>
      </c>
      <c r="F871" s="60">
        <v>0</v>
      </c>
      <c r="G871" s="60">
        <f t="shared" si="177"/>
        <v>3270.6268656716416</v>
      </c>
      <c r="H871" s="60"/>
      <c r="I871" s="60"/>
      <c r="J871" s="57"/>
      <c r="K871" s="23">
        <f t="shared" si="178"/>
        <v>1</v>
      </c>
      <c r="L871" s="23">
        <f t="shared" si="179"/>
        <v>0</v>
      </c>
      <c r="M871" s="23">
        <f ca="1">OFFSET('Z1'!$B$7,B871,K871)*E871</f>
        <v>0</v>
      </c>
      <c r="N871" s="23">
        <f ca="1">IF(L871&gt;0,OFFSET('Z1'!$I$7,B871,L871)*IF(L871=1,E871-9300,IF(L871=2,E871-18000,IF(L871=3,E871-45000,0))),0)</f>
        <v>0</v>
      </c>
      <c r="O871" s="23">
        <f>IF(AND(F871=1,E871&gt;20000,E871&lt;=45000),E871*'Z1'!$G$7,0)+IF(AND(F871=1,E871&gt;45000,E871&lt;=50000),'Z1'!$G$7/5000*(50000-E871)*E871,0)</f>
        <v>0</v>
      </c>
      <c r="P871" s="24">
        <f t="shared" ca="1" si="180"/>
        <v>0</v>
      </c>
      <c r="Q871" s="27">
        <v>0</v>
      </c>
      <c r="R871" s="26">
        <f t="shared" si="181"/>
        <v>0</v>
      </c>
      <c r="S871" s="27">
        <f t="shared" si="182"/>
        <v>1</v>
      </c>
      <c r="T871" s="28">
        <f t="shared" si="183"/>
        <v>0</v>
      </c>
      <c r="U871" s="61">
        <f ca="1">OFFSET($U$4,B871,0)/OFFSET($G$4,B871,0)*G871</f>
        <v>1591131.0809300365</v>
      </c>
      <c r="V871" s="62">
        <f t="shared" ca="1" si="184"/>
        <v>1591131.0809300365</v>
      </c>
      <c r="W871" s="63">
        <v>848.28906367663399</v>
      </c>
      <c r="X871" s="63">
        <f t="shared" ca="1" si="185"/>
        <v>784.19471706753893</v>
      </c>
      <c r="Y871" s="64">
        <f t="shared" ca="1" si="186"/>
        <v>-7.5557200196945673E-2</v>
      </c>
      <c r="Z871" s="64"/>
      <c r="AA871" s="64">
        <f ca="1">MAX(Y871,OFFSET($AA$4,B871,0))</f>
        <v>-7.5021174781420008E-2</v>
      </c>
      <c r="AB871" s="62">
        <f t="shared" ca="1" si="187"/>
        <v>1592053.6763561603</v>
      </c>
      <c r="AC871" s="65">
        <f t="shared" ca="1" si="188"/>
        <v>922.59542612382211</v>
      </c>
      <c r="AD871" s="62">
        <f ca="1">MAX(0,AB871-W871*(1+OFFSET($Y$4,B871,0))*E871)</f>
        <v>0</v>
      </c>
      <c r="AE871" s="65">
        <f ca="1">IF(OFFSET($AC$4,B871,0)=0,0,-OFFSET($AC$4,B871,0)/OFFSET($AD$4,B871,0)*AD871)</f>
        <v>0</v>
      </c>
      <c r="AF871" s="51">
        <f t="shared" ca="1" si="189"/>
        <v>1592053.6763561603</v>
      </c>
    </row>
    <row r="872" spans="1:32" ht="11.25" x14ac:dyDescent="0.2">
      <c r="A872" s="60">
        <v>32501</v>
      </c>
      <c r="B872" s="102">
        <f>INT(A872/10000)</f>
        <v>3</v>
      </c>
      <c r="C872" s="109">
        <v>3</v>
      </c>
      <c r="D872" s="60" t="s">
        <v>929</v>
      </c>
      <c r="E872" s="60">
        <v>1805</v>
      </c>
      <c r="F872" s="60">
        <v>0</v>
      </c>
      <c r="G872" s="60">
        <f t="shared" si="177"/>
        <v>2909.5522388059703</v>
      </c>
      <c r="H872" s="60"/>
      <c r="I872" s="60"/>
      <c r="J872" s="57"/>
      <c r="K872" s="23">
        <f t="shared" si="178"/>
        <v>1</v>
      </c>
      <c r="L872" s="23">
        <f t="shared" si="179"/>
        <v>0</v>
      </c>
      <c r="M872" s="23">
        <f ca="1">OFFSET('Z1'!$B$7,B872,K872)*E872</f>
        <v>0</v>
      </c>
      <c r="N872" s="23">
        <f ca="1">IF(L872&gt;0,OFFSET('Z1'!$I$7,B872,L872)*IF(L872=1,E872-9300,IF(L872=2,E872-18000,IF(L872=3,E872-45000,0))),0)</f>
        <v>0</v>
      </c>
      <c r="O872" s="23">
        <f>IF(AND(F872=1,E872&gt;20000,E872&lt;=45000),E872*'Z1'!$G$7,0)+IF(AND(F872=1,E872&gt;45000,E872&lt;=50000),'Z1'!$G$7/5000*(50000-E872)*E872,0)</f>
        <v>0</v>
      </c>
      <c r="P872" s="24">
        <f t="shared" ca="1" si="180"/>
        <v>0</v>
      </c>
      <c r="Q872" s="27">
        <v>5748</v>
      </c>
      <c r="R872" s="26">
        <f t="shared" si="181"/>
        <v>4748</v>
      </c>
      <c r="S872" s="27">
        <f t="shared" si="182"/>
        <v>1</v>
      </c>
      <c r="T872" s="28">
        <f t="shared" si="183"/>
        <v>4273.2</v>
      </c>
      <c r="U872" s="61">
        <f ca="1">OFFSET($U$4,B872,0)/OFFSET($G$4,B872,0)*G872</f>
        <v>1415471.464306908</v>
      </c>
      <c r="V872" s="62">
        <f t="shared" ca="1" si="184"/>
        <v>1419744.6643069079</v>
      </c>
      <c r="W872" s="63">
        <v>851.00384508164359</v>
      </c>
      <c r="X872" s="63">
        <f t="shared" ca="1" si="185"/>
        <v>786.56214089025366</v>
      </c>
      <c r="Y872" s="64">
        <f t="shared" ca="1" si="186"/>
        <v>-7.5724339629990145E-2</v>
      </c>
      <c r="Z872" s="64"/>
      <c r="AA872" s="64">
        <f ca="1">MAX(Y872,OFFSET($AA$4,B872,0))</f>
        <v>-7.5021174781420008E-2</v>
      </c>
      <c r="AB872" s="62">
        <f t="shared" ca="1" si="187"/>
        <v>1420824.7690686041</v>
      </c>
      <c r="AC872" s="65">
        <f t="shared" ca="1" si="188"/>
        <v>1080.1047616961878</v>
      </c>
      <c r="AD872" s="62">
        <f ca="1">MAX(0,AB872-W872*(1+OFFSET($Y$4,B872,0))*E872)</f>
        <v>0</v>
      </c>
      <c r="AE872" s="65">
        <f ca="1">IF(OFFSET($AC$4,B872,0)=0,0,-OFFSET($AC$4,B872,0)/OFFSET($AD$4,B872,0)*AD872)</f>
        <v>0</v>
      </c>
      <c r="AF872" s="51">
        <f t="shared" ca="1" si="189"/>
        <v>1420824.7690686041</v>
      </c>
    </row>
    <row r="873" spans="1:32" ht="11.25" x14ac:dyDescent="0.2">
      <c r="A873" s="60">
        <v>32502</v>
      </c>
      <c r="B873" s="102">
        <f>INT(A873/10000)</f>
        <v>3</v>
      </c>
      <c r="C873" s="109">
        <v>3</v>
      </c>
      <c r="D873" s="60" t="s">
        <v>930</v>
      </c>
      <c r="E873" s="60">
        <v>1631</v>
      </c>
      <c r="F873" s="60">
        <v>0</v>
      </c>
      <c r="G873" s="60">
        <f t="shared" si="177"/>
        <v>2629.0746268656717</v>
      </c>
      <c r="H873" s="60"/>
      <c r="I873" s="60"/>
      <c r="J873" s="57"/>
      <c r="K873" s="23">
        <f t="shared" si="178"/>
        <v>1</v>
      </c>
      <c r="L873" s="23">
        <f t="shared" si="179"/>
        <v>0</v>
      </c>
      <c r="M873" s="23">
        <f ca="1">OFFSET('Z1'!$B$7,B873,K873)*E873</f>
        <v>0</v>
      </c>
      <c r="N873" s="23">
        <f ca="1">IF(L873&gt;0,OFFSET('Z1'!$I$7,B873,L873)*IF(L873=1,E873-9300,IF(L873=2,E873-18000,IF(L873=3,E873-45000,0))),0)</f>
        <v>0</v>
      </c>
      <c r="O873" s="23">
        <f>IF(AND(F873=1,E873&gt;20000,E873&lt;=45000),E873*'Z1'!$G$7,0)+IF(AND(F873=1,E873&gt;45000,E873&lt;=50000),'Z1'!$G$7/5000*(50000-E873)*E873,0)</f>
        <v>0</v>
      </c>
      <c r="P873" s="24">
        <f t="shared" ca="1" si="180"/>
        <v>0</v>
      </c>
      <c r="Q873" s="27">
        <v>4782</v>
      </c>
      <c r="R873" s="26">
        <f t="shared" si="181"/>
        <v>3782</v>
      </c>
      <c r="S873" s="27">
        <f t="shared" si="182"/>
        <v>1</v>
      </c>
      <c r="T873" s="28">
        <f t="shared" si="183"/>
        <v>3403.8</v>
      </c>
      <c r="U873" s="61">
        <f ca="1">OFFSET($U$4,B873,0)/OFFSET($G$4,B873,0)*G873</f>
        <v>1279021.5835371562</v>
      </c>
      <c r="V873" s="62">
        <f t="shared" ca="1" si="184"/>
        <v>1282425.3835371563</v>
      </c>
      <c r="W873" s="63">
        <v>850.21442864013773</v>
      </c>
      <c r="X873" s="63">
        <f t="shared" ca="1" si="185"/>
        <v>786.28165759482295</v>
      </c>
      <c r="Y873" s="64">
        <f t="shared" ca="1" si="186"/>
        <v>-7.5196055126435679E-2</v>
      </c>
      <c r="Z873" s="64"/>
      <c r="AA873" s="64">
        <f ca="1">MAX(Y873,OFFSET($AA$4,B873,0))</f>
        <v>-7.5021174781420008E-2</v>
      </c>
      <c r="AB873" s="62">
        <f t="shared" ca="1" si="187"/>
        <v>1282667.8900649159</v>
      </c>
      <c r="AC873" s="65">
        <f t="shared" ca="1" si="188"/>
        <v>242.50652775960043</v>
      </c>
      <c r="AD873" s="62">
        <f ca="1">MAX(0,AB873-W873*(1+OFFSET($Y$4,B873,0))*E873)</f>
        <v>0</v>
      </c>
      <c r="AE873" s="65">
        <f ca="1">IF(OFFSET($AC$4,B873,0)=0,0,-OFFSET($AC$4,B873,0)/OFFSET($AD$4,B873,0)*AD873)</f>
        <v>0</v>
      </c>
      <c r="AF873" s="51">
        <f t="shared" ca="1" si="189"/>
        <v>1282667.8900649159</v>
      </c>
    </row>
    <row r="874" spans="1:32" ht="11.25" x14ac:dyDescent="0.2">
      <c r="A874" s="60">
        <v>32503</v>
      </c>
      <c r="B874" s="102">
        <f>INT(A874/10000)</f>
        <v>3</v>
      </c>
      <c r="C874" s="109">
        <v>1</v>
      </c>
      <c r="D874" s="60" t="s">
        <v>931</v>
      </c>
      <c r="E874" s="60">
        <v>355</v>
      </c>
      <c r="F874" s="60">
        <v>0</v>
      </c>
      <c r="G874" s="60">
        <f t="shared" si="177"/>
        <v>572.2388059701492</v>
      </c>
      <c r="H874" s="60"/>
      <c r="I874" s="60"/>
      <c r="J874" s="57"/>
      <c r="K874" s="23">
        <f t="shared" si="178"/>
        <v>1</v>
      </c>
      <c r="L874" s="23">
        <f t="shared" si="179"/>
        <v>0</v>
      </c>
      <c r="M874" s="23">
        <f ca="1">OFFSET('Z1'!$B$7,B874,K874)*E874</f>
        <v>0</v>
      </c>
      <c r="N874" s="23">
        <f ca="1">IF(L874&gt;0,OFFSET('Z1'!$I$7,B874,L874)*IF(L874=1,E874-9300,IF(L874=2,E874-18000,IF(L874=3,E874-45000,0))),0)</f>
        <v>0</v>
      </c>
      <c r="O874" s="23">
        <f>IF(AND(F874=1,E874&gt;20000,E874&lt;=45000),E874*'Z1'!$G$7,0)+IF(AND(F874=1,E874&gt;45000,E874&lt;=50000),'Z1'!$G$7/5000*(50000-E874)*E874,0)</f>
        <v>0</v>
      </c>
      <c r="P874" s="24">
        <f t="shared" ca="1" si="180"/>
        <v>0</v>
      </c>
      <c r="Q874" s="27">
        <v>6126</v>
      </c>
      <c r="R874" s="26">
        <f t="shared" si="181"/>
        <v>5126</v>
      </c>
      <c r="S874" s="27">
        <f t="shared" si="182"/>
        <v>1</v>
      </c>
      <c r="T874" s="28">
        <f t="shared" si="183"/>
        <v>4613.4000000000005</v>
      </c>
      <c r="U874" s="61">
        <f ca="1">OFFSET($U$4,B874,0)/OFFSET($G$4,B874,0)*G874</f>
        <v>278389.12455897633</v>
      </c>
      <c r="V874" s="62">
        <f t="shared" ca="1" si="184"/>
        <v>283002.52455897635</v>
      </c>
      <c r="W874" s="63">
        <v>860.86872469358332</v>
      </c>
      <c r="X874" s="63">
        <f t="shared" ca="1" si="185"/>
        <v>797.19021002528552</v>
      </c>
      <c r="Y874" s="64">
        <f t="shared" ca="1" si="186"/>
        <v>-7.3970064008265002E-2</v>
      </c>
      <c r="Z874" s="64"/>
      <c r="AA874" s="64">
        <f ca="1">MAX(Y874,OFFSET($AA$4,B874,0))</f>
        <v>-7.3970064008265002E-2</v>
      </c>
      <c r="AB874" s="62">
        <f t="shared" ca="1" si="187"/>
        <v>283002.52455897635</v>
      </c>
      <c r="AC874" s="65">
        <f t="shared" ca="1" si="188"/>
        <v>0</v>
      </c>
      <c r="AD874" s="62">
        <f ca="1">MAX(0,AB874-W874*(1+OFFSET($Y$4,B874,0))*E874)</f>
        <v>0</v>
      </c>
      <c r="AE874" s="65">
        <f ca="1">IF(OFFSET($AC$4,B874,0)=0,0,-OFFSET($AC$4,B874,0)/OFFSET($AD$4,B874,0)*AD874)</f>
        <v>0</v>
      </c>
      <c r="AF874" s="51">
        <f t="shared" ca="1" si="189"/>
        <v>283002.52455897635</v>
      </c>
    </row>
    <row r="875" spans="1:32" ht="11.25" x14ac:dyDescent="0.2">
      <c r="A875" s="60">
        <v>32504</v>
      </c>
      <c r="B875" s="102">
        <f>INT(A875/10000)</f>
        <v>3</v>
      </c>
      <c r="C875" s="109">
        <v>3</v>
      </c>
      <c r="D875" s="60" t="s">
        <v>932</v>
      </c>
      <c r="E875" s="60">
        <v>1256</v>
      </c>
      <c r="F875" s="60">
        <v>0</v>
      </c>
      <c r="G875" s="60">
        <f t="shared" si="177"/>
        <v>2024.5970149253731</v>
      </c>
      <c r="H875" s="60"/>
      <c r="I875" s="60"/>
      <c r="J875" s="57"/>
      <c r="K875" s="23">
        <f t="shared" si="178"/>
        <v>1</v>
      </c>
      <c r="L875" s="23">
        <f t="shared" si="179"/>
        <v>0</v>
      </c>
      <c r="M875" s="23">
        <f ca="1">OFFSET('Z1'!$B$7,B875,K875)*E875</f>
        <v>0</v>
      </c>
      <c r="N875" s="23">
        <f ca="1">IF(L875&gt;0,OFFSET('Z1'!$I$7,B875,L875)*IF(L875=1,E875-9300,IF(L875=2,E875-18000,IF(L875=3,E875-45000,0))),0)</f>
        <v>0</v>
      </c>
      <c r="O875" s="23">
        <f>IF(AND(F875=1,E875&gt;20000,E875&lt;=45000),E875*'Z1'!$G$7,0)+IF(AND(F875=1,E875&gt;45000,E875&lt;=50000),'Z1'!$G$7/5000*(50000-E875)*E875,0)</f>
        <v>0</v>
      </c>
      <c r="P875" s="24">
        <f t="shared" ca="1" si="180"/>
        <v>0</v>
      </c>
      <c r="Q875" s="27">
        <v>0</v>
      </c>
      <c r="R875" s="26">
        <f t="shared" si="181"/>
        <v>0</v>
      </c>
      <c r="S875" s="27">
        <f t="shared" si="182"/>
        <v>1</v>
      </c>
      <c r="T875" s="28">
        <f t="shared" si="183"/>
        <v>0</v>
      </c>
      <c r="U875" s="61">
        <f ca="1">OFFSET($U$4,B875,0)/OFFSET($G$4,B875,0)*G875</f>
        <v>984948.56463682896</v>
      </c>
      <c r="V875" s="62">
        <f t="shared" ca="1" si="184"/>
        <v>984948.56463682896</v>
      </c>
      <c r="W875" s="63">
        <v>848.28906367663399</v>
      </c>
      <c r="X875" s="63">
        <f t="shared" ca="1" si="185"/>
        <v>784.19471706753893</v>
      </c>
      <c r="Y875" s="64">
        <f t="shared" ca="1" si="186"/>
        <v>-7.5557200196945673E-2</v>
      </c>
      <c r="Z875" s="64"/>
      <c r="AA875" s="64">
        <f ca="1">MAX(Y875,OFFSET($AA$4,B875,0))</f>
        <v>-7.5021174781420008E-2</v>
      </c>
      <c r="AB875" s="62">
        <f t="shared" ca="1" si="187"/>
        <v>985519.67348611995</v>
      </c>
      <c r="AC875" s="65">
        <f t="shared" ca="1" si="188"/>
        <v>571.1088492909912</v>
      </c>
      <c r="AD875" s="62">
        <f ca="1">MAX(0,AB875-W875*(1+OFFSET($Y$4,B875,0))*E875)</f>
        <v>0</v>
      </c>
      <c r="AE875" s="65">
        <f ca="1">IF(OFFSET($AC$4,B875,0)=0,0,-OFFSET($AC$4,B875,0)/OFFSET($AD$4,B875,0)*AD875)</f>
        <v>0</v>
      </c>
      <c r="AF875" s="51">
        <f t="shared" ca="1" si="189"/>
        <v>985519.67348611995</v>
      </c>
    </row>
    <row r="876" spans="1:32" ht="11.25" x14ac:dyDescent="0.2">
      <c r="A876" s="60">
        <v>32505</v>
      </c>
      <c r="B876" s="102">
        <f>INT(A876/10000)</f>
        <v>3</v>
      </c>
      <c r="C876" s="109">
        <v>3</v>
      </c>
      <c r="D876" s="60" t="s">
        <v>933</v>
      </c>
      <c r="E876" s="60">
        <v>1814</v>
      </c>
      <c r="F876" s="60">
        <v>0</v>
      </c>
      <c r="G876" s="60">
        <f t="shared" si="177"/>
        <v>2924.0597014925374</v>
      </c>
      <c r="H876" s="60"/>
      <c r="I876" s="60"/>
      <c r="J876" s="57"/>
      <c r="K876" s="23">
        <f t="shared" si="178"/>
        <v>1</v>
      </c>
      <c r="L876" s="23">
        <f t="shared" si="179"/>
        <v>0</v>
      </c>
      <c r="M876" s="23">
        <f ca="1">OFFSET('Z1'!$B$7,B876,K876)*E876</f>
        <v>0</v>
      </c>
      <c r="N876" s="23">
        <f ca="1">IF(L876&gt;0,OFFSET('Z1'!$I$7,B876,L876)*IF(L876=1,E876-9300,IF(L876=2,E876-18000,IF(L876=3,E876-45000,0))),0)</f>
        <v>0</v>
      </c>
      <c r="O876" s="23">
        <f>IF(AND(F876=1,E876&gt;20000,E876&lt;=45000),E876*'Z1'!$G$7,0)+IF(AND(F876=1,E876&gt;45000,E876&lt;=50000),'Z1'!$G$7/5000*(50000-E876)*E876,0)</f>
        <v>0</v>
      </c>
      <c r="P876" s="24">
        <f t="shared" ca="1" si="180"/>
        <v>0</v>
      </c>
      <c r="Q876" s="27">
        <v>2717</v>
      </c>
      <c r="R876" s="26">
        <f t="shared" si="181"/>
        <v>1717</v>
      </c>
      <c r="S876" s="27">
        <f t="shared" si="182"/>
        <v>1</v>
      </c>
      <c r="T876" s="28">
        <f t="shared" si="183"/>
        <v>1545.3</v>
      </c>
      <c r="U876" s="61">
        <f ca="1">OFFSET($U$4,B876,0)/OFFSET($G$4,B876,0)*G876</f>
        <v>1422529.2167605159</v>
      </c>
      <c r="V876" s="62">
        <f t="shared" ca="1" si="184"/>
        <v>1424074.516760516</v>
      </c>
      <c r="W876" s="63">
        <v>849.4235007627268</v>
      </c>
      <c r="X876" s="63">
        <f t="shared" ca="1" si="185"/>
        <v>785.0465913784542</v>
      </c>
      <c r="Y876" s="64">
        <f t="shared" ca="1" si="186"/>
        <v>-7.5788943120206009E-2</v>
      </c>
      <c r="Z876" s="64"/>
      <c r="AA876" s="64">
        <f ca="1">MAX(Y876,OFFSET($AA$4,B876,0))</f>
        <v>-7.5021174781420008E-2</v>
      </c>
      <c r="AB876" s="62">
        <f t="shared" ca="1" si="187"/>
        <v>1425257.5358532891</v>
      </c>
      <c r="AC876" s="65">
        <f t="shared" ca="1" si="188"/>
        <v>1183.0190927730873</v>
      </c>
      <c r="AD876" s="62">
        <f ca="1">MAX(0,AB876-W876*(1+OFFSET($Y$4,B876,0))*E876)</f>
        <v>0</v>
      </c>
      <c r="AE876" s="65">
        <f ca="1">IF(OFFSET($AC$4,B876,0)=0,0,-OFFSET($AC$4,B876,0)/OFFSET($AD$4,B876,0)*AD876)</f>
        <v>0</v>
      </c>
      <c r="AF876" s="51">
        <f t="shared" ca="1" si="189"/>
        <v>1425257.5358532891</v>
      </c>
    </row>
    <row r="877" spans="1:32" ht="11.25" x14ac:dyDescent="0.2">
      <c r="A877" s="60">
        <v>32506</v>
      </c>
      <c r="B877" s="102">
        <f>INT(A877/10000)</f>
        <v>3</v>
      </c>
      <c r="C877" s="109">
        <v>2</v>
      </c>
      <c r="D877" s="60" t="s">
        <v>934</v>
      </c>
      <c r="E877" s="60">
        <v>869</v>
      </c>
      <c r="F877" s="60">
        <v>0</v>
      </c>
      <c r="G877" s="60">
        <f t="shared" si="177"/>
        <v>1400.7761194029852</v>
      </c>
      <c r="H877" s="60"/>
      <c r="I877" s="60"/>
      <c r="J877" s="57"/>
      <c r="K877" s="23">
        <f t="shared" si="178"/>
        <v>1</v>
      </c>
      <c r="L877" s="23">
        <f t="shared" si="179"/>
        <v>0</v>
      </c>
      <c r="M877" s="23">
        <f ca="1">OFFSET('Z1'!$B$7,B877,K877)*E877</f>
        <v>0</v>
      </c>
      <c r="N877" s="23">
        <f ca="1">IF(L877&gt;0,OFFSET('Z1'!$I$7,B877,L877)*IF(L877=1,E877-9300,IF(L877=2,E877-18000,IF(L877=3,E877-45000,0))),0)</f>
        <v>0</v>
      </c>
      <c r="O877" s="23">
        <f>IF(AND(F877=1,E877&gt;20000,E877&lt;=45000),E877*'Z1'!$G$7,0)+IF(AND(F877=1,E877&gt;45000,E877&lt;=50000),'Z1'!$G$7/5000*(50000-E877)*E877,0)</f>
        <v>0</v>
      </c>
      <c r="P877" s="24">
        <f t="shared" ca="1" si="180"/>
        <v>0</v>
      </c>
      <c r="Q877" s="27">
        <v>0</v>
      </c>
      <c r="R877" s="26">
        <f t="shared" si="181"/>
        <v>0</v>
      </c>
      <c r="S877" s="27">
        <f t="shared" si="182"/>
        <v>1</v>
      </c>
      <c r="T877" s="28">
        <f t="shared" si="183"/>
        <v>0</v>
      </c>
      <c r="U877" s="61">
        <f ca="1">OFFSET($U$4,B877,0)/OFFSET($G$4,B877,0)*G877</f>
        <v>681465.20913169149</v>
      </c>
      <c r="V877" s="62">
        <f t="shared" ca="1" si="184"/>
        <v>681465.20913169149</v>
      </c>
      <c r="W877" s="63">
        <v>848.2890636766341</v>
      </c>
      <c r="X877" s="63">
        <f t="shared" ca="1" si="185"/>
        <v>784.19471706753916</v>
      </c>
      <c r="Y877" s="64">
        <f t="shared" ca="1" si="186"/>
        <v>-7.5557200196945562E-2</v>
      </c>
      <c r="Z877" s="64"/>
      <c r="AA877" s="64">
        <f ca="1">MAX(Y877,OFFSET($AA$4,B877,0))</f>
        <v>-7.5021174781420008E-2</v>
      </c>
      <c r="AB877" s="62">
        <f t="shared" ca="1" si="187"/>
        <v>681860.34734031721</v>
      </c>
      <c r="AC877" s="65">
        <f t="shared" ca="1" si="188"/>
        <v>395.13820862572175</v>
      </c>
      <c r="AD877" s="62">
        <f ca="1">MAX(0,AB877-W877*(1+OFFSET($Y$4,B877,0))*E877)</f>
        <v>0</v>
      </c>
      <c r="AE877" s="65">
        <f ca="1">IF(OFFSET($AC$4,B877,0)=0,0,-OFFSET($AC$4,B877,0)/OFFSET($AD$4,B877,0)*AD877)</f>
        <v>0</v>
      </c>
      <c r="AF877" s="51">
        <f t="shared" ca="1" si="189"/>
        <v>681860.34734031721</v>
      </c>
    </row>
    <row r="878" spans="1:32" ht="11.25" x14ac:dyDescent="0.2">
      <c r="A878" s="60">
        <v>32508</v>
      </c>
      <c r="B878" s="102">
        <f>INT(A878/10000)</f>
        <v>3</v>
      </c>
      <c r="C878" s="109">
        <v>4</v>
      </c>
      <c r="D878" s="60" t="s">
        <v>935</v>
      </c>
      <c r="E878" s="60">
        <v>4473</v>
      </c>
      <c r="F878" s="60">
        <v>0</v>
      </c>
      <c r="G878" s="60">
        <f t="shared" si="177"/>
        <v>7210.2089552238804</v>
      </c>
      <c r="H878" s="60"/>
      <c r="I878" s="60"/>
      <c r="J878" s="57"/>
      <c r="K878" s="23">
        <f t="shared" si="178"/>
        <v>1</v>
      </c>
      <c r="L878" s="23">
        <f t="shared" si="179"/>
        <v>0</v>
      </c>
      <c r="M878" s="23">
        <f ca="1">OFFSET('Z1'!$B$7,B878,K878)*E878</f>
        <v>0</v>
      </c>
      <c r="N878" s="23">
        <f ca="1">IF(L878&gt;0,OFFSET('Z1'!$I$7,B878,L878)*IF(L878=1,E878-9300,IF(L878=2,E878-18000,IF(L878=3,E878-45000,0))),0)</f>
        <v>0</v>
      </c>
      <c r="O878" s="23">
        <f>IF(AND(F878=1,E878&gt;20000,E878&lt;=45000),E878*'Z1'!$G$7,0)+IF(AND(F878=1,E878&gt;45000,E878&lt;=50000),'Z1'!$G$7/5000*(50000-E878)*E878,0)</f>
        <v>0</v>
      </c>
      <c r="P878" s="24">
        <f t="shared" ca="1" si="180"/>
        <v>0</v>
      </c>
      <c r="Q878" s="27">
        <v>95721</v>
      </c>
      <c r="R878" s="26">
        <f t="shared" si="181"/>
        <v>94721</v>
      </c>
      <c r="S878" s="27">
        <f t="shared" si="182"/>
        <v>1</v>
      </c>
      <c r="T878" s="28">
        <f t="shared" si="183"/>
        <v>85248.900000000009</v>
      </c>
      <c r="U878" s="61">
        <f ca="1">OFFSET($U$4,B878,0)/OFFSET($G$4,B878,0)*G878</f>
        <v>3507702.9694431019</v>
      </c>
      <c r="V878" s="62">
        <f t="shared" ca="1" si="184"/>
        <v>3592951.8694431018</v>
      </c>
      <c r="W878" s="63">
        <v>867.38031118383537</v>
      </c>
      <c r="X878" s="63">
        <f t="shared" ca="1" si="185"/>
        <v>803.25326837538603</v>
      </c>
      <c r="Y878" s="64">
        <f t="shared" ca="1" si="186"/>
        <v>-7.3931863545445453E-2</v>
      </c>
      <c r="Z878" s="64"/>
      <c r="AA878" s="64">
        <f ca="1">MAX(Y878,OFFSET($AA$4,B878,0))</f>
        <v>-7.3931863545445453E-2</v>
      </c>
      <c r="AB878" s="62">
        <f t="shared" ca="1" si="187"/>
        <v>3592951.8694431018</v>
      </c>
      <c r="AC878" s="65">
        <f t="shared" ca="1" si="188"/>
        <v>0</v>
      </c>
      <c r="AD878" s="62">
        <f ca="1">MAX(0,AB878-W878*(1+OFFSET($Y$4,B878,0))*E878)</f>
        <v>0</v>
      </c>
      <c r="AE878" s="65">
        <f ca="1">IF(OFFSET($AC$4,B878,0)=0,0,-OFFSET($AC$4,B878,0)/OFFSET($AD$4,B878,0)*AD878)</f>
        <v>0</v>
      </c>
      <c r="AF878" s="51">
        <f t="shared" ca="1" si="189"/>
        <v>3592951.8694431018</v>
      </c>
    </row>
    <row r="879" spans="1:32" ht="11.25" x14ac:dyDescent="0.2">
      <c r="A879" s="60">
        <v>32509</v>
      </c>
      <c r="B879" s="102">
        <f>INT(A879/10000)</f>
        <v>3</v>
      </c>
      <c r="C879" s="109">
        <v>3</v>
      </c>
      <c r="D879" s="60" t="s">
        <v>936</v>
      </c>
      <c r="E879" s="60">
        <v>1380</v>
      </c>
      <c r="F879" s="60">
        <v>0</v>
      </c>
      <c r="G879" s="60">
        <f t="shared" si="177"/>
        <v>2224.4776119402986</v>
      </c>
      <c r="H879" s="60"/>
      <c r="I879" s="60"/>
      <c r="J879" s="57"/>
      <c r="K879" s="23">
        <f t="shared" si="178"/>
        <v>1</v>
      </c>
      <c r="L879" s="23">
        <f t="shared" si="179"/>
        <v>0</v>
      </c>
      <c r="M879" s="23">
        <f ca="1">OFFSET('Z1'!$B$7,B879,K879)*E879</f>
        <v>0</v>
      </c>
      <c r="N879" s="23">
        <f ca="1">IF(L879&gt;0,OFFSET('Z1'!$I$7,B879,L879)*IF(L879=1,E879-9300,IF(L879=2,E879-18000,IF(L879=3,E879-45000,0))),0)</f>
        <v>0</v>
      </c>
      <c r="O879" s="23">
        <f>IF(AND(F879=1,E879&gt;20000,E879&lt;=45000),E879*'Z1'!$G$7,0)+IF(AND(F879=1,E879&gt;45000,E879&lt;=50000),'Z1'!$G$7/5000*(50000-E879)*E879,0)</f>
        <v>0</v>
      </c>
      <c r="P879" s="24">
        <f t="shared" ca="1" si="180"/>
        <v>0</v>
      </c>
      <c r="Q879" s="27">
        <v>0</v>
      </c>
      <c r="R879" s="26">
        <f t="shared" si="181"/>
        <v>0</v>
      </c>
      <c r="S879" s="27">
        <f t="shared" si="182"/>
        <v>1</v>
      </c>
      <c r="T879" s="28">
        <f t="shared" si="183"/>
        <v>0</v>
      </c>
      <c r="U879" s="61">
        <f ca="1">OFFSET($U$4,B879,0)/OFFSET($G$4,B879,0)*G879</f>
        <v>1082188.7095532038</v>
      </c>
      <c r="V879" s="62">
        <f t="shared" ca="1" si="184"/>
        <v>1082188.7095532038</v>
      </c>
      <c r="W879" s="63">
        <v>847.15092332204597</v>
      </c>
      <c r="X879" s="63">
        <f t="shared" ca="1" si="185"/>
        <v>784.19471706753893</v>
      </c>
      <c r="Y879" s="64">
        <f t="shared" ca="1" si="186"/>
        <v>-7.4315218836837782E-2</v>
      </c>
      <c r="Z879" s="64"/>
      <c r="AA879" s="64">
        <f ca="1">MAX(Y879,OFFSET($AA$4,B879,0))</f>
        <v>-7.4315218836837782E-2</v>
      </c>
      <c r="AB879" s="62">
        <f t="shared" ca="1" si="187"/>
        <v>1082188.7095532038</v>
      </c>
      <c r="AC879" s="65">
        <f t="shared" ca="1" si="188"/>
        <v>0</v>
      </c>
      <c r="AD879" s="62">
        <f ca="1">MAX(0,AB879-W879*(1+OFFSET($Y$4,B879,0))*E879)</f>
        <v>0</v>
      </c>
      <c r="AE879" s="65">
        <f ca="1">IF(OFFSET($AC$4,B879,0)=0,0,-OFFSET($AC$4,B879,0)/OFFSET($AD$4,B879,0)*AD879)</f>
        <v>0</v>
      </c>
      <c r="AF879" s="51">
        <f t="shared" ca="1" si="189"/>
        <v>1082188.7095532038</v>
      </c>
    </row>
    <row r="880" spans="1:32" ht="11.25" x14ac:dyDescent="0.2">
      <c r="A880" s="60">
        <v>32511</v>
      </c>
      <c r="B880" s="102">
        <f>INT(A880/10000)</f>
        <v>3</v>
      </c>
      <c r="C880" s="109">
        <v>2</v>
      </c>
      <c r="D880" s="60" t="s">
        <v>937</v>
      </c>
      <c r="E880" s="60">
        <v>516</v>
      </c>
      <c r="F880" s="60">
        <v>0</v>
      </c>
      <c r="G880" s="60">
        <f t="shared" si="177"/>
        <v>831.76119402985069</v>
      </c>
      <c r="H880" s="60"/>
      <c r="I880" s="60"/>
      <c r="J880" s="57"/>
      <c r="K880" s="23">
        <f t="shared" si="178"/>
        <v>1</v>
      </c>
      <c r="L880" s="23">
        <f t="shared" si="179"/>
        <v>0</v>
      </c>
      <c r="M880" s="23">
        <f ca="1">OFFSET('Z1'!$B$7,B880,K880)*E880</f>
        <v>0</v>
      </c>
      <c r="N880" s="23">
        <f ca="1">IF(L880&gt;0,OFFSET('Z1'!$I$7,B880,L880)*IF(L880=1,E880-9300,IF(L880=2,E880-18000,IF(L880=3,E880-45000,0))),0)</f>
        <v>0</v>
      </c>
      <c r="O880" s="23">
        <f>IF(AND(F880=1,E880&gt;20000,E880&lt;=45000),E880*'Z1'!$G$7,0)+IF(AND(F880=1,E880&gt;45000,E880&lt;=50000),'Z1'!$G$7/5000*(50000-E880)*E880,0)</f>
        <v>0</v>
      </c>
      <c r="P880" s="24">
        <f t="shared" ca="1" si="180"/>
        <v>0</v>
      </c>
      <c r="Q880" s="27">
        <v>0</v>
      </c>
      <c r="R880" s="26">
        <f t="shared" si="181"/>
        <v>0</v>
      </c>
      <c r="S880" s="27">
        <f t="shared" si="182"/>
        <v>1</v>
      </c>
      <c r="T880" s="28">
        <f t="shared" si="183"/>
        <v>0</v>
      </c>
      <c r="U880" s="61">
        <f ca="1">OFFSET($U$4,B880,0)/OFFSET($G$4,B880,0)*G880</f>
        <v>404644.4740068501</v>
      </c>
      <c r="V880" s="62">
        <f t="shared" ca="1" si="184"/>
        <v>404644.4740068501</v>
      </c>
      <c r="W880" s="63">
        <v>848.90431791392223</v>
      </c>
      <c r="X880" s="63">
        <f t="shared" ca="1" si="185"/>
        <v>784.19471706753893</v>
      </c>
      <c r="Y880" s="64">
        <f t="shared" ca="1" si="186"/>
        <v>-7.6227201912930753E-2</v>
      </c>
      <c r="Z880" s="64"/>
      <c r="AA880" s="64">
        <f ca="1">MAX(Y880,OFFSET($AA$4,B880,0))</f>
        <v>-7.5021174781420008E-2</v>
      </c>
      <c r="AB880" s="62">
        <f t="shared" ca="1" si="187"/>
        <v>405172.75565281184</v>
      </c>
      <c r="AC880" s="65">
        <f t="shared" ca="1" si="188"/>
        <v>528.28164596174611</v>
      </c>
      <c r="AD880" s="62">
        <f ca="1">MAX(0,AB880-W880*(1+OFFSET($Y$4,B880,0))*E880)</f>
        <v>0</v>
      </c>
      <c r="AE880" s="65">
        <f ca="1">IF(OFFSET($AC$4,B880,0)=0,0,-OFFSET($AC$4,B880,0)/OFFSET($AD$4,B880,0)*AD880)</f>
        <v>0</v>
      </c>
      <c r="AF880" s="51">
        <f t="shared" ca="1" si="189"/>
        <v>405172.75565281184</v>
      </c>
    </row>
    <row r="881" spans="1:32" ht="11.25" x14ac:dyDescent="0.2">
      <c r="A881" s="60">
        <v>32514</v>
      </c>
      <c r="B881" s="102">
        <f>INT(A881/10000)</f>
        <v>3</v>
      </c>
      <c r="C881" s="109">
        <v>2</v>
      </c>
      <c r="D881" s="60" t="s">
        <v>938</v>
      </c>
      <c r="E881" s="60">
        <v>618</v>
      </c>
      <c r="F881" s="60">
        <v>0</v>
      </c>
      <c r="G881" s="60">
        <f t="shared" si="177"/>
        <v>996.17910447761199</v>
      </c>
      <c r="H881" s="60"/>
      <c r="I881" s="60"/>
      <c r="J881" s="57"/>
      <c r="K881" s="23">
        <f t="shared" si="178"/>
        <v>1</v>
      </c>
      <c r="L881" s="23">
        <f t="shared" si="179"/>
        <v>0</v>
      </c>
      <c r="M881" s="23">
        <f ca="1">OFFSET('Z1'!$B$7,B881,K881)*E881</f>
        <v>0</v>
      </c>
      <c r="N881" s="23">
        <f ca="1">IF(L881&gt;0,OFFSET('Z1'!$I$7,B881,L881)*IF(L881=1,E881-9300,IF(L881=2,E881-18000,IF(L881=3,E881-45000,0))),0)</f>
        <v>0</v>
      </c>
      <c r="O881" s="23">
        <f>IF(AND(F881=1,E881&gt;20000,E881&lt;=45000),E881*'Z1'!$G$7,0)+IF(AND(F881=1,E881&gt;45000,E881&lt;=50000),'Z1'!$G$7/5000*(50000-E881)*E881,0)</f>
        <v>0</v>
      </c>
      <c r="P881" s="24">
        <f t="shared" ca="1" si="180"/>
        <v>0</v>
      </c>
      <c r="Q881" s="27">
        <v>0</v>
      </c>
      <c r="R881" s="26">
        <f t="shared" si="181"/>
        <v>0</v>
      </c>
      <c r="S881" s="27">
        <f t="shared" si="182"/>
        <v>1</v>
      </c>
      <c r="T881" s="28">
        <f t="shared" si="183"/>
        <v>0</v>
      </c>
      <c r="U881" s="61">
        <f ca="1">OFFSET($U$4,B881,0)/OFFSET($G$4,B881,0)*G881</f>
        <v>484632.33514773916</v>
      </c>
      <c r="V881" s="62">
        <f t="shared" ca="1" si="184"/>
        <v>484632.33514773916</v>
      </c>
      <c r="W881" s="63">
        <v>848.28906367663387</v>
      </c>
      <c r="X881" s="63">
        <f t="shared" ca="1" si="185"/>
        <v>784.19471706753905</v>
      </c>
      <c r="Y881" s="64">
        <f t="shared" ca="1" si="186"/>
        <v>-7.5557200196945451E-2</v>
      </c>
      <c r="Z881" s="64"/>
      <c r="AA881" s="64">
        <f ca="1">MAX(Y881,OFFSET($AA$4,B881,0))</f>
        <v>-7.5021174781420008E-2</v>
      </c>
      <c r="AB881" s="62">
        <f t="shared" ca="1" si="187"/>
        <v>484913.34252740606</v>
      </c>
      <c r="AC881" s="65">
        <f t="shared" ca="1" si="188"/>
        <v>281.00737966690212</v>
      </c>
      <c r="AD881" s="62">
        <f ca="1">MAX(0,AB881-W881*(1+OFFSET($Y$4,B881,0))*E881)</f>
        <v>0</v>
      </c>
      <c r="AE881" s="65">
        <f ca="1">IF(OFFSET($AC$4,B881,0)=0,0,-OFFSET($AC$4,B881,0)/OFFSET($AD$4,B881,0)*AD881)</f>
        <v>0</v>
      </c>
      <c r="AF881" s="51">
        <f t="shared" ca="1" si="189"/>
        <v>484913.34252740606</v>
      </c>
    </row>
    <row r="882" spans="1:32" ht="11.25" x14ac:dyDescent="0.2">
      <c r="A882" s="60">
        <v>32515</v>
      </c>
      <c r="B882" s="102">
        <f>INT(A882/10000)</f>
        <v>3</v>
      </c>
      <c r="C882" s="109">
        <v>3</v>
      </c>
      <c r="D882" s="60" t="s">
        <v>939</v>
      </c>
      <c r="E882" s="60">
        <v>1473</v>
      </c>
      <c r="F882" s="60">
        <v>0</v>
      </c>
      <c r="G882" s="60">
        <f t="shared" si="177"/>
        <v>2374.3880597014927</v>
      </c>
      <c r="H882" s="60"/>
      <c r="I882" s="60"/>
      <c r="J882" s="57"/>
      <c r="K882" s="23">
        <f t="shared" si="178"/>
        <v>1</v>
      </c>
      <c r="L882" s="23">
        <f t="shared" si="179"/>
        <v>0</v>
      </c>
      <c r="M882" s="23">
        <f ca="1">OFFSET('Z1'!$B$7,B882,K882)*E882</f>
        <v>0</v>
      </c>
      <c r="N882" s="23">
        <f ca="1">IF(L882&gt;0,OFFSET('Z1'!$I$7,B882,L882)*IF(L882=1,E882-9300,IF(L882=2,E882-18000,IF(L882=3,E882-45000,0))),0)</f>
        <v>0</v>
      </c>
      <c r="O882" s="23">
        <f>IF(AND(F882=1,E882&gt;20000,E882&lt;=45000),E882*'Z1'!$G$7,0)+IF(AND(F882=1,E882&gt;45000,E882&lt;=50000),'Z1'!$G$7/5000*(50000-E882)*E882,0)</f>
        <v>0</v>
      </c>
      <c r="P882" s="24">
        <f t="shared" ca="1" si="180"/>
        <v>0</v>
      </c>
      <c r="Q882" s="27">
        <v>0</v>
      </c>
      <c r="R882" s="26">
        <f t="shared" si="181"/>
        <v>0</v>
      </c>
      <c r="S882" s="27">
        <f t="shared" si="182"/>
        <v>1</v>
      </c>
      <c r="T882" s="28">
        <f t="shared" si="183"/>
        <v>0</v>
      </c>
      <c r="U882" s="61">
        <f ca="1">OFFSET($U$4,B882,0)/OFFSET($G$4,B882,0)*G882</f>
        <v>1155118.8182404849</v>
      </c>
      <c r="V882" s="62">
        <f t="shared" ca="1" si="184"/>
        <v>1155118.8182404849</v>
      </c>
      <c r="W882" s="63">
        <v>848.2890636766341</v>
      </c>
      <c r="X882" s="63">
        <f t="shared" ca="1" si="185"/>
        <v>784.19471706753893</v>
      </c>
      <c r="Y882" s="64">
        <f t="shared" ca="1" si="186"/>
        <v>-7.5557200196945784E-2</v>
      </c>
      <c r="Z882" s="64"/>
      <c r="AA882" s="64">
        <f ca="1">MAX(Y882,OFFSET($AA$4,B882,0))</f>
        <v>-7.5021174781420008E-2</v>
      </c>
      <c r="AB882" s="62">
        <f t="shared" ca="1" si="187"/>
        <v>1155788.5979658081</v>
      </c>
      <c r="AC882" s="65">
        <f t="shared" ca="1" si="188"/>
        <v>669.77972532319836</v>
      </c>
      <c r="AD882" s="62">
        <f ca="1">MAX(0,AB882-W882*(1+OFFSET($Y$4,B882,0))*E882)</f>
        <v>0</v>
      </c>
      <c r="AE882" s="65">
        <f ca="1">IF(OFFSET($AC$4,B882,0)=0,0,-OFFSET($AC$4,B882,0)/OFFSET($AD$4,B882,0)*AD882)</f>
        <v>0</v>
      </c>
      <c r="AF882" s="51">
        <f t="shared" ca="1" si="189"/>
        <v>1155788.5979658081</v>
      </c>
    </row>
    <row r="883" spans="1:32" ht="11.25" x14ac:dyDescent="0.2">
      <c r="A883" s="60">
        <v>32516</v>
      </c>
      <c r="B883" s="102">
        <f>INT(A883/10000)</f>
        <v>3</v>
      </c>
      <c r="C883" s="109">
        <v>3</v>
      </c>
      <c r="D883" s="60" t="s">
        <v>940</v>
      </c>
      <c r="E883" s="60">
        <v>1746</v>
      </c>
      <c r="F883" s="60">
        <v>0</v>
      </c>
      <c r="G883" s="60">
        <f t="shared" si="177"/>
        <v>2814.4477611940297</v>
      </c>
      <c r="H883" s="60"/>
      <c r="I883" s="60"/>
      <c r="J883" s="57"/>
      <c r="K883" s="23">
        <f t="shared" si="178"/>
        <v>1</v>
      </c>
      <c r="L883" s="23">
        <f t="shared" si="179"/>
        <v>0</v>
      </c>
      <c r="M883" s="23">
        <f ca="1">OFFSET('Z1'!$B$7,B883,K883)*E883</f>
        <v>0</v>
      </c>
      <c r="N883" s="23">
        <f ca="1">IF(L883&gt;0,OFFSET('Z1'!$I$7,B883,L883)*IF(L883=1,E883-9300,IF(L883=2,E883-18000,IF(L883=3,E883-45000,0))),0)</f>
        <v>0</v>
      </c>
      <c r="O883" s="23">
        <f>IF(AND(F883=1,E883&gt;20000,E883&lt;=45000),E883*'Z1'!$G$7,0)+IF(AND(F883=1,E883&gt;45000,E883&lt;=50000),'Z1'!$G$7/5000*(50000-E883)*E883,0)</f>
        <v>0</v>
      </c>
      <c r="P883" s="24">
        <f t="shared" ca="1" si="180"/>
        <v>0</v>
      </c>
      <c r="Q883" s="27">
        <v>19767</v>
      </c>
      <c r="R883" s="26">
        <f t="shared" si="181"/>
        <v>18767</v>
      </c>
      <c r="S883" s="27">
        <f t="shared" si="182"/>
        <v>1</v>
      </c>
      <c r="T883" s="28">
        <f t="shared" si="183"/>
        <v>16890.3</v>
      </c>
      <c r="U883" s="61">
        <f ca="1">OFFSET($U$4,B883,0)/OFFSET($G$4,B883,0)*G883</f>
        <v>1369203.975999923</v>
      </c>
      <c r="V883" s="62">
        <f t="shared" ca="1" si="184"/>
        <v>1386094.275999923</v>
      </c>
      <c r="W883" s="63">
        <v>857.74184613869159</v>
      </c>
      <c r="X883" s="63">
        <f t="shared" ca="1" si="185"/>
        <v>793.86842840774511</v>
      </c>
      <c r="Y883" s="64">
        <f t="shared" ca="1" si="186"/>
        <v>-7.4466948323072213E-2</v>
      </c>
      <c r="Z883" s="64"/>
      <c r="AA883" s="64">
        <f ca="1">MAX(Y883,OFFSET($AA$4,B883,0))</f>
        <v>-7.4466948323072213E-2</v>
      </c>
      <c r="AB883" s="62">
        <f t="shared" ca="1" si="187"/>
        <v>1386094.275999923</v>
      </c>
      <c r="AC883" s="65">
        <f t="shared" ca="1" si="188"/>
        <v>0</v>
      </c>
      <c r="AD883" s="62">
        <f ca="1">MAX(0,AB883-W883*(1+OFFSET($Y$4,B883,0))*E883)</f>
        <v>0</v>
      </c>
      <c r="AE883" s="65">
        <f ca="1">IF(OFFSET($AC$4,B883,0)=0,0,-OFFSET($AC$4,B883,0)/OFFSET($AD$4,B883,0)*AD883)</f>
        <v>0</v>
      </c>
      <c r="AF883" s="51">
        <f t="shared" ca="1" si="189"/>
        <v>1386094.275999923</v>
      </c>
    </row>
    <row r="884" spans="1:32" ht="11.25" x14ac:dyDescent="0.2">
      <c r="A884" s="60">
        <v>32517</v>
      </c>
      <c r="B884" s="102">
        <f>INT(A884/10000)</f>
        <v>3</v>
      </c>
      <c r="C884" s="109">
        <v>3</v>
      </c>
      <c r="D884" s="60" t="s">
        <v>941</v>
      </c>
      <c r="E884" s="60">
        <v>1094</v>
      </c>
      <c r="F884" s="60">
        <v>0</v>
      </c>
      <c r="G884" s="60">
        <f t="shared" si="177"/>
        <v>1763.4626865671642</v>
      </c>
      <c r="H884" s="60"/>
      <c r="I884" s="60"/>
      <c r="J884" s="57"/>
      <c r="K884" s="23">
        <f t="shared" si="178"/>
        <v>1</v>
      </c>
      <c r="L884" s="23">
        <f t="shared" si="179"/>
        <v>0</v>
      </c>
      <c r="M884" s="23">
        <f ca="1">OFFSET('Z1'!$B$7,B884,K884)*E884</f>
        <v>0</v>
      </c>
      <c r="N884" s="23">
        <f ca="1">IF(L884&gt;0,OFFSET('Z1'!$I$7,B884,L884)*IF(L884=1,E884-9300,IF(L884=2,E884-18000,IF(L884=3,E884-45000,0))),0)</f>
        <v>0</v>
      </c>
      <c r="O884" s="23">
        <f>IF(AND(F884=1,E884&gt;20000,E884&lt;=45000),E884*'Z1'!$G$7,0)+IF(AND(F884=1,E884&gt;45000,E884&lt;=50000),'Z1'!$G$7/5000*(50000-E884)*E884,0)</f>
        <v>0</v>
      </c>
      <c r="P884" s="24">
        <f t="shared" ca="1" si="180"/>
        <v>0</v>
      </c>
      <c r="Q884" s="27">
        <v>1321</v>
      </c>
      <c r="R884" s="26">
        <f t="shared" si="181"/>
        <v>321</v>
      </c>
      <c r="S884" s="27">
        <f t="shared" si="182"/>
        <v>1</v>
      </c>
      <c r="T884" s="28">
        <f t="shared" si="183"/>
        <v>288.90000000000003</v>
      </c>
      <c r="U884" s="61">
        <f ca="1">OFFSET($U$4,B884,0)/OFFSET($G$4,B884,0)*G884</f>
        <v>857909.02047188766</v>
      </c>
      <c r="V884" s="62">
        <f t="shared" ca="1" si="184"/>
        <v>858197.92047188769</v>
      </c>
      <c r="W884" s="63">
        <v>848.79925475943639</v>
      </c>
      <c r="X884" s="63">
        <f t="shared" ca="1" si="185"/>
        <v>784.45879384998875</v>
      </c>
      <c r="Y884" s="64">
        <f t="shared" ca="1" si="186"/>
        <v>-7.5801740574905185E-2</v>
      </c>
      <c r="Z884" s="64"/>
      <c r="AA884" s="64">
        <f ca="1">MAX(Y884,OFFSET($AA$4,B884,0))</f>
        <v>-7.5021174781420008E-2</v>
      </c>
      <c r="AB884" s="62">
        <f t="shared" ca="1" si="187"/>
        <v>858922.7432400859</v>
      </c>
      <c r="AC884" s="65">
        <f t="shared" ca="1" si="188"/>
        <v>724.82276819820981</v>
      </c>
      <c r="AD884" s="62">
        <f ca="1">MAX(0,AB884-W884*(1+OFFSET($Y$4,B884,0))*E884)</f>
        <v>0</v>
      </c>
      <c r="AE884" s="65">
        <f ca="1">IF(OFFSET($AC$4,B884,0)=0,0,-OFFSET($AC$4,B884,0)/OFFSET($AD$4,B884,0)*AD884)</f>
        <v>0</v>
      </c>
      <c r="AF884" s="51">
        <f t="shared" ca="1" si="189"/>
        <v>858922.7432400859</v>
      </c>
    </row>
    <row r="885" spans="1:32" ht="11.25" x14ac:dyDescent="0.2">
      <c r="A885" s="60">
        <v>32518</v>
      </c>
      <c r="B885" s="102">
        <f>INT(A885/10000)</f>
        <v>3</v>
      </c>
      <c r="C885" s="109">
        <v>2</v>
      </c>
      <c r="D885" s="60" t="s">
        <v>942</v>
      </c>
      <c r="E885" s="60">
        <v>996</v>
      </c>
      <c r="F885" s="60">
        <v>0</v>
      </c>
      <c r="G885" s="60">
        <f t="shared" si="177"/>
        <v>1605.4925373134329</v>
      </c>
      <c r="H885" s="60"/>
      <c r="I885" s="60"/>
      <c r="J885" s="57"/>
      <c r="K885" s="23">
        <f t="shared" si="178"/>
        <v>1</v>
      </c>
      <c r="L885" s="23">
        <f t="shared" si="179"/>
        <v>0</v>
      </c>
      <c r="M885" s="23">
        <f ca="1">OFFSET('Z1'!$B$7,B885,K885)*E885</f>
        <v>0</v>
      </c>
      <c r="N885" s="23">
        <f ca="1">IF(L885&gt;0,OFFSET('Z1'!$I$7,B885,L885)*IF(L885=1,E885-9300,IF(L885=2,E885-18000,IF(L885=3,E885-45000,0))),0)</f>
        <v>0</v>
      </c>
      <c r="O885" s="23">
        <f>IF(AND(F885=1,E885&gt;20000,E885&lt;=45000),E885*'Z1'!$G$7,0)+IF(AND(F885=1,E885&gt;45000,E885&lt;=50000),'Z1'!$G$7/5000*(50000-E885)*E885,0)</f>
        <v>0</v>
      </c>
      <c r="P885" s="24">
        <f t="shared" ca="1" si="180"/>
        <v>0</v>
      </c>
      <c r="Q885" s="27">
        <v>69281</v>
      </c>
      <c r="R885" s="26">
        <f t="shared" si="181"/>
        <v>68281</v>
      </c>
      <c r="S885" s="27">
        <f t="shared" si="182"/>
        <v>1</v>
      </c>
      <c r="T885" s="28">
        <f t="shared" si="183"/>
        <v>61452.9</v>
      </c>
      <c r="U885" s="61">
        <f ca="1">OFFSET($U$4,B885,0)/OFFSET($G$4,B885,0)*G885</f>
        <v>781057.93819926889</v>
      </c>
      <c r="V885" s="62">
        <f t="shared" ca="1" si="184"/>
        <v>842510.83819926891</v>
      </c>
      <c r="W885" s="63">
        <v>897.23745290475563</v>
      </c>
      <c r="X885" s="63">
        <f t="shared" ca="1" si="185"/>
        <v>845.89441586271982</v>
      </c>
      <c r="Y885" s="64">
        <f t="shared" ca="1" si="186"/>
        <v>-5.7223466180346794E-2</v>
      </c>
      <c r="Z885" s="64"/>
      <c r="AA885" s="64">
        <f ca="1">MAX(Y885,OFFSET($AA$4,B885,0))</f>
        <v>-5.7223466180346794E-2</v>
      </c>
      <c r="AB885" s="62">
        <f t="shared" ca="1" si="187"/>
        <v>842510.83819926891</v>
      </c>
      <c r="AC885" s="65">
        <f t="shared" ca="1" si="188"/>
        <v>0</v>
      </c>
      <c r="AD885" s="62">
        <f ca="1">MAX(0,AB885-W885*(1+OFFSET($Y$4,B885,0))*E885)</f>
        <v>11436.65313437127</v>
      </c>
      <c r="AE885" s="65">
        <f ca="1">IF(OFFSET($AC$4,B885,0)=0,0,-OFFSET($AC$4,B885,0)/OFFSET($AD$4,B885,0)*AD885)</f>
        <v>-5546.6928773485679</v>
      </c>
      <c r="AF885" s="51">
        <f t="shared" ca="1" si="189"/>
        <v>836964.1453219204</v>
      </c>
    </row>
    <row r="886" spans="1:32" ht="11.25" x14ac:dyDescent="0.2">
      <c r="A886" s="60">
        <v>32519</v>
      </c>
      <c r="B886" s="102">
        <f>INT(A886/10000)</f>
        <v>3</v>
      </c>
      <c r="C886" s="109">
        <v>2</v>
      </c>
      <c r="D886" s="60" t="s">
        <v>943</v>
      </c>
      <c r="E886" s="60">
        <v>849</v>
      </c>
      <c r="F886" s="60">
        <v>0</v>
      </c>
      <c r="G886" s="60">
        <f t="shared" si="177"/>
        <v>1368.5373134328358</v>
      </c>
      <c r="H886" s="60"/>
      <c r="I886" s="60"/>
      <c r="J886" s="57"/>
      <c r="K886" s="23">
        <f t="shared" si="178"/>
        <v>1</v>
      </c>
      <c r="L886" s="23">
        <f t="shared" si="179"/>
        <v>0</v>
      </c>
      <c r="M886" s="23">
        <f ca="1">OFFSET('Z1'!$B$7,B886,K886)*E886</f>
        <v>0</v>
      </c>
      <c r="N886" s="23">
        <f ca="1">IF(L886&gt;0,OFFSET('Z1'!$I$7,B886,L886)*IF(L886=1,E886-9300,IF(L886=2,E886-18000,IF(L886=3,E886-45000,0))),0)</f>
        <v>0</v>
      </c>
      <c r="O886" s="23">
        <f>IF(AND(F886=1,E886&gt;20000,E886&lt;=45000),E886*'Z1'!$G$7,0)+IF(AND(F886=1,E886&gt;45000,E886&lt;=50000),'Z1'!$G$7/5000*(50000-E886)*E886,0)</f>
        <v>0</v>
      </c>
      <c r="P886" s="24">
        <f t="shared" ca="1" si="180"/>
        <v>0</v>
      </c>
      <c r="Q886" s="27">
        <v>1500</v>
      </c>
      <c r="R886" s="26">
        <f t="shared" si="181"/>
        <v>500</v>
      </c>
      <c r="S886" s="27">
        <f t="shared" si="182"/>
        <v>1</v>
      </c>
      <c r="T886" s="28">
        <f t="shared" si="183"/>
        <v>450</v>
      </c>
      <c r="U886" s="61">
        <f ca="1">OFFSET($U$4,B886,0)/OFFSET($G$4,B886,0)*G886</f>
        <v>665781.31479034061</v>
      </c>
      <c r="V886" s="62">
        <f t="shared" ca="1" si="184"/>
        <v>666231.31479034061</v>
      </c>
      <c r="W886" s="63">
        <v>848.60750915227231</v>
      </c>
      <c r="X886" s="63">
        <f t="shared" ca="1" si="185"/>
        <v>784.72475240322808</v>
      </c>
      <c r="Y886" s="64">
        <f t="shared" ca="1" si="186"/>
        <v>-7.5279509148888812E-2</v>
      </c>
      <c r="Z886" s="64"/>
      <c r="AA886" s="64">
        <f ca="1">MAX(Y886,OFFSET($AA$4,B886,0))</f>
        <v>-7.5021174781420008E-2</v>
      </c>
      <c r="AB886" s="62">
        <f t="shared" ca="1" si="187"/>
        <v>666417.43637734675</v>
      </c>
      <c r="AC886" s="65">
        <f t="shared" ca="1" si="188"/>
        <v>186.12158700614236</v>
      </c>
      <c r="AD886" s="62">
        <f ca="1">MAX(0,AB886-W886*(1+OFFSET($Y$4,B886,0))*E886)</f>
        <v>0</v>
      </c>
      <c r="AE886" s="65">
        <f ca="1">IF(OFFSET($AC$4,B886,0)=0,0,-OFFSET($AC$4,B886,0)/OFFSET($AD$4,B886,0)*AD886)</f>
        <v>0</v>
      </c>
      <c r="AF886" s="51">
        <f t="shared" ca="1" si="189"/>
        <v>666417.43637734675</v>
      </c>
    </row>
    <row r="887" spans="1:32" ht="11.25" x14ac:dyDescent="0.2">
      <c r="A887" s="60">
        <v>32520</v>
      </c>
      <c r="B887" s="102">
        <f>INT(A887/10000)</f>
        <v>3</v>
      </c>
      <c r="C887" s="109">
        <v>2</v>
      </c>
      <c r="D887" s="60" t="s">
        <v>944</v>
      </c>
      <c r="E887" s="60">
        <v>932</v>
      </c>
      <c r="F887" s="60">
        <v>0</v>
      </c>
      <c r="G887" s="60">
        <f t="shared" si="177"/>
        <v>1502.3283582089553</v>
      </c>
      <c r="H887" s="60"/>
      <c r="I887" s="60"/>
      <c r="J887" s="57"/>
      <c r="K887" s="23">
        <f t="shared" si="178"/>
        <v>1</v>
      </c>
      <c r="L887" s="23">
        <f t="shared" si="179"/>
        <v>0</v>
      </c>
      <c r="M887" s="23">
        <f ca="1">OFFSET('Z1'!$B$7,B887,K887)*E887</f>
        <v>0</v>
      </c>
      <c r="N887" s="23">
        <f ca="1">IF(L887&gt;0,OFFSET('Z1'!$I$7,B887,L887)*IF(L887=1,E887-9300,IF(L887=2,E887-18000,IF(L887=3,E887-45000,0))),0)</f>
        <v>0</v>
      </c>
      <c r="O887" s="23">
        <f>IF(AND(F887=1,E887&gt;20000,E887&lt;=45000),E887*'Z1'!$G$7,0)+IF(AND(F887=1,E887&gt;45000,E887&lt;=50000),'Z1'!$G$7/5000*(50000-E887)*E887,0)</f>
        <v>0</v>
      </c>
      <c r="P887" s="24">
        <f t="shared" ca="1" si="180"/>
        <v>0</v>
      </c>
      <c r="Q887" s="27">
        <v>19119</v>
      </c>
      <c r="R887" s="26">
        <f t="shared" si="181"/>
        <v>18119</v>
      </c>
      <c r="S887" s="27">
        <f t="shared" si="182"/>
        <v>1</v>
      </c>
      <c r="T887" s="28">
        <f t="shared" si="183"/>
        <v>16307.1</v>
      </c>
      <c r="U887" s="61">
        <f ca="1">OFFSET($U$4,B887,0)/OFFSET($G$4,B887,0)*G887</f>
        <v>730869.47630694637</v>
      </c>
      <c r="V887" s="62">
        <f t="shared" ca="1" si="184"/>
        <v>747176.57630694634</v>
      </c>
      <c r="W887" s="63">
        <v>868.49881173613176</v>
      </c>
      <c r="X887" s="63">
        <f t="shared" ca="1" si="185"/>
        <v>801.69160547955619</v>
      </c>
      <c r="Y887" s="64">
        <f t="shared" ca="1" si="186"/>
        <v>-7.6922622522681117E-2</v>
      </c>
      <c r="Z887" s="64"/>
      <c r="AA887" s="64">
        <f ca="1">MAX(Y887,OFFSET($AA$4,B887,0))</f>
        <v>-7.5021174781420008E-2</v>
      </c>
      <c r="AB887" s="62">
        <f t="shared" ca="1" si="187"/>
        <v>748715.68586374726</v>
      </c>
      <c r="AC887" s="65">
        <f t="shared" ca="1" si="188"/>
        <v>1539.1095568009187</v>
      </c>
      <c r="AD887" s="62">
        <f ca="1">MAX(0,AB887-W887*(1+OFFSET($Y$4,B887,0))*E887)</f>
        <v>0</v>
      </c>
      <c r="AE887" s="65">
        <f ca="1">IF(OFFSET($AC$4,B887,0)=0,0,-OFFSET($AC$4,B887,0)/OFFSET($AD$4,B887,0)*AD887)</f>
        <v>0</v>
      </c>
      <c r="AF887" s="51">
        <f t="shared" ca="1" si="189"/>
        <v>748715.68586374726</v>
      </c>
    </row>
    <row r="888" spans="1:32" ht="11.25" x14ac:dyDescent="0.2">
      <c r="A888" s="60">
        <v>32521</v>
      </c>
      <c r="B888" s="102">
        <f>INT(A888/10000)</f>
        <v>3</v>
      </c>
      <c r="C888" s="109">
        <v>3</v>
      </c>
      <c r="D888" s="60" t="s">
        <v>945</v>
      </c>
      <c r="E888" s="60">
        <v>1713</v>
      </c>
      <c r="F888" s="60">
        <v>0</v>
      </c>
      <c r="G888" s="60">
        <f t="shared" si="177"/>
        <v>2761.2537313432836</v>
      </c>
      <c r="H888" s="60"/>
      <c r="I888" s="60"/>
      <c r="J888" s="57"/>
      <c r="K888" s="23">
        <f t="shared" si="178"/>
        <v>1</v>
      </c>
      <c r="L888" s="23">
        <f t="shared" si="179"/>
        <v>0</v>
      </c>
      <c r="M888" s="23">
        <f ca="1">OFFSET('Z1'!$B$7,B888,K888)*E888</f>
        <v>0</v>
      </c>
      <c r="N888" s="23">
        <f ca="1">IF(L888&gt;0,OFFSET('Z1'!$I$7,B888,L888)*IF(L888=1,E888-9300,IF(L888=2,E888-18000,IF(L888=3,E888-45000,0))),0)</f>
        <v>0</v>
      </c>
      <c r="O888" s="23">
        <f>IF(AND(F888=1,E888&gt;20000,E888&lt;=45000),E888*'Z1'!$G$7,0)+IF(AND(F888=1,E888&gt;45000,E888&lt;=50000),'Z1'!$G$7/5000*(50000-E888)*E888,0)</f>
        <v>0</v>
      </c>
      <c r="P888" s="24">
        <f t="shared" ca="1" si="180"/>
        <v>0</v>
      </c>
      <c r="Q888" s="27">
        <v>8154</v>
      </c>
      <c r="R888" s="26">
        <f t="shared" si="181"/>
        <v>7154</v>
      </c>
      <c r="S888" s="27">
        <f t="shared" si="182"/>
        <v>1</v>
      </c>
      <c r="T888" s="28">
        <f t="shared" si="183"/>
        <v>6438.6</v>
      </c>
      <c r="U888" s="61">
        <f ca="1">OFFSET($U$4,B888,0)/OFFSET($G$4,B888,0)*G888</f>
        <v>1343325.5503366943</v>
      </c>
      <c r="V888" s="62">
        <f t="shared" ca="1" si="184"/>
        <v>1349764.1503366944</v>
      </c>
      <c r="W888" s="63">
        <v>852.09382281766705</v>
      </c>
      <c r="X888" s="63">
        <f t="shared" ca="1" si="185"/>
        <v>787.95338606929045</v>
      </c>
      <c r="Y888" s="64">
        <f t="shared" ca="1" si="186"/>
        <v>-7.5273913541914594E-2</v>
      </c>
      <c r="Z888" s="64"/>
      <c r="AA888" s="64">
        <f ca="1">MAX(Y888,OFFSET($AA$4,B888,0))</f>
        <v>-7.5021174781420008E-2</v>
      </c>
      <c r="AB888" s="62">
        <f t="shared" ca="1" si="187"/>
        <v>1350133.0571116973</v>
      </c>
      <c r="AC888" s="65">
        <f t="shared" ca="1" si="188"/>
        <v>368.90677500283346</v>
      </c>
      <c r="AD888" s="62">
        <f ca="1">MAX(0,AB888-W888*(1+OFFSET($Y$4,B888,0))*E888)</f>
        <v>0</v>
      </c>
      <c r="AE888" s="65">
        <f ca="1">IF(OFFSET($AC$4,B888,0)=0,0,-OFFSET($AC$4,B888,0)/OFFSET($AD$4,B888,0)*AD888)</f>
        <v>0</v>
      </c>
      <c r="AF888" s="51">
        <f t="shared" ca="1" si="189"/>
        <v>1350133.0571116973</v>
      </c>
    </row>
    <row r="889" spans="1:32" ht="11.25" x14ac:dyDescent="0.2">
      <c r="A889" s="60">
        <v>32522</v>
      </c>
      <c r="B889" s="102">
        <f>INT(A889/10000)</f>
        <v>3</v>
      </c>
      <c r="C889" s="109">
        <v>3</v>
      </c>
      <c r="D889" s="60" t="s">
        <v>946</v>
      </c>
      <c r="E889" s="60">
        <v>1296</v>
      </c>
      <c r="F889" s="60">
        <v>0</v>
      </c>
      <c r="G889" s="60">
        <f t="shared" si="177"/>
        <v>2089.0746268656717</v>
      </c>
      <c r="H889" s="60"/>
      <c r="I889" s="60"/>
      <c r="J889" s="57"/>
      <c r="K889" s="23">
        <f t="shared" si="178"/>
        <v>1</v>
      </c>
      <c r="L889" s="23">
        <f t="shared" si="179"/>
        <v>0</v>
      </c>
      <c r="M889" s="23">
        <f ca="1">OFFSET('Z1'!$B$7,B889,K889)*E889</f>
        <v>0</v>
      </c>
      <c r="N889" s="23">
        <f ca="1">IF(L889&gt;0,OFFSET('Z1'!$I$7,B889,L889)*IF(L889=1,E889-9300,IF(L889=2,E889-18000,IF(L889=3,E889-45000,0))),0)</f>
        <v>0</v>
      </c>
      <c r="O889" s="23">
        <f>IF(AND(F889=1,E889&gt;20000,E889&lt;=45000),E889*'Z1'!$G$7,0)+IF(AND(F889=1,E889&gt;45000,E889&lt;=50000),'Z1'!$G$7/5000*(50000-E889)*E889,0)</f>
        <v>0</v>
      </c>
      <c r="P889" s="24">
        <f t="shared" ca="1" si="180"/>
        <v>0</v>
      </c>
      <c r="Q889" s="27">
        <v>2796</v>
      </c>
      <c r="R889" s="26">
        <f t="shared" si="181"/>
        <v>1796</v>
      </c>
      <c r="S889" s="27">
        <f t="shared" si="182"/>
        <v>1</v>
      </c>
      <c r="T889" s="28">
        <f t="shared" si="183"/>
        <v>1616.4</v>
      </c>
      <c r="U889" s="61">
        <f ca="1">OFFSET($U$4,B889,0)/OFFSET($G$4,B889,0)*G889</f>
        <v>1016316.3533195306</v>
      </c>
      <c r="V889" s="62">
        <f t="shared" ca="1" si="184"/>
        <v>1017932.7533195306</v>
      </c>
      <c r="W889" s="63">
        <v>850.02725812107849</v>
      </c>
      <c r="X889" s="63">
        <f t="shared" ca="1" si="185"/>
        <v>785.44193928976131</v>
      </c>
      <c r="Y889" s="64">
        <f t="shared" ca="1" si="186"/>
        <v>-7.5980291472156014E-2</v>
      </c>
      <c r="Z889" s="64"/>
      <c r="AA889" s="64">
        <f ca="1">MAX(Y889,OFFSET($AA$4,B889,0))</f>
        <v>-7.5021174781420008E-2</v>
      </c>
      <c r="AB889" s="62">
        <f t="shared" ca="1" si="187"/>
        <v>1018989.3501483052</v>
      </c>
      <c r="AC889" s="65">
        <f t="shared" ca="1" si="188"/>
        <v>1056.5968287745491</v>
      </c>
      <c r="AD889" s="62">
        <f ca="1">MAX(0,AB889-W889*(1+OFFSET($Y$4,B889,0))*E889)</f>
        <v>0</v>
      </c>
      <c r="AE889" s="65">
        <f ca="1">IF(OFFSET($AC$4,B889,0)=0,0,-OFFSET($AC$4,B889,0)/OFFSET($AD$4,B889,0)*AD889)</f>
        <v>0</v>
      </c>
      <c r="AF889" s="51">
        <f t="shared" ca="1" si="189"/>
        <v>1018989.3501483052</v>
      </c>
    </row>
    <row r="890" spans="1:32" ht="11.25" x14ac:dyDescent="0.2">
      <c r="A890" s="60">
        <v>32523</v>
      </c>
      <c r="B890" s="102">
        <f>INT(A890/10000)</f>
        <v>3</v>
      </c>
      <c r="C890" s="109">
        <v>2</v>
      </c>
      <c r="D890" s="60" t="s">
        <v>947</v>
      </c>
      <c r="E890" s="60">
        <v>789</v>
      </c>
      <c r="F890" s="60">
        <v>0</v>
      </c>
      <c r="G890" s="60">
        <f t="shared" si="177"/>
        <v>1271.8208955223881</v>
      </c>
      <c r="H890" s="60"/>
      <c r="I890" s="60"/>
      <c r="J890" s="57"/>
      <c r="K890" s="23">
        <f t="shared" si="178"/>
        <v>1</v>
      </c>
      <c r="L890" s="23">
        <f t="shared" si="179"/>
        <v>0</v>
      </c>
      <c r="M890" s="23">
        <f ca="1">OFFSET('Z1'!$B$7,B890,K890)*E890</f>
        <v>0</v>
      </c>
      <c r="N890" s="23">
        <f ca="1">IF(L890&gt;0,OFFSET('Z1'!$I$7,B890,L890)*IF(L890=1,E890-9300,IF(L890=2,E890-18000,IF(L890=3,E890-45000,0))),0)</f>
        <v>0</v>
      </c>
      <c r="O890" s="23">
        <f>IF(AND(F890=1,E890&gt;20000,E890&lt;=45000),E890*'Z1'!$G$7,0)+IF(AND(F890=1,E890&gt;45000,E890&lt;=50000),'Z1'!$G$7/5000*(50000-E890)*E890,0)</f>
        <v>0</v>
      </c>
      <c r="P890" s="24">
        <f t="shared" ca="1" si="180"/>
        <v>0</v>
      </c>
      <c r="Q890" s="27">
        <v>2388</v>
      </c>
      <c r="R890" s="26">
        <f t="shared" si="181"/>
        <v>1388</v>
      </c>
      <c r="S890" s="27">
        <f t="shared" si="182"/>
        <v>1</v>
      </c>
      <c r="T890" s="28">
        <f t="shared" si="183"/>
        <v>1249.2</v>
      </c>
      <c r="U890" s="61">
        <f ca="1">OFFSET($U$4,B890,0)/OFFSET($G$4,B890,0)*G890</f>
        <v>618729.63176628831</v>
      </c>
      <c r="V890" s="62">
        <f t="shared" ca="1" si="184"/>
        <v>619978.83176628826</v>
      </c>
      <c r="W890" s="63">
        <v>850.97003382588787</v>
      </c>
      <c r="X890" s="63">
        <f t="shared" ca="1" si="185"/>
        <v>785.77798702951623</v>
      </c>
      <c r="Y890" s="64">
        <f t="shared" ca="1" si="186"/>
        <v>-7.6609098093940897E-2</v>
      </c>
      <c r="Z890" s="64"/>
      <c r="AA890" s="64">
        <f ca="1">MAX(Y890,OFFSET($AA$4,B890,0))</f>
        <v>-7.5021174781420008E-2</v>
      </c>
      <c r="AB890" s="62">
        <f t="shared" ca="1" si="187"/>
        <v>621044.98786355869</v>
      </c>
      <c r="AC890" s="65">
        <f t="shared" ca="1" si="188"/>
        <v>1066.1560972704319</v>
      </c>
      <c r="AD890" s="62">
        <f ca="1">MAX(0,AB890-W890*(1+OFFSET($Y$4,B890,0))*E890)</f>
        <v>0</v>
      </c>
      <c r="AE890" s="65">
        <f ca="1">IF(OFFSET($AC$4,B890,0)=0,0,-OFFSET($AC$4,B890,0)/OFFSET($AD$4,B890,0)*AD890)</f>
        <v>0</v>
      </c>
      <c r="AF890" s="51">
        <f t="shared" ca="1" si="189"/>
        <v>621044.98786355869</v>
      </c>
    </row>
    <row r="891" spans="1:32" ht="11.25" x14ac:dyDescent="0.2">
      <c r="A891" s="60">
        <v>32524</v>
      </c>
      <c r="B891" s="102">
        <f>INT(A891/10000)</f>
        <v>3</v>
      </c>
      <c r="C891" s="109">
        <v>3</v>
      </c>
      <c r="D891" s="60" t="s">
        <v>948</v>
      </c>
      <c r="E891" s="60">
        <v>1514</v>
      </c>
      <c r="F891" s="60">
        <v>0</v>
      </c>
      <c r="G891" s="60">
        <f t="shared" si="177"/>
        <v>2440.4776119402986</v>
      </c>
      <c r="H891" s="60"/>
      <c r="I891" s="60"/>
      <c r="J891" s="57"/>
      <c r="K891" s="23">
        <f t="shared" si="178"/>
        <v>1</v>
      </c>
      <c r="L891" s="23">
        <f t="shared" si="179"/>
        <v>0</v>
      </c>
      <c r="M891" s="23">
        <f ca="1">OFFSET('Z1'!$B$7,B891,K891)*E891</f>
        <v>0</v>
      </c>
      <c r="N891" s="23">
        <f ca="1">IF(L891&gt;0,OFFSET('Z1'!$I$7,B891,L891)*IF(L891=1,E891-9300,IF(L891=2,E891-18000,IF(L891=3,E891-45000,0))),0)</f>
        <v>0</v>
      </c>
      <c r="O891" s="23">
        <f>IF(AND(F891=1,E891&gt;20000,E891&lt;=45000),E891*'Z1'!$G$7,0)+IF(AND(F891=1,E891&gt;45000,E891&lt;=50000),'Z1'!$G$7/5000*(50000-E891)*E891,0)</f>
        <v>0</v>
      </c>
      <c r="P891" s="24">
        <f t="shared" ca="1" si="180"/>
        <v>0</v>
      </c>
      <c r="Q891" s="27">
        <v>2559</v>
      </c>
      <c r="R891" s="26">
        <f t="shared" si="181"/>
        <v>1559</v>
      </c>
      <c r="S891" s="27">
        <f t="shared" si="182"/>
        <v>1</v>
      </c>
      <c r="T891" s="28">
        <f t="shared" si="183"/>
        <v>1403.1000000000001</v>
      </c>
      <c r="U891" s="61">
        <f ca="1">OFFSET($U$4,B891,0)/OFFSET($G$4,B891,0)*G891</f>
        <v>1187270.8016402542</v>
      </c>
      <c r="V891" s="62">
        <f t="shared" ca="1" si="184"/>
        <v>1188673.9016402543</v>
      </c>
      <c r="W891" s="63">
        <v>848.60136836413403</v>
      </c>
      <c r="X891" s="63">
        <f t="shared" ca="1" si="185"/>
        <v>785.12146739779018</v>
      </c>
      <c r="Y891" s="64">
        <f t="shared" ca="1" si="186"/>
        <v>-7.4805324776597182E-2</v>
      </c>
      <c r="Z891" s="64"/>
      <c r="AA891" s="64">
        <f ca="1">MAX(Y891,OFFSET($AA$4,B891,0))</f>
        <v>-7.4805324776597182E-2</v>
      </c>
      <c r="AB891" s="62">
        <f t="shared" ca="1" si="187"/>
        <v>1188673.9016402543</v>
      </c>
      <c r="AC891" s="65">
        <f t="shared" ca="1" si="188"/>
        <v>0</v>
      </c>
      <c r="AD891" s="62">
        <f ca="1">MAX(0,AB891-W891*(1+OFFSET($Y$4,B891,0))*E891)</f>
        <v>0</v>
      </c>
      <c r="AE891" s="65">
        <f ca="1">IF(OFFSET($AC$4,B891,0)=0,0,-OFFSET($AC$4,B891,0)/OFFSET($AD$4,B891,0)*AD891)</f>
        <v>0</v>
      </c>
      <c r="AF891" s="51">
        <f t="shared" ca="1" si="189"/>
        <v>1188673.9016402543</v>
      </c>
    </row>
    <row r="892" spans="1:32" ht="11.25" x14ac:dyDescent="0.2">
      <c r="A892" s="60">
        <v>32525</v>
      </c>
      <c r="B892" s="102">
        <f>INT(A892/10000)</f>
        <v>3</v>
      </c>
      <c r="C892" s="109">
        <v>3</v>
      </c>
      <c r="D892" s="60" t="s">
        <v>949</v>
      </c>
      <c r="E892" s="60">
        <v>2000</v>
      </c>
      <c r="F892" s="60">
        <v>0</v>
      </c>
      <c r="G892" s="60">
        <f t="shared" si="177"/>
        <v>3223.8805970149256</v>
      </c>
      <c r="H892" s="60"/>
      <c r="I892" s="60"/>
      <c r="J892" s="57"/>
      <c r="K892" s="23">
        <f t="shared" si="178"/>
        <v>1</v>
      </c>
      <c r="L892" s="23">
        <f t="shared" si="179"/>
        <v>0</v>
      </c>
      <c r="M892" s="23">
        <f ca="1">OFFSET('Z1'!$B$7,B892,K892)*E892</f>
        <v>0</v>
      </c>
      <c r="N892" s="23">
        <f ca="1">IF(L892&gt;0,OFFSET('Z1'!$I$7,B892,L892)*IF(L892=1,E892-9300,IF(L892=2,E892-18000,IF(L892=3,E892-45000,0))),0)</f>
        <v>0</v>
      </c>
      <c r="O892" s="23">
        <f>IF(AND(F892=1,E892&gt;20000,E892&lt;=45000),E892*'Z1'!$G$7,0)+IF(AND(F892=1,E892&gt;45000,E892&lt;=50000),'Z1'!$G$7/5000*(50000-E892)*E892,0)</f>
        <v>0</v>
      </c>
      <c r="P892" s="24">
        <f t="shared" ca="1" si="180"/>
        <v>0</v>
      </c>
      <c r="Q892" s="27">
        <v>10271</v>
      </c>
      <c r="R892" s="26">
        <f t="shared" si="181"/>
        <v>9271</v>
      </c>
      <c r="S892" s="27">
        <f t="shared" si="182"/>
        <v>1</v>
      </c>
      <c r="T892" s="28">
        <f t="shared" si="183"/>
        <v>8343.9</v>
      </c>
      <c r="U892" s="61">
        <f ca="1">OFFSET($U$4,B892,0)/OFFSET($G$4,B892,0)*G892</f>
        <v>1568389.4341350782</v>
      </c>
      <c r="V892" s="62">
        <f t="shared" ca="1" si="184"/>
        <v>1576733.3341350781</v>
      </c>
      <c r="W892" s="63">
        <v>852.52517066028929</v>
      </c>
      <c r="X892" s="63">
        <f t="shared" ca="1" si="185"/>
        <v>788.36666706753908</v>
      </c>
      <c r="Y892" s="64">
        <f t="shared" ca="1" si="186"/>
        <v>-7.5257019734747299E-2</v>
      </c>
      <c r="Z892" s="64"/>
      <c r="AA892" s="64">
        <f ca="1">MAX(Y892,OFFSET($AA$4,B892,0))</f>
        <v>-7.5021174781420008E-2</v>
      </c>
      <c r="AB892" s="62">
        <f t="shared" ca="1" si="187"/>
        <v>1577135.4616532477</v>
      </c>
      <c r="AC892" s="65">
        <f t="shared" ca="1" si="188"/>
        <v>402.12751816958189</v>
      </c>
      <c r="AD892" s="62">
        <f ca="1">MAX(0,AB892-W892*(1+OFFSET($Y$4,B892,0))*E892)</f>
        <v>0</v>
      </c>
      <c r="AE892" s="65">
        <f ca="1">IF(OFFSET($AC$4,B892,0)=0,0,-OFFSET($AC$4,B892,0)/OFFSET($AD$4,B892,0)*AD892)</f>
        <v>0</v>
      </c>
      <c r="AF892" s="51">
        <f t="shared" ca="1" si="189"/>
        <v>1577135.4616532477</v>
      </c>
    </row>
    <row r="893" spans="1:32" ht="11.25" x14ac:dyDescent="0.2">
      <c r="A893" s="60">
        <v>32528</v>
      </c>
      <c r="B893" s="102">
        <f>INT(A893/10000)</f>
        <v>3</v>
      </c>
      <c r="C893" s="109">
        <v>3</v>
      </c>
      <c r="D893" s="60" t="s">
        <v>950</v>
      </c>
      <c r="E893" s="60">
        <v>1023</v>
      </c>
      <c r="F893" s="60">
        <v>0</v>
      </c>
      <c r="G893" s="60">
        <f t="shared" si="177"/>
        <v>1649.0149253731342</v>
      </c>
      <c r="H893" s="60"/>
      <c r="I893" s="60"/>
      <c r="J893" s="57"/>
      <c r="K893" s="23">
        <f t="shared" si="178"/>
        <v>1</v>
      </c>
      <c r="L893" s="23">
        <f t="shared" si="179"/>
        <v>0</v>
      </c>
      <c r="M893" s="23">
        <f ca="1">OFFSET('Z1'!$B$7,B893,K893)*E893</f>
        <v>0</v>
      </c>
      <c r="N893" s="23">
        <f ca="1">IF(L893&gt;0,OFFSET('Z1'!$I$7,B893,L893)*IF(L893=1,E893-9300,IF(L893=2,E893-18000,IF(L893=3,E893-45000,0))),0)</f>
        <v>0</v>
      </c>
      <c r="O893" s="23">
        <f>IF(AND(F893=1,E893&gt;20000,E893&lt;=45000),E893*'Z1'!$G$7,0)+IF(AND(F893=1,E893&gt;45000,E893&lt;=50000),'Z1'!$G$7/5000*(50000-E893)*E893,0)</f>
        <v>0</v>
      </c>
      <c r="P893" s="24">
        <f t="shared" ca="1" si="180"/>
        <v>0</v>
      </c>
      <c r="Q893" s="27">
        <v>66955</v>
      </c>
      <c r="R893" s="26">
        <f t="shared" si="181"/>
        <v>65955</v>
      </c>
      <c r="S893" s="27">
        <f t="shared" si="182"/>
        <v>1</v>
      </c>
      <c r="T893" s="28">
        <f t="shared" si="183"/>
        <v>59359.5</v>
      </c>
      <c r="U893" s="61">
        <f ca="1">OFFSET($U$4,B893,0)/OFFSET($G$4,B893,0)*G893</f>
        <v>802231.19556009234</v>
      </c>
      <c r="V893" s="62">
        <f t="shared" ca="1" si="184"/>
        <v>861590.69556009234</v>
      </c>
      <c r="W893" s="63">
        <v>903.84210715489507</v>
      </c>
      <c r="X893" s="63">
        <f t="shared" ca="1" si="185"/>
        <v>842.21964375375592</v>
      </c>
      <c r="Y893" s="64">
        <f t="shared" ca="1" si="186"/>
        <v>-6.8178349861474974E-2</v>
      </c>
      <c r="Z893" s="64"/>
      <c r="AA893" s="64">
        <f ca="1">MAX(Y893,OFFSET($AA$4,B893,0))</f>
        <v>-6.8178349861474974E-2</v>
      </c>
      <c r="AB893" s="62">
        <f t="shared" ca="1" si="187"/>
        <v>861590.69556009234</v>
      </c>
      <c r="AC893" s="65">
        <f t="shared" ca="1" si="188"/>
        <v>0</v>
      </c>
      <c r="AD893" s="62">
        <f ca="1">MAX(0,AB893-W893*(1+OFFSET($Y$4,B893,0))*E893)</f>
        <v>1703.9320822122972</v>
      </c>
      <c r="AE893" s="65">
        <f ca="1">IF(OFFSET($AC$4,B893,0)=0,0,-OFFSET($AC$4,B893,0)/OFFSET($AD$4,B893,0)*AD893)</f>
        <v>-826.39456079055435</v>
      </c>
      <c r="AF893" s="51">
        <f t="shared" ca="1" si="189"/>
        <v>860764.30099930183</v>
      </c>
    </row>
    <row r="894" spans="1:32" ht="11.25" x14ac:dyDescent="0.2">
      <c r="A894" s="60">
        <v>32529</v>
      </c>
      <c r="B894" s="102">
        <f>INT(A894/10000)</f>
        <v>3</v>
      </c>
      <c r="C894" s="109">
        <v>3</v>
      </c>
      <c r="D894" s="60" t="s">
        <v>951</v>
      </c>
      <c r="E894" s="60">
        <v>1209</v>
      </c>
      <c r="F894" s="60">
        <v>0</v>
      </c>
      <c r="G894" s="60">
        <f t="shared" si="177"/>
        <v>1948.8358208955224</v>
      </c>
      <c r="H894" s="60"/>
      <c r="I894" s="60"/>
      <c r="J894" s="57"/>
      <c r="K894" s="23">
        <f t="shared" si="178"/>
        <v>1</v>
      </c>
      <c r="L894" s="23">
        <f t="shared" si="179"/>
        <v>0</v>
      </c>
      <c r="M894" s="23">
        <f ca="1">OFFSET('Z1'!$B$7,B894,K894)*E894</f>
        <v>0</v>
      </c>
      <c r="N894" s="23">
        <f ca="1">IF(L894&gt;0,OFFSET('Z1'!$I$7,B894,L894)*IF(L894=1,E894-9300,IF(L894=2,E894-18000,IF(L894=3,E894-45000,0))),0)</f>
        <v>0</v>
      </c>
      <c r="O894" s="23">
        <f>IF(AND(F894=1,E894&gt;20000,E894&lt;=45000),E894*'Z1'!$G$7,0)+IF(AND(F894=1,E894&gt;45000,E894&lt;=50000),'Z1'!$G$7/5000*(50000-E894)*E894,0)</f>
        <v>0</v>
      </c>
      <c r="P894" s="24">
        <f t="shared" ca="1" si="180"/>
        <v>0</v>
      </c>
      <c r="Q894" s="27">
        <v>0</v>
      </c>
      <c r="R894" s="26">
        <f t="shared" si="181"/>
        <v>0</v>
      </c>
      <c r="S894" s="27">
        <f t="shared" si="182"/>
        <v>1</v>
      </c>
      <c r="T894" s="28">
        <f t="shared" si="183"/>
        <v>0</v>
      </c>
      <c r="U894" s="61">
        <f ca="1">OFFSET($U$4,B894,0)/OFFSET($G$4,B894,0)*G894</f>
        <v>948091.41293465463</v>
      </c>
      <c r="V894" s="62">
        <f t="shared" ca="1" si="184"/>
        <v>948091.41293465463</v>
      </c>
      <c r="W894" s="63">
        <v>848.2890636766341</v>
      </c>
      <c r="X894" s="63">
        <f t="shared" ca="1" si="185"/>
        <v>784.19471706753893</v>
      </c>
      <c r="Y894" s="64">
        <f t="shared" ca="1" si="186"/>
        <v>-7.5557200196945784E-2</v>
      </c>
      <c r="Z894" s="64"/>
      <c r="AA894" s="64">
        <f ca="1">MAX(Y894,OFFSET($AA$4,B894,0))</f>
        <v>-7.5021174781420008E-2</v>
      </c>
      <c r="AB894" s="62">
        <f t="shared" ca="1" si="187"/>
        <v>948641.15067254717</v>
      </c>
      <c r="AC894" s="65">
        <f t="shared" ca="1" si="188"/>
        <v>549.73773789254483</v>
      </c>
      <c r="AD894" s="62">
        <f ca="1">MAX(0,AB894-W894*(1+OFFSET($Y$4,B894,0))*E894)</f>
        <v>0</v>
      </c>
      <c r="AE894" s="65">
        <f ca="1">IF(OFFSET($AC$4,B894,0)=0,0,-OFFSET($AC$4,B894,0)/OFFSET($AD$4,B894,0)*AD894)</f>
        <v>0</v>
      </c>
      <c r="AF894" s="51">
        <f t="shared" ca="1" si="189"/>
        <v>948641.15067254717</v>
      </c>
    </row>
    <row r="895" spans="1:32" ht="11.25" x14ac:dyDescent="0.2">
      <c r="A895" s="60">
        <v>32530</v>
      </c>
      <c r="B895" s="102">
        <f>INT(A895/10000)</f>
        <v>3</v>
      </c>
      <c r="C895" s="109">
        <v>6</v>
      </c>
      <c r="D895" s="60" t="s">
        <v>952</v>
      </c>
      <c r="E895" s="60">
        <v>10903</v>
      </c>
      <c r="F895" s="60">
        <v>0</v>
      </c>
      <c r="G895" s="60">
        <f t="shared" si="177"/>
        <v>18171.666666666664</v>
      </c>
      <c r="H895" s="60"/>
      <c r="I895" s="60"/>
      <c r="J895" s="57"/>
      <c r="K895" s="23">
        <f t="shared" si="178"/>
        <v>2</v>
      </c>
      <c r="L895" s="23">
        <f t="shared" si="179"/>
        <v>0</v>
      </c>
      <c r="M895" s="23">
        <f ca="1">OFFSET('Z1'!$B$7,B895,K895)*E895</f>
        <v>1422950.5299999998</v>
      </c>
      <c r="N895" s="23">
        <f ca="1">IF(L895&gt;0,OFFSET('Z1'!$I$7,B895,L895)*IF(L895=1,E895-9300,IF(L895=2,E895-18000,IF(L895=3,E895-45000,0))),0)</f>
        <v>0</v>
      </c>
      <c r="O895" s="23">
        <f>IF(AND(F895=1,E895&gt;20000,E895&lt;=45000),E895*'Z1'!$G$7,0)+IF(AND(F895=1,E895&gt;45000,E895&lt;=50000),'Z1'!$G$7/5000*(50000-E895)*E895,0)</f>
        <v>0</v>
      </c>
      <c r="P895" s="24">
        <f t="shared" ca="1" si="180"/>
        <v>1422950.5299999998</v>
      </c>
      <c r="Q895" s="27">
        <v>73049</v>
      </c>
      <c r="R895" s="26">
        <f t="shared" si="181"/>
        <v>72049</v>
      </c>
      <c r="S895" s="27">
        <f t="shared" si="182"/>
        <v>0</v>
      </c>
      <c r="T895" s="28">
        <f t="shared" si="183"/>
        <v>0</v>
      </c>
      <c r="U895" s="61">
        <f ca="1">OFFSET($U$4,B895,0)/OFFSET($G$4,B895,0)*G895</f>
        <v>8840355.3242678121</v>
      </c>
      <c r="V895" s="62">
        <f t="shared" ca="1" si="184"/>
        <v>10263305.854267811</v>
      </c>
      <c r="W895" s="63">
        <v>1000.8226659976274</v>
      </c>
      <c r="X895" s="63">
        <f t="shared" ca="1" si="185"/>
        <v>941.32861178279472</v>
      </c>
      <c r="Y895" s="64">
        <f t="shared" ca="1" si="186"/>
        <v>-5.9445150710619177E-2</v>
      </c>
      <c r="Z895" s="64"/>
      <c r="AA895" s="64">
        <f ca="1">MAX(Y895,OFFSET($AA$4,B895,0))</f>
        <v>-5.9445150710619177E-2</v>
      </c>
      <c r="AB895" s="62">
        <f t="shared" ca="1" si="187"/>
        <v>10263305.854267811</v>
      </c>
      <c r="AC895" s="65">
        <f t="shared" ca="1" si="188"/>
        <v>0</v>
      </c>
      <c r="AD895" s="62">
        <f ca="1">MAX(0,AB895-W895*(1+OFFSET($Y$4,B895,0))*E895)</f>
        <v>115405.25238133408</v>
      </c>
      <c r="AE895" s="65">
        <f ca="1">IF(OFFSET($AC$4,B895,0)=0,0,-OFFSET($AC$4,B895,0)/OFFSET($AD$4,B895,0)*AD895)</f>
        <v>-55970.700857261771</v>
      </c>
      <c r="AF895" s="51">
        <f t="shared" ca="1" si="189"/>
        <v>10207335.15341055</v>
      </c>
    </row>
    <row r="896" spans="1:32" ht="11.25" x14ac:dyDescent="0.2">
      <c r="A896" s="60">
        <v>40101</v>
      </c>
      <c r="B896" s="102">
        <f>INT(A896/10000)</f>
        <v>4</v>
      </c>
      <c r="C896" s="109">
        <v>8</v>
      </c>
      <c r="D896" s="60" t="s">
        <v>953</v>
      </c>
      <c r="E896" s="60">
        <v>205613</v>
      </c>
      <c r="F896" s="60">
        <v>1</v>
      </c>
      <c r="G896" s="60">
        <f t="shared" si="177"/>
        <v>479763.66666666669</v>
      </c>
      <c r="H896" s="60"/>
      <c r="I896" s="60"/>
      <c r="J896" s="57"/>
      <c r="K896" s="23">
        <f t="shared" si="178"/>
        <v>4</v>
      </c>
      <c r="L896" s="23">
        <f t="shared" si="179"/>
        <v>0</v>
      </c>
      <c r="M896" s="23">
        <f ca="1">OFFSET('Z1'!$B$7,B896,K896)*E896</f>
        <v>22333684.060000002</v>
      </c>
      <c r="N896" s="23">
        <f ca="1">IF(L896&gt;0,OFFSET('Z1'!$I$7,B896,L896)*IF(L896=1,E896-9300,IF(L896=2,E896-18000,IF(L896=3,E896-45000,0))),0)</f>
        <v>0</v>
      </c>
      <c r="O896" s="23">
        <f>IF(AND(F896=1,E896&gt;20000,E896&lt;=45000),E896*'Z1'!$G$7,0)+IF(AND(F896=1,E896&gt;45000,E896&lt;=50000),'Z1'!$G$7/5000*(50000-E896)*E896,0)</f>
        <v>0</v>
      </c>
      <c r="P896" s="24">
        <f t="shared" ca="1" si="180"/>
        <v>22333684.060000002</v>
      </c>
      <c r="Q896" s="27">
        <v>822431</v>
      </c>
      <c r="R896" s="26">
        <f t="shared" si="181"/>
        <v>821431</v>
      </c>
      <c r="S896" s="27">
        <f t="shared" si="182"/>
        <v>0</v>
      </c>
      <c r="T896" s="28">
        <f t="shared" si="183"/>
        <v>0</v>
      </c>
      <c r="U896" s="61">
        <f ca="1">OFFSET($U$4,B896,0)/OFFSET($G$4,B896,0)*G896</f>
        <v>242497955.41404167</v>
      </c>
      <c r="V896" s="62">
        <f t="shared" ca="1" si="184"/>
        <v>264831639.47404167</v>
      </c>
      <c r="W896" s="63">
        <v>1379.0419492432572</v>
      </c>
      <c r="X896" s="63">
        <f t="shared" ca="1" si="185"/>
        <v>1288.0101913499714</v>
      </c>
      <c r="Y896" s="64">
        <f t="shared" ca="1" si="186"/>
        <v>-6.6010869316367904E-2</v>
      </c>
      <c r="Z896" s="64"/>
      <c r="AA896" s="64">
        <f ca="1">MAX(Y896,OFFSET($AA$4,B896,0))</f>
        <v>-6.6010869316367904E-2</v>
      </c>
      <c r="AB896" s="62">
        <f t="shared" ca="1" si="187"/>
        <v>264831639.47404167</v>
      </c>
      <c r="AC896" s="65">
        <f t="shared" ca="1" si="188"/>
        <v>0</v>
      </c>
      <c r="AD896" s="62">
        <f ca="1">MAX(0,AB896-W896*(1+OFFSET($Y$4,B896,0))*E896)</f>
        <v>1183941.1259065568</v>
      </c>
      <c r="AE896" s="65">
        <f ca="1">IF(OFFSET($AC$4,B896,0)=0,0,-OFFSET($AC$4,B896,0)/OFFSET($AD$4,B896,0)*AD896)</f>
        <v>-53488.137214468639</v>
      </c>
      <c r="AF896" s="51">
        <f t="shared" ca="1" si="189"/>
        <v>264778151.33682719</v>
      </c>
    </row>
    <row r="897" spans="1:32" ht="11.25" x14ac:dyDescent="0.2">
      <c r="A897" s="60">
        <v>40201</v>
      </c>
      <c r="B897" s="102">
        <f>INT(A897/10000)</f>
        <v>4</v>
      </c>
      <c r="C897" s="109">
        <v>7</v>
      </c>
      <c r="D897" s="60" t="s">
        <v>954</v>
      </c>
      <c r="E897" s="60">
        <v>38192</v>
      </c>
      <c r="F897" s="60">
        <v>1</v>
      </c>
      <c r="G897" s="60">
        <f t="shared" si="177"/>
        <v>76384</v>
      </c>
      <c r="H897" s="60"/>
      <c r="I897" s="60"/>
      <c r="J897" s="57"/>
      <c r="K897" s="23">
        <f t="shared" si="178"/>
        <v>3</v>
      </c>
      <c r="L897" s="23">
        <f t="shared" si="179"/>
        <v>0</v>
      </c>
      <c r="M897" s="23">
        <f ca="1">OFFSET('Z1'!$B$7,B897,K897)*E897</f>
        <v>4148415.04</v>
      </c>
      <c r="N897" s="23">
        <f ca="1">IF(L897&gt;0,OFFSET('Z1'!$I$7,B897,L897)*IF(L897=1,E897-9300,IF(L897=2,E897-18000,IF(L897=3,E897-45000,0))),0)</f>
        <v>0</v>
      </c>
      <c r="O897" s="23">
        <f>IF(AND(F897=1,E897&gt;20000,E897&lt;=45000),E897*'Z1'!$G$7,0)+IF(AND(F897=1,E897&gt;45000,E897&lt;=50000),'Z1'!$G$7/5000*(50000-E897)*E897,0)</f>
        <v>1958103.84</v>
      </c>
      <c r="P897" s="24">
        <f t="shared" ca="1" si="180"/>
        <v>6106518.8799999999</v>
      </c>
      <c r="Q897" s="27">
        <v>100640</v>
      </c>
      <c r="R897" s="26">
        <f t="shared" si="181"/>
        <v>99640</v>
      </c>
      <c r="S897" s="27">
        <f t="shared" si="182"/>
        <v>0</v>
      </c>
      <c r="T897" s="28">
        <f t="shared" si="183"/>
        <v>0</v>
      </c>
      <c r="U897" s="61">
        <f ca="1">OFFSET($U$4,B897,0)/OFFSET($G$4,B897,0)*G897</f>
        <v>38608517.304032661</v>
      </c>
      <c r="V897" s="62">
        <f t="shared" ca="1" si="184"/>
        <v>44715036.184032664</v>
      </c>
      <c r="W897" s="63">
        <v>1246.4608051741113</v>
      </c>
      <c r="X897" s="63">
        <f t="shared" ca="1" si="185"/>
        <v>1170.7958782999756</v>
      </c>
      <c r="Y897" s="64">
        <f t="shared" ca="1" si="186"/>
        <v>-6.0703815603384781E-2</v>
      </c>
      <c r="Z897" s="64"/>
      <c r="AA897" s="64">
        <f ca="1">MAX(Y897,OFFSET($AA$4,B897,0))</f>
        <v>-6.0703815603384781E-2</v>
      </c>
      <c r="AB897" s="62">
        <f t="shared" ca="1" si="187"/>
        <v>44715036.184032671</v>
      </c>
      <c r="AC897" s="65">
        <f t="shared" ca="1" si="188"/>
        <v>0</v>
      </c>
      <c r="AD897" s="62">
        <f ca="1">MAX(0,AB897-W897*(1+OFFSET($Y$4,B897,0))*E897)</f>
        <v>451412.42546068877</v>
      </c>
      <c r="AE897" s="65">
        <f ca="1">IF(OFFSET($AC$4,B897,0)=0,0,-OFFSET($AC$4,B897,0)/OFFSET($AD$4,B897,0)*AD897)</f>
        <v>-20393.927725814206</v>
      </c>
      <c r="AF897" s="51">
        <f t="shared" ca="1" si="189"/>
        <v>44694642.256306857</v>
      </c>
    </row>
    <row r="898" spans="1:32" ht="11.25" x14ac:dyDescent="0.2">
      <c r="A898" s="60">
        <v>40301</v>
      </c>
      <c r="B898" s="102">
        <f>INT(A898/10000)</f>
        <v>4</v>
      </c>
      <c r="C898" s="109">
        <v>8</v>
      </c>
      <c r="D898" s="60" t="s">
        <v>955</v>
      </c>
      <c r="E898" s="60">
        <v>61626</v>
      </c>
      <c r="F898" s="60">
        <v>1</v>
      </c>
      <c r="G898" s="60">
        <f t="shared" si="177"/>
        <v>143794</v>
      </c>
      <c r="H898" s="60"/>
      <c r="I898" s="60"/>
      <c r="J898" s="57"/>
      <c r="K898" s="23">
        <f t="shared" si="178"/>
        <v>4</v>
      </c>
      <c r="L898" s="23">
        <f t="shared" si="179"/>
        <v>0</v>
      </c>
      <c r="M898" s="23">
        <f ca="1">OFFSET('Z1'!$B$7,B898,K898)*E898</f>
        <v>6693816.1200000001</v>
      </c>
      <c r="N898" s="23">
        <f ca="1">IF(L898&gt;0,OFFSET('Z1'!$I$7,B898,L898)*IF(L898=1,E898-9300,IF(L898=2,E898-18000,IF(L898=3,E898-45000,0))),0)</f>
        <v>0</v>
      </c>
      <c r="O898" s="23">
        <f>IF(AND(F898=1,E898&gt;20000,E898&lt;=45000),E898*'Z1'!$G$7,0)+IF(AND(F898=1,E898&gt;45000,E898&lt;=50000),'Z1'!$G$7/5000*(50000-E898)*E898,0)</f>
        <v>0</v>
      </c>
      <c r="P898" s="24">
        <f t="shared" ca="1" si="180"/>
        <v>6693816.1200000001</v>
      </c>
      <c r="Q898" s="27">
        <v>183873</v>
      </c>
      <c r="R898" s="26">
        <f t="shared" si="181"/>
        <v>182873</v>
      </c>
      <c r="S898" s="27">
        <f t="shared" si="182"/>
        <v>0</v>
      </c>
      <c r="T898" s="28">
        <f t="shared" si="183"/>
        <v>0</v>
      </c>
      <c r="U898" s="61">
        <f ca="1">OFFSET($U$4,B898,0)/OFFSET($G$4,B898,0)*G898</f>
        <v>72681099.932133332</v>
      </c>
      <c r="V898" s="62">
        <f t="shared" ca="1" si="184"/>
        <v>79374916.052133337</v>
      </c>
      <c r="W898" s="63">
        <v>1379.0419492432572</v>
      </c>
      <c r="X898" s="63">
        <f t="shared" ca="1" si="185"/>
        <v>1288.0101913499714</v>
      </c>
      <c r="Y898" s="64">
        <f t="shared" ca="1" si="186"/>
        <v>-6.6010869316367904E-2</v>
      </c>
      <c r="Z898" s="64"/>
      <c r="AA898" s="64">
        <f ca="1">MAX(Y898,OFFSET($AA$4,B898,0))</f>
        <v>-6.6010869316367904E-2</v>
      </c>
      <c r="AB898" s="62">
        <f t="shared" ca="1" si="187"/>
        <v>79374916.052133337</v>
      </c>
      <c r="AC898" s="65">
        <f t="shared" ca="1" si="188"/>
        <v>0</v>
      </c>
      <c r="AD898" s="62">
        <f ca="1">MAX(0,AB898-W898*(1+OFFSET($Y$4,B898,0))*E898)</f>
        <v>354848.94352553785</v>
      </c>
      <c r="AE898" s="65">
        <f ca="1">IF(OFFSET($AC$4,B898,0)=0,0,-OFFSET($AC$4,B898,0)/OFFSET($AD$4,B898,0)*AD898)</f>
        <v>-16031.37906639559</v>
      </c>
      <c r="AF898" s="51">
        <f t="shared" ca="1" si="189"/>
        <v>79358884.673066944</v>
      </c>
    </row>
    <row r="899" spans="1:32" ht="11.25" x14ac:dyDescent="0.2">
      <c r="A899" s="60">
        <v>40401</v>
      </c>
      <c r="B899" s="102">
        <f>INT(A899/10000)</f>
        <v>4</v>
      </c>
      <c r="C899" s="109">
        <v>4</v>
      </c>
      <c r="D899" s="60" t="s">
        <v>956</v>
      </c>
      <c r="E899" s="60">
        <v>4944</v>
      </c>
      <c r="F899" s="60">
        <v>0</v>
      </c>
      <c r="G899" s="60">
        <f t="shared" si="177"/>
        <v>7969.4328358208959</v>
      </c>
      <c r="H899" s="60"/>
      <c r="I899" s="60"/>
      <c r="J899" s="57"/>
      <c r="K899" s="23">
        <f t="shared" si="178"/>
        <v>1</v>
      </c>
      <c r="L899" s="23">
        <f t="shared" si="179"/>
        <v>0</v>
      </c>
      <c r="M899" s="23">
        <f ca="1">OFFSET('Z1'!$B$7,B899,K899)*E899</f>
        <v>0</v>
      </c>
      <c r="N899" s="23">
        <f ca="1">IF(L899&gt;0,OFFSET('Z1'!$I$7,B899,L899)*IF(L899=1,E899-9300,IF(L899=2,E899-18000,IF(L899=3,E899-45000,0))),0)</f>
        <v>0</v>
      </c>
      <c r="O899" s="23">
        <f>IF(AND(F899=1,E899&gt;20000,E899&lt;=45000),E899*'Z1'!$G$7,0)+IF(AND(F899=1,E899&gt;45000,E899&lt;=50000),'Z1'!$G$7/5000*(50000-E899)*E899,0)</f>
        <v>0</v>
      </c>
      <c r="P899" s="24">
        <f t="shared" ca="1" si="180"/>
        <v>0</v>
      </c>
      <c r="Q899" s="27">
        <v>13350</v>
      </c>
      <c r="R899" s="26">
        <f t="shared" si="181"/>
        <v>12350</v>
      </c>
      <c r="S899" s="27">
        <f t="shared" si="182"/>
        <v>1</v>
      </c>
      <c r="T899" s="28">
        <f t="shared" si="183"/>
        <v>11115</v>
      </c>
      <c r="U899" s="61">
        <f ca="1">OFFSET($U$4,B899,0)/OFFSET($G$4,B899,0)*G899</f>
        <v>4028173.2502240934</v>
      </c>
      <c r="V899" s="62">
        <f t="shared" ca="1" si="184"/>
        <v>4039288.2502240934</v>
      </c>
      <c r="W899" s="63">
        <v>882.37518681945642</v>
      </c>
      <c r="X899" s="63">
        <f t="shared" ca="1" si="185"/>
        <v>817.00814122655606</v>
      </c>
      <c r="Y899" s="64">
        <f t="shared" ca="1" si="186"/>
        <v>-7.4080783967325203E-2</v>
      </c>
      <c r="Z899" s="64"/>
      <c r="AA899" s="64">
        <f ca="1">MAX(Y899,OFFSET($AA$4,B899,0))</f>
        <v>-7.4080783967325203E-2</v>
      </c>
      <c r="AB899" s="62">
        <f t="shared" ca="1" si="187"/>
        <v>4039288.250224093</v>
      </c>
      <c r="AC899" s="65">
        <f t="shared" ca="1" si="188"/>
        <v>0</v>
      </c>
      <c r="AD899" s="62">
        <f ca="1">MAX(0,AB899-W899*(1+OFFSET($Y$4,B899,0))*E899)</f>
        <v>0</v>
      </c>
      <c r="AE899" s="65">
        <f ca="1">IF(OFFSET($AC$4,B899,0)=0,0,-OFFSET($AC$4,B899,0)/OFFSET($AD$4,B899,0)*AD899)</f>
        <v>0</v>
      </c>
      <c r="AF899" s="51">
        <f t="shared" ca="1" si="189"/>
        <v>4039288.250224093</v>
      </c>
    </row>
    <row r="900" spans="1:32" ht="11.25" x14ac:dyDescent="0.2">
      <c r="A900" s="60">
        <v>40402</v>
      </c>
      <c r="B900" s="102">
        <f>INT(A900/10000)</f>
        <v>4</v>
      </c>
      <c r="C900" s="109">
        <v>4</v>
      </c>
      <c r="D900" s="60" t="s">
        <v>957</v>
      </c>
      <c r="E900" s="60">
        <v>2612</v>
      </c>
      <c r="F900" s="60">
        <v>0</v>
      </c>
      <c r="G900" s="60">
        <f t="shared" si="177"/>
        <v>4210.3880597014922</v>
      </c>
      <c r="H900" s="60"/>
      <c r="I900" s="60"/>
      <c r="J900" s="57"/>
      <c r="K900" s="23">
        <f t="shared" si="178"/>
        <v>1</v>
      </c>
      <c r="L900" s="23">
        <f t="shared" si="179"/>
        <v>0</v>
      </c>
      <c r="M900" s="23">
        <f ca="1">OFFSET('Z1'!$B$7,B900,K900)*E900</f>
        <v>0</v>
      </c>
      <c r="N900" s="23">
        <f ca="1">IF(L900&gt;0,OFFSET('Z1'!$I$7,B900,L900)*IF(L900=1,E900-9300,IF(L900=2,E900-18000,IF(L900=3,E900-45000,0))),0)</f>
        <v>0</v>
      </c>
      <c r="O900" s="23">
        <f>IF(AND(F900=1,E900&gt;20000,E900&lt;=45000),E900*'Z1'!$G$7,0)+IF(AND(F900=1,E900&gt;45000,E900&lt;=50000),'Z1'!$G$7/5000*(50000-E900)*E900,0)</f>
        <v>0</v>
      </c>
      <c r="P900" s="24">
        <f t="shared" ca="1" si="180"/>
        <v>0</v>
      </c>
      <c r="Q900" s="27">
        <v>79155</v>
      </c>
      <c r="R900" s="26">
        <f t="shared" si="181"/>
        <v>78155</v>
      </c>
      <c r="S900" s="27">
        <f t="shared" si="182"/>
        <v>1</v>
      </c>
      <c r="T900" s="28">
        <f t="shared" si="183"/>
        <v>70339.5</v>
      </c>
      <c r="U900" s="61">
        <f ca="1">OFFSET($U$4,B900,0)/OFFSET($G$4,B900,0)*G900</f>
        <v>2128153.0197381335</v>
      </c>
      <c r="V900" s="62">
        <f t="shared" ca="1" si="184"/>
        <v>2198492.5197381335</v>
      </c>
      <c r="W900" s="63">
        <v>908.99151025694698</v>
      </c>
      <c r="X900" s="63">
        <f t="shared" ca="1" si="185"/>
        <v>841.68932608657485</v>
      </c>
      <c r="Y900" s="64">
        <f t="shared" ca="1" si="186"/>
        <v>-7.404049808050206E-2</v>
      </c>
      <c r="Z900" s="64"/>
      <c r="AA900" s="64">
        <f ca="1">MAX(Y900,OFFSET($AA$4,B900,0))</f>
        <v>-7.404049808050206E-2</v>
      </c>
      <c r="AB900" s="62">
        <f t="shared" ca="1" si="187"/>
        <v>2198492.5197381335</v>
      </c>
      <c r="AC900" s="65">
        <f t="shared" ca="1" si="188"/>
        <v>0</v>
      </c>
      <c r="AD900" s="62">
        <f ca="1">MAX(0,AB900-W900*(1+OFFSET($Y$4,B900,0))*E900)</f>
        <v>0</v>
      </c>
      <c r="AE900" s="65">
        <f ca="1">IF(OFFSET($AC$4,B900,0)=0,0,-OFFSET($AC$4,B900,0)/OFFSET($AD$4,B900,0)*AD900)</f>
        <v>0</v>
      </c>
      <c r="AF900" s="51">
        <f t="shared" ca="1" si="189"/>
        <v>2198492.5197381335</v>
      </c>
    </row>
    <row r="901" spans="1:32" ht="11.25" x14ac:dyDescent="0.2">
      <c r="A901" s="60">
        <v>40403</v>
      </c>
      <c r="B901" s="102">
        <f>INT(A901/10000)</f>
        <v>4</v>
      </c>
      <c r="C901" s="109">
        <v>2</v>
      </c>
      <c r="D901" s="60" t="s">
        <v>958</v>
      </c>
      <c r="E901" s="60">
        <v>610</v>
      </c>
      <c r="F901" s="60">
        <v>0</v>
      </c>
      <c r="G901" s="60">
        <f t="shared" si="177"/>
        <v>983.28358208955228</v>
      </c>
      <c r="H901" s="60"/>
      <c r="I901" s="60"/>
      <c r="J901" s="57"/>
      <c r="K901" s="23">
        <f t="shared" si="178"/>
        <v>1</v>
      </c>
      <c r="L901" s="23">
        <f t="shared" si="179"/>
        <v>0</v>
      </c>
      <c r="M901" s="23">
        <f ca="1">OFFSET('Z1'!$B$7,B901,K901)*E901</f>
        <v>0</v>
      </c>
      <c r="N901" s="23">
        <f ca="1">IF(L901&gt;0,OFFSET('Z1'!$I$7,B901,L901)*IF(L901=1,E901-9300,IF(L901=2,E901-18000,IF(L901=3,E901-45000,0))),0)</f>
        <v>0</v>
      </c>
      <c r="O901" s="23">
        <f>IF(AND(F901=1,E901&gt;20000,E901&lt;=45000),E901*'Z1'!$G$7,0)+IF(AND(F901=1,E901&gt;45000,E901&lt;=50000),'Z1'!$G$7/5000*(50000-E901)*E901,0)</f>
        <v>0</v>
      </c>
      <c r="P901" s="24">
        <f t="shared" ca="1" si="180"/>
        <v>0</v>
      </c>
      <c r="Q901" s="27">
        <v>0</v>
      </c>
      <c r="R901" s="26">
        <f t="shared" si="181"/>
        <v>0</v>
      </c>
      <c r="S901" s="27">
        <f t="shared" si="182"/>
        <v>1</v>
      </c>
      <c r="T901" s="28">
        <f t="shared" si="183"/>
        <v>0</v>
      </c>
      <c r="U901" s="61">
        <f ca="1">OFFSET($U$4,B901,0)/OFFSET($G$4,B901,0)*G901</f>
        <v>497003.57658509247</v>
      </c>
      <c r="V901" s="62">
        <f t="shared" ca="1" si="184"/>
        <v>497003.57658509247</v>
      </c>
      <c r="W901" s="63">
        <v>880.12230637345181</v>
      </c>
      <c r="X901" s="63">
        <f t="shared" ca="1" si="185"/>
        <v>814.75996161490571</v>
      </c>
      <c r="Y901" s="64">
        <f t="shared" ca="1" si="186"/>
        <v>-7.4265070076307893E-2</v>
      </c>
      <c r="Z901" s="64"/>
      <c r="AA901" s="64">
        <f ca="1">MAX(Y901,OFFSET($AA$4,B901,0))</f>
        <v>-7.4265070076307893E-2</v>
      </c>
      <c r="AB901" s="62">
        <f t="shared" ca="1" si="187"/>
        <v>497003.57658509247</v>
      </c>
      <c r="AC901" s="65">
        <f t="shared" ca="1" si="188"/>
        <v>0</v>
      </c>
      <c r="AD901" s="62">
        <f ca="1">MAX(0,AB901-W901*(1+OFFSET($Y$4,B901,0))*E901)</f>
        <v>0</v>
      </c>
      <c r="AE901" s="65">
        <f ca="1">IF(OFFSET($AC$4,B901,0)=0,0,-OFFSET($AC$4,B901,0)/OFFSET($AD$4,B901,0)*AD901)</f>
        <v>0</v>
      </c>
      <c r="AF901" s="51">
        <f t="shared" ca="1" si="189"/>
        <v>497003.57658509247</v>
      </c>
    </row>
    <row r="902" spans="1:32" ht="11.25" x14ac:dyDescent="0.2">
      <c r="A902" s="60">
        <v>40404</v>
      </c>
      <c r="B902" s="102">
        <f>INT(A902/10000)</f>
        <v>4</v>
      </c>
      <c r="C902" s="109">
        <v>6</v>
      </c>
      <c r="D902" s="60" t="s">
        <v>959</v>
      </c>
      <c r="E902" s="60">
        <v>17228</v>
      </c>
      <c r="F902" s="60">
        <v>0</v>
      </c>
      <c r="G902" s="60">
        <f t="shared" si="177"/>
        <v>28713.333333333332</v>
      </c>
      <c r="H902" s="60"/>
      <c r="I902" s="60"/>
      <c r="J902" s="57"/>
      <c r="K902" s="23">
        <f t="shared" si="178"/>
        <v>2</v>
      </c>
      <c r="L902" s="23">
        <f t="shared" si="179"/>
        <v>0</v>
      </c>
      <c r="M902" s="23">
        <f ca="1">OFFSET('Z1'!$B$7,B902,K902)*E902</f>
        <v>1723144.5599999998</v>
      </c>
      <c r="N902" s="23">
        <f ca="1">IF(L902&gt;0,OFFSET('Z1'!$I$7,B902,L902)*IF(L902=1,E902-9300,IF(L902=2,E902-18000,IF(L902=3,E902-45000,0))),0)</f>
        <v>0</v>
      </c>
      <c r="O902" s="23">
        <f>IF(AND(F902=1,E902&gt;20000,E902&lt;=45000),E902*'Z1'!$G$7,0)+IF(AND(F902=1,E902&gt;45000,E902&lt;=50000),'Z1'!$G$7/5000*(50000-E902)*E902,0)</f>
        <v>0</v>
      </c>
      <c r="P902" s="24">
        <f t="shared" ca="1" si="180"/>
        <v>1723144.5599999998</v>
      </c>
      <c r="Q902" s="27">
        <v>38773</v>
      </c>
      <c r="R902" s="26">
        <f t="shared" si="181"/>
        <v>37773</v>
      </c>
      <c r="S902" s="27">
        <f t="shared" si="182"/>
        <v>0</v>
      </c>
      <c r="T902" s="28">
        <f t="shared" si="183"/>
        <v>0</v>
      </c>
      <c r="U902" s="61">
        <f ca="1">OFFSET($U$4,B902,0)/OFFSET($G$4,B902,0)*G902</f>
        <v>14513238.726126647</v>
      </c>
      <c r="V902" s="62">
        <f t="shared" ca="1" si="184"/>
        <v>16236383.286126647</v>
      </c>
      <c r="W902" s="63">
        <v>1006.6244552999909</v>
      </c>
      <c r="X902" s="63">
        <f t="shared" ca="1" si="185"/>
        <v>942.44156524997948</v>
      </c>
      <c r="Y902" s="64">
        <f t="shared" ca="1" si="186"/>
        <v>-6.3760511392388031E-2</v>
      </c>
      <c r="Z902" s="64"/>
      <c r="AA902" s="64">
        <f ca="1">MAX(Y902,OFFSET($AA$4,B902,0))</f>
        <v>-6.3760511392388031E-2</v>
      </c>
      <c r="AB902" s="62">
        <f t="shared" ca="1" si="187"/>
        <v>16236383.286126647</v>
      </c>
      <c r="AC902" s="65">
        <f t="shared" ca="1" si="188"/>
        <v>0</v>
      </c>
      <c r="AD902" s="62">
        <f ca="1">MAX(0,AB902-W902*(1+OFFSET($Y$4,B902,0))*E902)</f>
        <v>111436.96670759842</v>
      </c>
      <c r="AE902" s="65">
        <f ca="1">IF(OFFSET($AC$4,B902,0)=0,0,-OFFSET($AC$4,B902,0)/OFFSET($AD$4,B902,0)*AD902)</f>
        <v>-5034.5035201443261</v>
      </c>
      <c r="AF902" s="51">
        <f t="shared" ca="1" si="189"/>
        <v>16231348.782606503</v>
      </c>
    </row>
    <row r="903" spans="1:32" ht="11.25" x14ac:dyDescent="0.2">
      <c r="A903" s="60">
        <v>40405</v>
      </c>
      <c r="B903" s="102">
        <f>INT(A903/10000)</f>
        <v>4</v>
      </c>
      <c r="C903" s="109">
        <v>4</v>
      </c>
      <c r="D903" s="60" t="s">
        <v>960</v>
      </c>
      <c r="E903" s="60">
        <v>2703</v>
      </c>
      <c r="F903" s="60">
        <v>0</v>
      </c>
      <c r="G903" s="60">
        <f t="shared" si="177"/>
        <v>4357.0746268656712</v>
      </c>
      <c r="H903" s="60"/>
      <c r="I903" s="60"/>
      <c r="J903" s="57"/>
      <c r="K903" s="23">
        <f t="shared" si="178"/>
        <v>1</v>
      </c>
      <c r="L903" s="23">
        <f t="shared" si="179"/>
        <v>0</v>
      </c>
      <c r="M903" s="23">
        <f ca="1">OFFSET('Z1'!$B$7,B903,K903)*E903</f>
        <v>0</v>
      </c>
      <c r="N903" s="23">
        <f ca="1">IF(L903&gt;0,OFFSET('Z1'!$I$7,B903,L903)*IF(L903=1,E903-9300,IF(L903=2,E903-18000,IF(L903=3,E903-45000,0))),0)</f>
        <v>0</v>
      </c>
      <c r="O903" s="23">
        <f>IF(AND(F903=1,E903&gt;20000,E903&lt;=45000),E903*'Z1'!$G$7,0)+IF(AND(F903=1,E903&gt;45000,E903&lt;=50000),'Z1'!$G$7/5000*(50000-E903)*E903,0)</f>
        <v>0</v>
      </c>
      <c r="P903" s="24">
        <f t="shared" ca="1" si="180"/>
        <v>0</v>
      </c>
      <c r="Q903" s="27">
        <v>0</v>
      </c>
      <c r="R903" s="26">
        <f t="shared" si="181"/>
        <v>0</v>
      </c>
      <c r="S903" s="27">
        <f t="shared" si="182"/>
        <v>1</v>
      </c>
      <c r="T903" s="28">
        <f t="shared" si="183"/>
        <v>0</v>
      </c>
      <c r="U903" s="61">
        <f ca="1">OFFSET($U$4,B903,0)/OFFSET($G$4,B903,0)*G903</f>
        <v>2202296.1762450896</v>
      </c>
      <c r="V903" s="62">
        <f t="shared" ca="1" si="184"/>
        <v>2202296.1762450896</v>
      </c>
      <c r="W903" s="63">
        <v>880.12230637345181</v>
      </c>
      <c r="X903" s="63">
        <f t="shared" ca="1" si="185"/>
        <v>814.75996161490548</v>
      </c>
      <c r="Y903" s="64">
        <f t="shared" ca="1" si="186"/>
        <v>-7.4265070076308115E-2</v>
      </c>
      <c r="Z903" s="64"/>
      <c r="AA903" s="64">
        <f ca="1">MAX(Y903,OFFSET($AA$4,B903,0))</f>
        <v>-7.4265070076308115E-2</v>
      </c>
      <c r="AB903" s="62">
        <f t="shared" ca="1" si="187"/>
        <v>2202296.1762450896</v>
      </c>
      <c r="AC903" s="65">
        <f t="shared" ca="1" si="188"/>
        <v>0</v>
      </c>
      <c r="AD903" s="62">
        <f ca="1">MAX(0,AB903-W903*(1+OFFSET($Y$4,B903,0))*E903)</f>
        <v>0</v>
      </c>
      <c r="AE903" s="65">
        <f ca="1">IF(OFFSET($AC$4,B903,0)=0,0,-OFFSET($AC$4,B903,0)/OFFSET($AD$4,B903,0)*AD903)</f>
        <v>0</v>
      </c>
      <c r="AF903" s="51">
        <f t="shared" ca="1" si="189"/>
        <v>2202296.1762450896</v>
      </c>
    </row>
    <row r="904" spans="1:32" ht="11.25" x14ac:dyDescent="0.2">
      <c r="A904" s="60">
        <v>40406</v>
      </c>
      <c r="B904" s="102">
        <f>INT(A904/10000)</f>
        <v>4</v>
      </c>
      <c r="C904" s="109">
        <v>3</v>
      </c>
      <c r="D904" s="60" t="s">
        <v>961</v>
      </c>
      <c r="E904" s="60">
        <v>2434</v>
      </c>
      <c r="F904" s="60">
        <v>0</v>
      </c>
      <c r="G904" s="60">
        <f t="shared" si="177"/>
        <v>3923.4626865671639</v>
      </c>
      <c r="H904" s="60"/>
      <c r="I904" s="60"/>
      <c r="J904" s="57"/>
      <c r="K904" s="23">
        <f t="shared" si="178"/>
        <v>1</v>
      </c>
      <c r="L904" s="23">
        <f t="shared" si="179"/>
        <v>0</v>
      </c>
      <c r="M904" s="23">
        <f ca="1">OFFSET('Z1'!$B$7,B904,K904)*E904</f>
        <v>0</v>
      </c>
      <c r="N904" s="23">
        <f ca="1">IF(L904&gt;0,OFFSET('Z1'!$I$7,B904,L904)*IF(L904=1,E904-9300,IF(L904=2,E904-18000,IF(L904=3,E904-45000,0))),0)</f>
        <v>0</v>
      </c>
      <c r="O904" s="23">
        <f>IF(AND(F904=1,E904&gt;20000,E904&lt;=45000),E904*'Z1'!$G$7,0)+IF(AND(F904=1,E904&gt;45000,E904&lt;=50000),'Z1'!$G$7/5000*(50000-E904)*E904,0)</f>
        <v>0</v>
      </c>
      <c r="P904" s="24">
        <f t="shared" ca="1" si="180"/>
        <v>0</v>
      </c>
      <c r="Q904" s="27">
        <v>7090</v>
      </c>
      <c r="R904" s="26">
        <f t="shared" si="181"/>
        <v>6090</v>
      </c>
      <c r="S904" s="27">
        <f t="shared" si="182"/>
        <v>1</v>
      </c>
      <c r="T904" s="28">
        <f t="shared" si="183"/>
        <v>5481</v>
      </c>
      <c r="U904" s="61">
        <f ca="1">OFFSET($U$4,B904,0)/OFFSET($G$4,B904,0)*G904</f>
        <v>1983125.7465706801</v>
      </c>
      <c r="V904" s="62">
        <f t="shared" ca="1" si="184"/>
        <v>1988606.7465706801</v>
      </c>
      <c r="W904" s="63">
        <v>881.92789187935568</v>
      </c>
      <c r="X904" s="63">
        <f t="shared" ca="1" si="185"/>
        <v>817.01181042345115</v>
      </c>
      <c r="Y904" s="64">
        <f t="shared" ca="1" si="186"/>
        <v>-7.3607017142377495E-2</v>
      </c>
      <c r="Z904" s="64"/>
      <c r="AA904" s="64">
        <f ca="1">MAX(Y904,OFFSET($AA$4,B904,0))</f>
        <v>-7.3607017142377495E-2</v>
      </c>
      <c r="AB904" s="62">
        <f t="shared" ca="1" si="187"/>
        <v>1988606.7465706801</v>
      </c>
      <c r="AC904" s="65">
        <f t="shared" ca="1" si="188"/>
        <v>0</v>
      </c>
      <c r="AD904" s="62">
        <f ca="1">MAX(0,AB904-W904*(1+OFFSET($Y$4,B904,0))*E904)</f>
        <v>0</v>
      </c>
      <c r="AE904" s="65">
        <f ca="1">IF(OFFSET($AC$4,B904,0)=0,0,-OFFSET($AC$4,B904,0)/OFFSET($AD$4,B904,0)*AD904)</f>
        <v>0</v>
      </c>
      <c r="AF904" s="51">
        <f t="shared" ca="1" si="189"/>
        <v>1988606.7465706801</v>
      </c>
    </row>
    <row r="905" spans="1:32" ht="11.25" x14ac:dyDescent="0.2">
      <c r="A905" s="60">
        <v>40407</v>
      </c>
      <c r="B905" s="102">
        <f>INT(A905/10000)</f>
        <v>4</v>
      </c>
      <c r="C905" s="109">
        <v>3</v>
      </c>
      <c r="D905" s="60" t="s">
        <v>962</v>
      </c>
      <c r="E905" s="60">
        <v>1993</v>
      </c>
      <c r="F905" s="60">
        <v>0</v>
      </c>
      <c r="G905" s="60">
        <f t="shared" si="177"/>
        <v>3212.5970149253731</v>
      </c>
      <c r="H905" s="60"/>
      <c r="I905" s="60"/>
      <c r="J905" s="57"/>
      <c r="K905" s="23">
        <f t="shared" si="178"/>
        <v>1</v>
      </c>
      <c r="L905" s="23">
        <f t="shared" si="179"/>
        <v>0</v>
      </c>
      <c r="M905" s="23">
        <f ca="1">OFFSET('Z1'!$B$7,B905,K905)*E905</f>
        <v>0</v>
      </c>
      <c r="N905" s="23">
        <f ca="1">IF(L905&gt;0,OFFSET('Z1'!$I$7,B905,L905)*IF(L905=1,E905-9300,IF(L905=2,E905-18000,IF(L905=3,E905-45000,0))),0)</f>
        <v>0</v>
      </c>
      <c r="O905" s="23">
        <f>IF(AND(F905=1,E905&gt;20000,E905&lt;=45000),E905*'Z1'!$G$7,0)+IF(AND(F905=1,E905&gt;45000,E905&lt;=50000),'Z1'!$G$7/5000*(50000-E905)*E905,0)</f>
        <v>0</v>
      </c>
      <c r="P905" s="24">
        <f t="shared" ca="1" si="180"/>
        <v>0</v>
      </c>
      <c r="Q905" s="27">
        <v>0</v>
      </c>
      <c r="R905" s="26">
        <f t="shared" si="181"/>
        <v>0</v>
      </c>
      <c r="S905" s="27">
        <f t="shared" si="182"/>
        <v>1</v>
      </c>
      <c r="T905" s="28">
        <f t="shared" si="183"/>
        <v>0</v>
      </c>
      <c r="U905" s="61">
        <f ca="1">OFFSET($U$4,B905,0)/OFFSET($G$4,B905,0)*G905</f>
        <v>1623816.6034985068</v>
      </c>
      <c r="V905" s="62">
        <f t="shared" ca="1" si="184"/>
        <v>1623816.6034985068</v>
      </c>
      <c r="W905" s="63">
        <v>880.12230637345181</v>
      </c>
      <c r="X905" s="63">
        <f t="shared" ca="1" si="185"/>
        <v>814.75996161490559</v>
      </c>
      <c r="Y905" s="64">
        <f t="shared" ca="1" si="186"/>
        <v>-7.4265070076308004E-2</v>
      </c>
      <c r="Z905" s="64"/>
      <c r="AA905" s="64">
        <f ca="1">MAX(Y905,OFFSET($AA$4,B905,0))</f>
        <v>-7.4265070076308004E-2</v>
      </c>
      <c r="AB905" s="62">
        <f t="shared" ca="1" si="187"/>
        <v>1623816.6034985068</v>
      </c>
      <c r="AC905" s="65">
        <f t="shared" ca="1" si="188"/>
        <v>0</v>
      </c>
      <c r="AD905" s="62">
        <f ca="1">MAX(0,AB905-W905*(1+OFFSET($Y$4,B905,0))*E905)</f>
        <v>0</v>
      </c>
      <c r="AE905" s="65">
        <f ca="1">IF(OFFSET($AC$4,B905,0)=0,0,-OFFSET($AC$4,B905,0)/OFFSET($AD$4,B905,0)*AD905)</f>
        <v>0</v>
      </c>
      <c r="AF905" s="51">
        <f t="shared" ca="1" si="189"/>
        <v>1623816.6034985068</v>
      </c>
    </row>
    <row r="906" spans="1:32" ht="11.25" x14ac:dyDescent="0.2">
      <c r="A906" s="60">
        <v>40408</v>
      </c>
      <c r="B906" s="102">
        <f>INT(A906/10000)</f>
        <v>4</v>
      </c>
      <c r="C906" s="109">
        <v>2</v>
      </c>
      <c r="D906" s="60" t="s">
        <v>963</v>
      </c>
      <c r="E906" s="60">
        <v>1000</v>
      </c>
      <c r="F906" s="60">
        <v>0</v>
      </c>
      <c r="G906" s="60">
        <f t="shared" si="177"/>
        <v>1611.9402985074628</v>
      </c>
      <c r="H906" s="60"/>
      <c r="I906" s="60"/>
      <c r="J906" s="57"/>
      <c r="K906" s="23">
        <f t="shared" si="178"/>
        <v>1</v>
      </c>
      <c r="L906" s="23">
        <f t="shared" si="179"/>
        <v>0</v>
      </c>
      <c r="M906" s="23">
        <f ca="1">OFFSET('Z1'!$B$7,B906,K906)*E906</f>
        <v>0</v>
      </c>
      <c r="N906" s="23">
        <f ca="1">IF(L906&gt;0,OFFSET('Z1'!$I$7,B906,L906)*IF(L906=1,E906-9300,IF(L906=2,E906-18000,IF(L906=3,E906-45000,0))),0)</f>
        <v>0</v>
      </c>
      <c r="O906" s="23">
        <f>IF(AND(F906=1,E906&gt;20000,E906&lt;=45000),E906*'Z1'!$G$7,0)+IF(AND(F906=1,E906&gt;45000,E906&lt;=50000),'Z1'!$G$7/5000*(50000-E906)*E906,0)</f>
        <v>0</v>
      </c>
      <c r="P906" s="24">
        <f t="shared" ca="1" si="180"/>
        <v>0</v>
      </c>
      <c r="Q906" s="27">
        <v>27562</v>
      </c>
      <c r="R906" s="26">
        <f t="shared" si="181"/>
        <v>26562</v>
      </c>
      <c r="S906" s="27">
        <f t="shared" si="182"/>
        <v>1</v>
      </c>
      <c r="T906" s="28">
        <f t="shared" si="183"/>
        <v>23905.8</v>
      </c>
      <c r="U906" s="61">
        <f ca="1">OFFSET($U$4,B906,0)/OFFSET($G$4,B906,0)*G906</f>
        <v>814759.96161490562</v>
      </c>
      <c r="V906" s="62">
        <f t="shared" ca="1" si="184"/>
        <v>838665.76161490567</v>
      </c>
      <c r="W906" s="63">
        <v>901.89822430001789</v>
      </c>
      <c r="X906" s="63">
        <f t="shared" ca="1" si="185"/>
        <v>838.6657616149057</v>
      </c>
      <c r="Y906" s="64">
        <f t="shared" ca="1" si="186"/>
        <v>-7.0110419314982297E-2</v>
      </c>
      <c r="Z906" s="64"/>
      <c r="AA906" s="64">
        <f ca="1">MAX(Y906,OFFSET($AA$4,B906,0))</f>
        <v>-7.0110419314982297E-2</v>
      </c>
      <c r="AB906" s="62">
        <f t="shared" ca="1" si="187"/>
        <v>838665.76161490567</v>
      </c>
      <c r="AC906" s="65">
        <f t="shared" ca="1" si="188"/>
        <v>0</v>
      </c>
      <c r="AD906" s="62">
        <f ca="1">MAX(0,AB906-W906*(1+OFFSET($Y$4,B906,0))*E906)</f>
        <v>68.443430456565693</v>
      </c>
      <c r="AE906" s="65">
        <f ca="1">IF(OFFSET($AC$4,B906,0)=0,0,-OFFSET($AC$4,B906,0)/OFFSET($AD$4,B906,0)*AD906)</f>
        <v>-3.0921399042427273</v>
      </c>
      <c r="AF906" s="51">
        <f t="shared" ca="1" si="189"/>
        <v>838662.6694750014</v>
      </c>
    </row>
    <row r="907" spans="1:32" ht="11.25" x14ac:dyDescent="0.2">
      <c r="A907" s="60">
        <v>40409</v>
      </c>
      <c r="B907" s="102">
        <f>INT(A907/10000)</f>
        <v>4</v>
      </c>
      <c r="C907" s="109">
        <v>3</v>
      </c>
      <c r="D907" s="60" t="s">
        <v>964</v>
      </c>
      <c r="E907" s="60">
        <v>1181</v>
      </c>
      <c r="F907" s="60">
        <v>0</v>
      </c>
      <c r="G907" s="60">
        <f t="shared" si="177"/>
        <v>1903.7014925373135</v>
      </c>
      <c r="H907" s="60"/>
      <c r="I907" s="60"/>
      <c r="J907" s="57"/>
      <c r="K907" s="23">
        <f t="shared" si="178"/>
        <v>1</v>
      </c>
      <c r="L907" s="23">
        <f t="shared" si="179"/>
        <v>0</v>
      </c>
      <c r="M907" s="23">
        <f ca="1">OFFSET('Z1'!$B$7,B907,K907)*E907</f>
        <v>0</v>
      </c>
      <c r="N907" s="23">
        <f ca="1">IF(L907&gt;0,OFFSET('Z1'!$I$7,B907,L907)*IF(L907=1,E907-9300,IF(L907=2,E907-18000,IF(L907=3,E907-45000,0))),0)</f>
        <v>0</v>
      </c>
      <c r="O907" s="23">
        <f>IF(AND(F907=1,E907&gt;20000,E907&lt;=45000),E907*'Z1'!$G$7,0)+IF(AND(F907=1,E907&gt;45000,E907&lt;=50000),'Z1'!$G$7/5000*(50000-E907)*E907,0)</f>
        <v>0</v>
      </c>
      <c r="P907" s="24">
        <f t="shared" ca="1" si="180"/>
        <v>0</v>
      </c>
      <c r="Q907" s="27">
        <v>0</v>
      </c>
      <c r="R907" s="26">
        <f t="shared" si="181"/>
        <v>0</v>
      </c>
      <c r="S907" s="27">
        <f t="shared" si="182"/>
        <v>1</v>
      </c>
      <c r="T907" s="28">
        <f t="shared" si="183"/>
        <v>0</v>
      </c>
      <c r="U907" s="61">
        <f ca="1">OFFSET($U$4,B907,0)/OFFSET($G$4,B907,0)*G907</f>
        <v>962231.51466720353</v>
      </c>
      <c r="V907" s="62">
        <f t="shared" ca="1" si="184"/>
        <v>962231.51466720353</v>
      </c>
      <c r="W907" s="63">
        <v>879.77638414209468</v>
      </c>
      <c r="X907" s="63">
        <f t="shared" ca="1" si="185"/>
        <v>814.75996161490559</v>
      </c>
      <c r="Y907" s="64">
        <f t="shared" ca="1" si="186"/>
        <v>-7.3901077249975522E-2</v>
      </c>
      <c r="Z907" s="64"/>
      <c r="AA907" s="64">
        <f ca="1">MAX(Y907,OFFSET($AA$4,B907,0))</f>
        <v>-7.3901077249975522E-2</v>
      </c>
      <c r="AB907" s="62">
        <f t="shared" ca="1" si="187"/>
        <v>962231.51466720353</v>
      </c>
      <c r="AC907" s="65">
        <f t="shared" ca="1" si="188"/>
        <v>0</v>
      </c>
      <c r="AD907" s="62">
        <f ca="1">MAX(0,AB907-W907*(1+OFFSET($Y$4,B907,0))*E907)</f>
        <v>0</v>
      </c>
      <c r="AE907" s="65">
        <f ca="1">IF(OFFSET($AC$4,B907,0)=0,0,-OFFSET($AC$4,B907,0)/OFFSET($AD$4,B907,0)*AD907)</f>
        <v>0</v>
      </c>
      <c r="AF907" s="51">
        <f t="shared" ca="1" si="189"/>
        <v>962231.51466720353</v>
      </c>
    </row>
    <row r="908" spans="1:32" ht="11.25" x14ac:dyDescent="0.2">
      <c r="A908" s="60">
        <v>40410</v>
      </c>
      <c r="B908" s="102">
        <f>INT(A908/10000)</f>
        <v>4</v>
      </c>
      <c r="C908" s="109">
        <v>3</v>
      </c>
      <c r="D908" s="60" t="s">
        <v>965</v>
      </c>
      <c r="E908" s="60">
        <v>1334</v>
      </c>
      <c r="F908" s="60">
        <v>0</v>
      </c>
      <c r="G908" s="60">
        <f t="shared" si="177"/>
        <v>2150.3283582089553</v>
      </c>
      <c r="H908" s="60"/>
      <c r="I908" s="60"/>
      <c r="J908" s="57"/>
      <c r="K908" s="23">
        <f t="shared" si="178"/>
        <v>1</v>
      </c>
      <c r="L908" s="23">
        <f t="shared" si="179"/>
        <v>0</v>
      </c>
      <c r="M908" s="23">
        <f ca="1">OFFSET('Z1'!$B$7,B908,K908)*E908</f>
        <v>0</v>
      </c>
      <c r="N908" s="23">
        <f ca="1">IF(L908&gt;0,OFFSET('Z1'!$I$7,B908,L908)*IF(L908=1,E908-9300,IF(L908=2,E908-18000,IF(L908=3,E908-45000,0))),0)</f>
        <v>0</v>
      </c>
      <c r="O908" s="23">
        <f>IF(AND(F908=1,E908&gt;20000,E908&lt;=45000),E908*'Z1'!$G$7,0)+IF(AND(F908=1,E908&gt;45000,E908&lt;=50000),'Z1'!$G$7/5000*(50000-E908)*E908,0)</f>
        <v>0</v>
      </c>
      <c r="P908" s="24">
        <f t="shared" ca="1" si="180"/>
        <v>0</v>
      </c>
      <c r="Q908" s="27">
        <v>0</v>
      </c>
      <c r="R908" s="26">
        <f t="shared" si="181"/>
        <v>0</v>
      </c>
      <c r="S908" s="27">
        <f t="shared" si="182"/>
        <v>1</v>
      </c>
      <c r="T908" s="28">
        <f t="shared" si="183"/>
        <v>0</v>
      </c>
      <c r="U908" s="61">
        <f ca="1">OFFSET($U$4,B908,0)/OFFSET($G$4,B908,0)*G908</f>
        <v>1086889.788794284</v>
      </c>
      <c r="V908" s="62">
        <f t="shared" ca="1" si="184"/>
        <v>1086889.788794284</v>
      </c>
      <c r="W908" s="63">
        <v>880.12230637345192</v>
      </c>
      <c r="X908" s="63">
        <f t="shared" ca="1" si="185"/>
        <v>814.75996161490559</v>
      </c>
      <c r="Y908" s="64">
        <f t="shared" ca="1" si="186"/>
        <v>-7.4265070076308115E-2</v>
      </c>
      <c r="Z908" s="64"/>
      <c r="AA908" s="64">
        <f ca="1">MAX(Y908,OFFSET($AA$4,B908,0))</f>
        <v>-7.4265070076308115E-2</v>
      </c>
      <c r="AB908" s="62">
        <f t="shared" ca="1" si="187"/>
        <v>1086889.788794284</v>
      </c>
      <c r="AC908" s="65">
        <f t="shared" ca="1" si="188"/>
        <v>0</v>
      </c>
      <c r="AD908" s="62">
        <f ca="1">MAX(0,AB908-W908*(1+OFFSET($Y$4,B908,0))*E908)</f>
        <v>0</v>
      </c>
      <c r="AE908" s="65">
        <f ca="1">IF(OFFSET($AC$4,B908,0)=0,0,-OFFSET($AC$4,B908,0)/OFFSET($AD$4,B908,0)*AD908)</f>
        <v>0</v>
      </c>
      <c r="AF908" s="51">
        <f t="shared" ca="1" si="189"/>
        <v>1086889.788794284</v>
      </c>
    </row>
    <row r="909" spans="1:32" ht="11.25" x14ac:dyDescent="0.2">
      <c r="A909" s="60">
        <v>40411</v>
      </c>
      <c r="B909" s="102">
        <f>INT(A909/10000)</f>
        <v>4</v>
      </c>
      <c r="C909" s="109">
        <v>2</v>
      </c>
      <c r="D909" s="60" t="s">
        <v>966</v>
      </c>
      <c r="E909" s="60">
        <v>624</v>
      </c>
      <c r="F909" s="60">
        <v>0</v>
      </c>
      <c r="G909" s="60">
        <f t="shared" si="177"/>
        <v>1005.8507462686567</v>
      </c>
      <c r="H909" s="60"/>
      <c r="I909" s="60"/>
      <c r="J909" s="57"/>
      <c r="K909" s="23">
        <f t="shared" si="178"/>
        <v>1</v>
      </c>
      <c r="L909" s="23">
        <f t="shared" si="179"/>
        <v>0</v>
      </c>
      <c r="M909" s="23">
        <f ca="1">OFFSET('Z1'!$B$7,B909,K909)*E909</f>
        <v>0</v>
      </c>
      <c r="N909" s="23">
        <f ca="1">IF(L909&gt;0,OFFSET('Z1'!$I$7,B909,L909)*IF(L909=1,E909-9300,IF(L909=2,E909-18000,IF(L909=3,E909-45000,0))),0)</f>
        <v>0</v>
      </c>
      <c r="O909" s="23">
        <f>IF(AND(F909=1,E909&gt;20000,E909&lt;=45000),E909*'Z1'!$G$7,0)+IF(AND(F909=1,E909&gt;45000,E909&lt;=50000),'Z1'!$G$7/5000*(50000-E909)*E909,0)</f>
        <v>0</v>
      </c>
      <c r="P909" s="24">
        <f t="shared" ca="1" si="180"/>
        <v>0</v>
      </c>
      <c r="Q909" s="27">
        <v>1177</v>
      </c>
      <c r="R909" s="26">
        <f t="shared" si="181"/>
        <v>177</v>
      </c>
      <c r="S909" s="27">
        <f t="shared" si="182"/>
        <v>1</v>
      </c>
      <c r="T909" s="28">
        <f t="shared" si="183"/>
        <v>159.30000000000001</v>
      </c>
      <c r="U909" s="61">
        <f ca="1">OFFSET($U$4,B909,0)/OFFSET($G$4,B909,0)*G909</f>
        <v>508410.21604770113</v>
      </c>
      <c r="V909" s="62">
        <f t="shared" ca="1" si="184"/>
        <v>508569.51604770112</v>
      </c>
      <c r="W909" s="63">
        <v>880.12230637345169</v>
      </c>
      <c r="X909" s="63">
        <f t="shared" ca="1" si="185"/>
        <v>815.01525007644409</v>
      </c>
      <c r="Y909" s="64">
        <f t="shared" ca="1" si="186"/>
        <v>-7.397500986571004E-2</v>
      </c>
      <c r="Z909" s="64"/>
      <c r="AA909" s="64">
        <f ca="1">MAX(Y909,OFFSET($AA$4,B909,0))</f>
        <v>-7.397500986571004E-2</v>
      </c>
      <c r="AB909" s="62">
        <f t="shared" ca="1" si="187"/>
        <v>508569.51604770112</v>
      </c>
      <c r="AC909" s="65">
        <f t="shared" ca="1" si="188"/>
        <v>0</v>
      </c>
      <c r="AD909" s="62">
        <f ca="1">MAX(0,AB909-W909*(1+OFFSET($Y$4,B909,0))*E909)</f>
        <v>0</v>
      </c>
      <c r="AE909" s="65">
        <f ca="1">IF(OFFSET($AC$4,B909,0)=0,0,-OFFSET($AC$4,B909,0)/OFFSET($AD$4,B909,0)*AD909)</f>
        <v>0</v>
      </c>
      <c r="AF909" s="51">
        <f t="shared" ca="1" si="189"/>
        <v>508569.51604770112</v>
      </c>
    </row>
    <row r="910" spans="1:32" ht="11.25" x14ac:dyDescent="0.2">
      <c r="A910" s="60">
        <v>40412</v>
      </c>
      <c r="B910" s="102">
        <f>INT(A910/10000)</f>
        <v>4</v>
      </c>
      <c r="C910" s="109">
        <v>3</v>
      </c>
      <c r="D910" s="60" t="s">
        <v>967</v>
      </c>
      <c r="E910" s="60">
        <v>1300</v>
      </c>
      <c r="F910" s="60">
        <v>0</v>
      </c>
      <c r="G910" s="60">
        <f t="shared" si="177"/>
        <v>2095.5223880597014</v>
      </c>
      <c r="H910" s="60"/>
      <c r="I910" s="60"/>
      <c r="J910" s="57"/>
      <c r="K910" s="23">
        <f t="shared" si="178"/>
        <v>1</v>
      </c>
      <c r="L910" s="23">
        <f t="shared" si="179"/>
        <v>0</v>
      </c>
      <c r="M910" s="23">
        <f ca="1">OFFSET('Z1'!$B$7,B910,K910)*E910</f>
        <v>0</v>
      </c>
      <c r="N910" s="23">
        <f ca="1">IF(L910&gt;0,OFFSET('Z1'!$I$7,B910,L910)*IF(L910=1,E910-9300,IF(L910=2,E910-18000,IF(L910=3,E910-45000,0))),0)</f>
        <v>0</v>
      </c>
      <c r="O910" s="23">
        <f>IF(AND(F910=1,E910&gt;20000,E910&lt;=45000),E910*'Z1'!$G$7,0)+IF(AND(F910=1,E910&gt;45000,E910&lt;=50000),'Z1'!$G$7/5000*(50000-E910)*E910,0)</f>
        <v>0</v>
      </c>
      <c r="P910" s="24">
        <f t="shared" ca="1" si="180"/>
        <v>0</v>
      </c>
      <c r="Q910" s="27">
        <v>0</v>
      </c>
      <c r="R910" s="26">
        <f t="shared" si="181"/>
        <v>0</v>
      </c>
      <c r="S910" s="27">
        <f t="shared" si="182"/>
        <v>1</v>
      </c>
      <c r="T910" s="28">
        <f t="shared" si="183"/>
        <v>0</v>
      </c>
      <c r="U910" s="61">
        <f ca="1">OFFSET($U$4,B910,0)/OFFSET($G$4,B910,0)*G910</f>
        <v>1059187.9500993772</v>
      </c>
      <c r="V910" s="62">
        <f t="shared" ca="1" si="184"/>
        <v>1059187.9500993772</v>
      </c>
      <c r="W910" s="63">
        <v>880.12230637345169</v>
      </c>
      <c r="X910" s="63">
        <f t="shared" ca="1" si="185"/>
        <v>814.75996161490548</v>
      </c>
      <c r="Y910" s="64">
        <f t="shared" ca="1" si="186"/>
        <v>-7.4265070076308004E-2</v>
      </c>
      <c r="Z910" s="64"/>
      <c r="AA910" s="64">
        <f ca="1">MAX(Y910,OFFSET($AA$4,B910,0))</f>
        <v>-7.4265070076308004E-2</v>
      </c>
      <c r="AB910" s="62">
        <f t="shared" ca="1" si="187"/>
        <v>1059187.9500993772</v>
      </c>
      <c r="AC910" s="65">
        <f t="shared" ca="1" si="188"/>
        <v>0</v>
      </c>
      <c r="AD910" s="62">
        <f ca="1">MAX(0,AB910-W910*(1+OFFSET($Y$4,B910,0))*E910)</f>
        <v>0</v>
      </c>
      <c r="AE910" s="65">
        <f ca="1">IF(OFFSET($AC$4,B910,0)=0,0,-OFFSET($AC$4,B910,0)/OFFSET($AD$4,B910,0)*AD910)</f>
        <v>0</v>
      </c>
      <c r="AF910" s="51">
        <f t="shared" ca="1" si="189"/>
        <v>1059187.9500993772</v>
      </c>
    </row>
    <row r="911" spans="1:32" ht="11.25" x14ac:dyDescent="0.2">
      <c r="A911" s="60">
        <v>40413</v>
      </c>
      <c r="B911" s="102">
        <f>INT(A911/10000)</f>
        <v>4</v>
      </c>
      <c r="C911" s="109">
        <v>4</v>
      </c>
      <c r="D911" s="60" t="s">
        <v>968</v>
      </c>
      <c r="E911" s="60">
        <v>3626</v>
      </c>
      <c r="F911" s="60">
        <v>0</v>
      </c>
      <c r="G911" s="60">
        <f t="shared" si="177"/>
        <v>5844.8955223880594</v>
      </c>
      <c r="H911" s="60"/>
      <c r="I911" s="60"/>
      <c r="J911" s="57"/>
      <c r="K911" s="23">
        <f t="shared" si="178"/>
        <v>1</v>
      </c>
      <c r="L911" s="23">
        <f t="shared" si="179"/>
        <v>0</v>
      </c>
      <c r="M911" s="23">
        <f ca="1">OFFSET('Z1'!$B$7,B911,K911)*E911</f>
        <v>0</v>
      </c>
      <c r="N911" s="23">
        <f ca="1">IF(L911&gt;0,OFFSET('Z1'!$I$7,B911,L911)*IF(L911=1,E911-9300,IF(L911=2,E911-18000,IF(L911=3,E911-45000,0))),0)</f>
        <v>0</v>
      </c>
      <c r="O911" s="23">
        <f>IF(AND(F911=1,E911&gt;20000,E911&lt;=45000),E911*'Z1'!$G$7,0)+IF(AND(F911=1,E911&gt;45000,E911&lt;=50000),'Z1'!$G$7/5000*(50000-E911)*E911,0)</f>
        <v>0</v>
      </c>
      <c r="P911" s="24">
        <f t="shared" ca="1" si="180"/>
        <v>0</v>
      </c>
      <c r="Q911" s="27">
        <v>5259</v>
      </c>
      <c r="R911" s="26">
        <f t="shared" si="181"/>
        <v>4259</v>
      </c>
      <c r="S911" s="27">
        <f t="shared" si="182"/>
        <v>1</v>
      </c>
      <c r="T911" s="28">
        <f t="shared" si="183"/>
        <v>3833.1</v>
      </c>
      <c r="U911" s="61">
        <f ca="1">OFFSET($U$4,B911,0)/OFFSET($G$4,B911,0)*G911</f>
        <v>2954319.6208156478</v>
      </c>
      <c r="V911" s="62">
        <f t="shared" ca="1" si="184"/>
        <v>2958152.7208156479</v>
      </c>
      <c r="W911" s="63">
        <v>880.85702081914042</v>
      </c>
      <c r="X911" s="63">
        <f t="shared" ca="1" si="185"/>
        <v>815.81707689344944</v>
      </c>
      <c r="Y911" s="64">
        <f t="shared" ca="1" si="186"/>
        <v>-7.3837118157051185E-2</v>
      </c>
      <c r="Z911" s="64"/>
      <c r="AA911" s="64">
        <f ca="1">MAX(Y911,OFFSET($AA$4,B911,0))</f>
        <v>-7.3837118157051185E-2</v>
      </c>
      <c r="AB911" s="62">
        <f t="shared" ca="1" si="187"/>
        <v>2958152.7208156479</v>
      </c>
      <c r="AC911" s="65">
        <f t="shared" ca="1" si="188"/>
        <v>0</v>
      </c>
      <c r="AD911" s="62">
        <f ca="1">MAX(0,AB911-W911*(1+OFFSET($Y$4,B911,0))*E911)</f>
        <v>0</v>
      </c>
      <c r="AE911" s="65">
        <f ca="1">IF(OFFSET($AC$4,B911,0)=0,0,-OFFSET($AC$4,B911,0)/OFFSET($AD$4,B911,0)*AD911)</f>
        <v>0</v>
      </c>
      <c r="AF911" s="51">
        <f t="shared" ca="1" si="189"/>
        <v>2958152.7208156479</v>
      </c>
    </row>
    <row r="912" spans="1:32" ht="11.25" x14ac:dyDescent="0.2">
      <c r="A912" s="60">
        <v>40414</v>
      </c>
      <c r="B912" s="102">
        <f>INT(A912/10000)</f>
        <v>4</v>
      </c>
      <c r="C912" s="109">
        <v>4</v>
      </c>
      <c r="D912" s="60" t="s">
        <v>969</v>
      </c>
      <c r="E912" s="60">
        <v>3258</v>
      </c>
      <c r="F912" s="60">
        <v>0</v>
      </c>
      <c r="G912" s="60">
        <f t="shared" si="177"/>
        <v>5251.7014925373132</v>
      </c>
      <c r="H912" s="60"/>
      <c r="I912" s="60"/>
      <c r="J912" s="57"/>
      <c r="K912" s="23">
        <f t="shared" si="178"/>
        <v>1</v>
      </c>
      <c r="L912" s="23">
        <f t="shared" si="179"/>
        <v>0</v>
      </c>
      <c r="M912" s="23">
        <f ca="1">OFFSET('Z1'!$B$7,B912,K912)*E912</f>
        <v>0</v>
      </c>
      <c r="N912" s="23">
        <f ca="1">IF(L912&gt;0,OFFSET('Z1'!$I$7,B912,L912)*IF(L912=1,E912-9300,IF(L912=2,E912-18000,IF(L912=3,E912-45000,0))),0)</f>
        <v>0</v>
      </c>
      <c r="O912" s="23">
        <f>IF(AND(F912=1,E912&gt;20000,E912&lt;=45000),E912*'Z1'!$G$7,0)+IF(AND(F912=1,E912&gt;45000,E912&lt;=50000),'Z1'!$G$7/5000*(50000-E912)*E912,0)</f>
        <v>0</v>
      </c>
      <c r="P912" s="24">
        <f t="shared" ca="1" si="180"/>
        <v>0</v>
      </c>
      <c r="Q912" s="27">
        <v>17839</v>
      </c>
      <c r="R912" s="26">
        <f t="shared" si="181"/>
        <v>16839</v>
      </c>
      <c r="S912" s="27">
        <f t="shared" si="182"/>
        <v>1</v>
      </c>
      <c r="T912" s="28">
        <f t="shared" si="183"/>
        <v>15155.1</v>
      </c>
      <c r="U912" s="61">
        <f ca="1">OFFSET($U$4,B912,0)/OFFSET($G$4,B912,0)*G912</f>
        <v>2654487.9549413626</v>
      </c>
      <c r="V912" s="62">
        <f t="shared" ca="1" si="184"/>
        <v>2669643.0549413627</v>
      </c>
      <c r="W912" s="63">
        <v>884.49860175042966</v>
      </c>
      <c r="X912" s="63">
        <f t="shared" ca="1" si="185"/>
        <v>819.41161907346918</v>
      </c>
      <c r="Y912" s="64">
        <f t="shared" ca="1" si="186"/>
        <v>-7.3586303639319284E-2</v>
      </c>
      <c r="Z912" s="64"/>
      <c r="AA912" s="64">
        <f ca="1">MAX(Y912,OFFSET($AA$4,B912,0))</f>
        <v>-7.3586303639319284E-2</v>
      </c>
      <c r="AB912" s="62">
        <f t="shared" ca="1" si="187"/>
        <v>2669643.0549413627</v>
      </c>
      <c r="AC912" s="65">
        <f t="shared" ca="1" si="188"/>
        <v>0</v>
      </c>
      <c r="AD912" s="62">
        <f ca="1">MAX(0,AB912-W912*(1+OFFSET($Y$4,B912,0))*E912)</f>
        <v>0</v>
      </c>
      <c r="AE912" s="65">
        <f ca="1">IF(OFFSET($AC$4,B912,0)=0,0,-OFFSET($AC$4,B912,0)/OFFSET($AD$4,B912,0)*AD912)</f>
        <v>0</v>
      </c>
      <c r="AF912" s="51">
        <f t="shared" ca="1" si="189"/>
        <v>2669643.0549413627</v>
      </c>
    </row>
    <row r="913" spans="1:32" ht="11.25" x14ac:dyDescent="0.2">
      <c r="A913" s="60">
        <v>40415</v>
      </c>
      <c r="B913" s="102">
        <f>INT(A913/10000)</f>
        <v>4</v>
      </c>
      <c r="C913" s="109">
        <v>3</v>
      </c>
      <c r="D913" s="60" t="s">
        <v>970</v>
      </c>
      <c r="E913" s="60">
        <v>1398</v>
      </c>
      <c r="F913" s="60">
        <v>0</v>
      </c>
      <c r="G913" s="60">
        <f t="shared" si="177"/>
        <v>2253.4925373134329</v>
      </c>
      <c r="H913" s="60"/>
      <c r="I913" s="60"/>
      <c r="J913" s="57"/>
      <c r="K913" s="23">
        <f t="shared" si="178"/>
        <v>1</v>
      </c>
      <c r="L913" s="23">
        <f t="shared" si="179"/>
        <v>0</v>
      </c>
      <c r="M913" s="23">
        <f ca="1">OFFSET('Z1'!$B$7,B913,K913)*E913</f>
        <v>0</v>
      </c>
      <c r="N913" s="23">
        <f ca="1">IF(L913&gt;0,OFFSET('Z1'!$I$7,B913,L913)*IF(L913=1,E913-9300,IF(L913=2,E913-18000,IF(L913=3,E913-45000,0))),0)</f>
        <v>0</v>
      </c>
      <c r="O913" s="23">
        <f>IF(AND(F913=1,E913&gt;20000,E913&lt;=45000),E913*'Z1'!$G$7,0)+IF(AND(F913=1,E913&gt;45000,E913&lt;=50000),'Z1'!$G$7/5000*(50000-E913)*E913,0)</f>
        <v>0</v>
      </c>
      <c r="P913" s="24">
        <f t="shared" ca="1" si="180"/>
        <v>0</v>
      </c>
      <c r="Q913" s="27">
        <v>1228</v>
      </c>
      <c r="R913" s="26">
        <f t="shared" si="181"/>
        <v>228</v>
      </c>
      <c r="S913" s="27">
        <f t="shared" si="182"/>
        <v>1</v>
      </c>
      <c r="T913" s="28">
        <f t="shared" si="183"/>
        <v>205.20000000000002</v>
      </c>
      <c r="U913" s="61">
        <f ca="1">OFFSET($U$4,B913,0)/OFFSET($G$4,B913,0)*G913</f>
        <v>1139034.4263376382</v>
      </c>
      <c r="V913" s="62">
        <f t="shared" ca="1" si="184"/>
        <v>1139239.6263376381</v>
      </c>
      <c r="W913" s="63">
        <v>880.2000841512297</v>
      </c>
      <c r="X913" s="63">
        <f t="shared" ca="1" si="185"/>
        <v>814.90674273078548</v>
      </c>
      <c r="Y913" s="64">
        <f t="shared" ca="1" si="186"/>
        <v>-7.4180112676774046E-2</v>
      </c>
      <c r="Z913" s="64"/>
      <c r="AA913" s="64">
        <f ca="1">MAX(Y913,OFFSET($AA$4,B913,0))</f>
        <v>-7.4180112676774046E-2</v>
      </c>
      <c r="AB913" s="62">
        <f t="shared" ca="1" si="187"/>
        <v>1139239.6263376381</v>
      </c>
      <c r="AC913" s="65">
        <f t="shared" ca="1" si="188"/>
        <v>0</v>
      </c>
      <c r="AD913" s="62">
        <f ca="1">MAX(0,AB913-W913*(1+OFFSET($Y$4,B913,0))*E913)</f>
        <v>0</v>
      </c>
      <c r="AE913" s="65">
        <f ca="1">IF(OFFSET($AC$4,B913,0)=0,0,-OFFSET($AC$4,B913,0)/OFFSET($AD$4,B913,0)*AD913)</f>
        <v>0</v>
      </c>
      <c r="AF913" s="51">
        <f t="shared" ca="1" si="189"/>
        <v>1139239.6263376381</v>
      </c>
    </row>
    <row r="914" spans="1:32" ht="11.25" x14ac:dyDescent="0.2">
      <c r="A914" s="60">
        <v>40416</v>
      </c>
      <c r="B914" s="102">
        <f>INT(A914/10000)</f>
        <v>4</v>
      </c>
      <c r="C914" s="109">
        <v>2</v>
      </c>
      <c r="D914" s="60" t="s">
        <v>971</v>
      </c>
      <c r="E914" s="60">
        <v>697</v>
      </c>
      <c r="F914" s="60">
        <v>0</v>
      </c>
      <c r="G914" s="60">
        <f t="shared" si="177"/>
        <v>1123.5223880597016</v>
      </c>
      <c r="H914" s="60"/>
      <c r="I914" s="60"/>
      <c r="J914" s="57"/>
      <c r="K914" s="23">
        <f t="shared" si="178"/>
        <v>1</v>
      </c>
      <c r="L914" s="23">
        <f t="shared" si="179"/>
        <v>0</v>
      </c>
      <c r="M914" s="23">
        <f ca="1">OFFSET('Z1'!$B$7,B914,K914)*E914</f>
        <v>0</v>
      </c>
      <c r="N914" s="23">
        <f ca="1">IF(L914&gt;0,OFFSET('Z1'!$I$7,B914,L914)*IF(L914=1,E914-9300,IF(L914=2,E914-18000,IF(L914=3,E914-45000,0))),0)</f>
        <v>0</v>
      </c>
      <c r="O914" s="23">
        <f>IF(AND(F914=1,E914&gt;20000,E914&lt;=45000),E914*'Z1'!$G$7,0)+IF(AND(F914=1,E914&gt;45000,E914&lt;=50000),'Z1'!$G$7/5000*(50000-E914)*E914,0)</f>
        <v>0</v>
      </c>
      <c r="P914" s="24">
        <f t="shared" ca="1" si="180"/>
        <v>0</v>
      </c>
      <c r="Q914" s="27">
        <v>0</v>
      </c>
      <c r="R914" s="26">
        <f t="shared" si="181"/>
        <v>0</v>
      </c>
      <c r="S914" s="27">
        <f t="shared" si="182"/>
        <v>1</v>
      </c>
      <c r="T914" s="28">
        <f t="shared" si="183"/>
        <v>0</v>
      </c>
      <c r="U914" s="61">
        <f ca="1">OFFSET($U$4,B914,0)/OFFSET($G$4,B914,0)*G914</f>
        <v>567887.69324558927</v>
      </c>
      <c r="V914" s="62">
        <f t="shared" ca="1" si="184"/>
        <v>567887.69324558927</v>
      </c>
      <c r="W914" s="63">
        <v>880.12230637345169</v>
      </c>
      <c r="X914" s="63">
        <f t="shared" ca="1" si="185"/>
        <v>814.75996161490571</v>
      </c>
      <c r="Y914" s="64">
        <f t="shared" ca="1" si="186"/>
        <v>-7.4265070076307782E-2</v>
      </c>
      <c r="Z914" s="64"/>
      <c r="AA914" s="64">
        <f ca="1">MAX(Y914,OFFSET($AA$4,B914,0))</f>
        <v>-7.4265070076307782E-2</v>
      </c>
      <c r="AB914" s="62">
        <f t="shared" ca="1" si="187"/>
        <v>567887.69324558927</v>
      </c>
      <c r="AC914" s="65">
        <f t="shared" ca="1" si="188"/>
        <v>0</v>
      </c>
      <c r="AD914" s="62">
        <f ca="1">MAX(0,AB914-W914*(1+OFFSET($Y$4,B914,0))*E914)</f>
        <v>0</v>
      </c>
      <c r="AE914" s="65">
        <f ca="1">IF(OFFSET($AC$4,B914,0)=0,0,-OFFSET($AC$4,B914,0)/OFFSET($AD$4,B914,0)*AD914)</f>
        <v>0</v>
      </c>
      <c r="AF914" s="51">
        <f t="shared" ca="1" si="189"/>
        <v>567887.69324558927</v>
      </c>
    </row>
    <row r="915" spans="1:32" ht="11.25" x14ac:dyDescent="0.2">
      <c r="A915" s="60">
        <v>40417</v>
      </c>
      <c r="B915" s="102">
        <f>INT(A915/10000)</f>
        <v>4</v>
      </c>
      <c r="C915" s="109">
        <v>3</v>
      </c>
      <c r="D915" s="60" t="s">
        <v>972</v>
      </c>
      <c r="E915" s="60">
        <v>1192</v>
      </c>
      <c r="F915" s="60">
        <v>0</v>
      </c>
      <c r="G915" s="60">
        <f t="shared" si="177"/>
        <v>1921.4328358208954</v>
      </c>
      <c r="H915" s="60"/>
      <c r="I915" s="60"/>
      <c r="J915" s="57"/>
      <c r="K915" s="23">
        <f t="shared" si="178"/>
        <v>1</v>
      </c>
      <c r="L915" s="23">
        <f t="shared" si="179"/>
        <v>0</v>
      </c>
      <c r="M915" s="23">
        <f ca="1">OFFSET('Z1'!$B$7,B915,K915)*E915</f>
        <v>0</v>
      </c>
      <c r="N915" s="23">
        <f ca="1">IF(L915&gt;0,OFFSET('Z1'!$I$7,B915,L915)*IF(L915=1,E915-9300,IF(L915=2,E915-18000,IF(L915=3,E915-45000,0))),0)</f>
        <v>0</v>
      </c>
      <c r="O915" s="23">
        <f>IF(AND(F915=1,E915&gt;20000,E915&lt;=45000),E915*'Z1'!$G$7,0)+IF(AND(F915=1,E915&gt;45000,E915&lt;=50000),'Z1'!$G$7/5000*(50000-E915)*E915,0)</f>
        <v>0</v>
      </c>
      <c r="P915" s="24">
        <f t="shared" ca="1" si="180"/>
        <v>0</v>
      </c>
      <c r="Q915" s="27">
        <v>2680</v>
      </c>
      <c r="R915" s="26">
        <f t="shared" si="181"/>
        <v>1680</v>
      </c>
      <c r="S915" s="27">
        <f t="shared" si="182"/>
        <v>1</v>
      </c>
      <c r="T915" s="28">
        <f t="shared" si="183"/>
        <v>1512</v>
      </c>
      <c r="U915" s="61">
        <f ca="1">OFFSET($U$4,B915,0)/OFFSET($G$4,B915,0)*G915</f>
        <v>971193.87424496748</v>
      </c>
      <c r="V915" s="62">
        <f t="shared" ca="1" si="184"/>
        <v>972705.87424496748</v>
      </c>
      <c r="W915" s="63">
        <v>880.12230637345169</v>
      </c>
      <c r="X915" s="63">
        <f t="shared" ca="1" si="185"/>
        <v>816.02841799074452</v>
      </c>
      <c r="Y915" s="64">
        <f t="shared" ca="1" si="186"/>
        <v>-7.282384268478137E-2</v>
      </c>
      <c r="Z915" s="64"/>
      <c r="AA915" s="64">
        <f ca="1">MAX(Y915,OFFSET($AA$4,B915,0))</f>
        <v>-7.282384268478137E-2</v>
      </c>
      <c r="AB915" s="62">
        <f t="shared" ca="1" si="187"/>
        <v>972705.87424496748</v>
      </c>
      <c r="AC915" s="65">
        <f t="shared" ca="1" si="188"/>
        <v>0</v>
      </c>
      <c r="AD915" s="62">
        <f ca="1">MAX(0,AB915-W915*(1+OFFSET($Y$4,B915,0))*E915)</f>
        <v>0</v>
      </c>
      <c r="AE915" s="65">
        <f ca="1">IF(OFFSET($AC$4,B915,0)=0,0,-OFFSET($AC$4,B915,0)/OFFSET($AD$4,B915,0)*AD915)</f>
        <v>0</v>
      </c>
      <c r="AF915" s="51">
        <f t="shared" ca="1" si="189"/>
        <v>972705.87424496748</v>
      </c>
    </row>
    <row r="916" spans="1:32" ht="11.25" x14ac:dyDescent="0.2">
      <c r="A916" s="60">
        <v>40418</v>
      </c>
      <c r="B916" s="102">
        <f>INT(A916/10000)</f>
        <v>4</v>
      </c>
      <c r="C916" s="109">
        <v>4</v>
      </c>
      <c r="D916" s="60" t="s">
        <v>973</v>
      </c>
      <c r="E916" s="60">
        <v>4741</v>
      </c>
      <c r="F916" s="60">
        <v>0</v>
      </c>
      <c r="G916" s="60">
        <f t="shared" ref="G916:G979" si="190">IF(AND(F916=1,E916&lt;=20000),E916*2,IF(E916&lt;=10000,E916*(1+41/67),IF(E916&lt;=20000,E916*(1+2/3),IF(E916&lt;=50000,E916*(2),E916*(2+1/3))))+IF(AND(E916&gt;9000,E916&lt;=10000),(E916-9000)*(110/201),0)+IF(AND(E916&gt;18000,E916&lt;=20000),(E916-18000)*(3+1/3),0)+IF(AND(E916&gt;45000,E916&lt;=50000),(E916-45000)*(3+1/3),0))</f>
        <v>7642.2089552238804</v>
      </c>
      <c r="H916" s="60"/>
      <c r="I916" s="60"/>
      <c r="J916" s="57"/>
      <c r="K916" s="23">
        <f t="shared" ref="K916:K979" si="191">IF(AND(F916=1,E916&lt;=20000),3,IF(E916&lt;=10000,1,IF(E916&lt;=20000,2,IF(E916&lt;=50000,3,4))))</f>
        <v>1</v>
      </c>
      <c r="L916" s="23">
        <f t="shared" ref="L916:L979" si="192">IF(AND(F916=1,E916&lt;=45000),0,IF(AND(E916&gt;9300,E916&lt;=10000),1,IF(AND(E916&gt;18000,E916&lt;=20000),2,IF(AND(E916&gt;45000,E916&lt;=50000),3,0))))</f>
        <v>0</v>
      </c>
      <c r="M916" s="23">
        <f ca="1">OFFSET('Z1'!$B$7,B916,K916)*E916</f>
        <v>0</v>
      </c>
      <c r="N916" s="23">
        <f ca="1">IF(L916&gt;0,OFFSET('Z1'!$I$7,B916,L916)*IF(L916=1,E916-9300,IF(L916=2,E916-18000,IF(L916=3,E916-45000,0))),0)</f>
        <v>0</v>
      </c>
      <c r="O916" s="23">
        <f>IF(AND(F916=1,E916&gt;20000,E916&lt;=45000),E916*'Z1'!$G$7,0)+IF(AND(F916=1,E916&gt;45000,E916&lt;=50000),'Z1'!$G$7/5000*(50000-E916)*E916,0)</f>
        <v>0</v>
      </c>
      <c r="P916" s="24">
        <f t="shared" ref="P916:P979" ca="1" si="193">SUM(M916:O916)</f>
        <v>0</v>
      </c>
      <c r="Q916" s="27">
        <v>13327</v>
      </c>
      <c r="R916" s="26">
        <f t="shared" ref="R916:R979" si="194">MAX(Q916-$R$3,0)</f>
        <v>12327</v>
      </c>
      <c r="S916" s="27">
        <f t="shared" ref="S916:S979" si="195">IF(E916&lt;=9300,1,IF(E916&gt;10000,0,2))</f>
        <v>1</v>
      </c>
      <c r="T916" s="28">
        <f t="shared" ref="T916:T979" si="196">IF(S916=0,0,IF(S916=1,R916*$T$3,R916*$T$3*(10000-E916)/700))</f>
        <v>11094.300000000001</v>
      </c>
      <c r="U916" s="61">
        <f ca="1">OFFSET($U$4,B916,0)/OFFSET($G$4,B916,0)*G916</f>
        <v>3862776.9780162675</v>
      </c>
      <c r="V916" s="62">
        <f t="shared" ref="V916:V979" ca="1" si="197">P916+T916+U916</f>
        <v>3873871.2780162673</v>
      </c>
      <c r="W916" s="63">
        <v>882.2326650402938</v>
      </c>
      <c r="X916" s="63">
        <f t="shared" ref="X916:X979" ca="1" si="198">V916/E916</f>
        <v>817.100037548253</v>
      </c>
      <c r="Y916" s="64">
        <f t="shared" ref="Y916:Y979" ca="1" si="199">X916/W916-1</f>
        <v>-7.38270414064367E-2</v>
      </c>
      <c r="Z916" s="64"/>
      <c r="AA916" s="64">
        <f ca="1">MAX(Y916,OFFSET($AA$4,B916,0))</f>
        <v>-7.38270414064367E-2</v>
      </c>
      <c r="AB916" s="62">
        <f t="shared" ref="AB916:AB979" ca="1" si="200">(W916*(1+AA916))*E916</f>
        <v>3873871.2780162673</v>
      </c>
      <c r="AC916" s="65">
        <f t="shared" ref="AC916:AC979" ca="1" si="201">AB916-V916</f>
        <v>0</v>
      </c>
      <c r="AD916" s="62">
        <f ca="1">MAX(0,AB916-W916*(1+OFFSET($Y$4,B916,0))*E916)</f>
        <v>0</v>
      </c>
      <c r="AE916" s="65">
        <f ca="1">IF(OFFSET($AC$4,B916,0)=0,0,-OFFSET($AC$4,B916,0)/OFFSET($AD$4,B916,0)*AD916)</f>
        <v>0</v>
      </c>
      <c r="AF916" s="51">
        <f t="shared" ref="AF916:AF979" ca="1" si="202">AB916+AE916</f>
        <v>3873871.2780162673</v>
      </c>
    </row>
    <row r="917" spans="1:32" ht="11.25" x14ac:dyDescent="0.2">
      <c r="A917" s="60">
        <v>40419</v>
      </c>
      <c r="B917" s="102">
        <f>INT(A917/10000)</f>
        <v>4</v>
      </c>
      <c r="C917" s="109">
        <v>4</v>
      </c>
      <c r="D917" s="60" t="s">
        <v>974</v>
      </c>
      <c r="E917" s="60">
        <v>2769</v>
      </c>
      <c r="F917" s="60">
        <v>0</v>
      </c>
      <c r="G917" s="60">
        <f t="shared" si="190"/>
        <v>4463.4626865671644</v>
      </c>
      <c r="H917" s="60"/>
      <c r="I917" s="60"/>
      <c r="J917" s="57"/>
      <c r="K917" s="23">
        <f t="shared" si="191"/>
        <v>1</v>
      </c>
      <c r="L917" s="23">
        <f t="shared" si="192"/>
        <v>0</v>
      </c>
      <c r="M917" s="23">
        <f ca="1">OFFSET('Z1'!$B$7,B917,K917)*E917</f>
        <v>0</v>
      </c>
      <c r="N917" s="23">
        <f ca="1">IF(L917&gt;0,OFFSET('Z1'!$I$7,B917,L917)*IF(L917=1,E917-9300,IF(L917=2,E917-18000,IF(L917=3,E917-45000,0))),0)</f>
        <v>0</v>
      </c>
      <c r="O917" s="23">
        <f>IF(AND(F917=1,E917&gt;20000,E917&lt;=45000),E917*'Z1'!$G$7,0)+IF(AND(F917=1,E917&gt;45000,E917&lt;=50000),'Z1'!$G$7/5000*(50000-E917)*E917,0)</f>
        <v>0</v>
      </c>
      <c r="P917" s="24">
        <f t="shared" ca="1" si="193"/>
        <v>0</v>
      </c>
      <c r="Q917" s="27">
        <v>7728</v>
      </c>
      <c r="R917" s="26">
        <f t="shared" si="194"/>
        <v>6728</v>
      </c>
      <c r="S917" s="27">
        <f t="shared" si="195"/>
        <v>1</v>
      </c>
      <c r="T917" s="28">
        <f t="shared" si="196"/>
        <v>6055.2</v>
      </c>
      <c r="U917" s="61">
        <f ca="1">OFFSET($U$4,B917,0)/OFFSET($G$4,B917,0)*G917</f>
        <v>2256070.333711674</v>
      </c>
      <c r="V917" s="62">
        <f t="shared" ca="1" si="197"/>
        <v>2262125.5337116742</v>
      </c>
      <c r="W917" s="63">
        <v>881.73929436908656</v>
      </c>
      <c r="X917" s="63">
        <f t="shared" ca="1" si="198"/>
        <v>816.94674384675841</v>
      </c>
      <c r="Y917" s="64">
        <f t="shared" ca="1" si="199"/>
        <v>-7.348266197968345E-2</v>
      </c>
      <c r="Z917" s="64"/>
      <c r="AA917" s="64">
        <f ca="1">MAX(Y917,OFFSET($AA$4,B917,0))</f>
        <v>-7.348266197968345E-2</v>
      </c>
      <c r="AB917" s="62">
        <f t="shared" ca="1" si="200"/>
        <v>2262125.5337116742</v>
      </c>
      <c r="AC917" s="65">
        <f t="shared" ca="1" si="201"/>
        <v>0</v>
      </c>
      <c r="AD917" s="62">
        <f ca="1">MAX(0,AB917-W917*(1+OFFSET($Y$4,B917,0))*E917)</f>
        <v>0</v>
      </c>
      <c r="AE917" s="65">
        <f ca="1">IF(OFFSET($AC$4,B917,0)=0,0,-OFFSET($AC$4,B917,0)/OFFSET($AD$4,B917,0)*AD917)</f>
        <v>0</v>
      </c>
      <c r="AF917" s="51">
        <f t="shared" ca="1" si="202"/>
        <v>2262125.5337116742</v>
      </c>
    </row>
    <row r="918" spans="1:32" ht="11.25" x14ac:dyDescent="0.2">
      <c r="A918" s="60">
        <v>40420</v>
      </c>
      <c r="B918" s="102">
        <f>INT(A918/10000)</f>
        <v>4</v>
      </c>
      <c r="C918" s="109">
        <v>3</v>
      </c>
      <c r="D918" s="60" t="s">
        <v>975</v>
      </c>
      <c r="E918" s="60">
        <v>1404</v>
      </c>
      <c r="F918" s="60">
        <v>0</v>
      </c>
      <c r="G918" s="60">
        <f t="shared" si="190"/>
        <v>2263.1641791044776</v>
      </c>
      <c r="H918" s="60"/>
      <c r="I918" s="60"/>
      <c r="J918" s="57"/>
      <c r="K918" s="23">
        <f t="shared" si="191"/>
        <v>1</v>
      </c>
      <c r="L918" s="23">
        <f t="shared" si="192"/>
        <v>0</v>
      </c>
      <c r="M918" s="23">
        <f ca="1">OFFSET('Z1'!$B$7,B918,K918)*E918</f>
        <v>0</v>
      </c>
      <c r="N918" s="23">
        <f ca="1">IF(L918&gt;0,OFFSET('Z1'!$I$7,B918,L918)*IF(L918=1,E918-9300,IF(L918=2,E918-18000,IF(L918=3,E918-45000,0))),0)</f>
        <v>0</v>
      </c>
      <c r="O918" s="23">
        <f>IF(AND(F918=1,E918&gt;20000,E918&lt;=45000),E918*'Z1'!$G$7,0)+IF(AND(F918=1,E918&gt;45000,E918&lt;=50000),'Z1'!$G$7/5000*(50000-E918)*E918,0)</f>
        <v>0</v>
      </c>
      <c r="P918" s="24">
        <f t="shared" ca="1" si="193"/>
        <v>0</v>
      </c>
      <c r="Q918" s="27">
        <v>1228</v>
      </c>
      <c r="R918" s="26">
        <f t="shared" si="194"/>
        <v>228</v>
      </c>
      <c r="S918" s="27">
        <f t="shared" si="195"/>
        <v>1</v>
      </c>
      <c r="T918" s="28">
        <f t="shared" si="196"/>
        <v>205.20000000000002</v>
      </c>
      <c r="U918" s="61">
        <f ca="1">OFFSET($U$4,B918,0)/OFFSET($G$4,B918,0)*G918</f>
        <v>1143922.9861073275</v>
      </c>
      <c r="V918" s="62">
        <f t="shared" ca="1" si="197"/>
        <v>1144128.1861073275</v>
      </c>
      <c r="W918" s="63">
        <v>880.24188234518306</v>
      </c>
      <c r="X918" s="63">
        <f t="shared" ca="1" si="198"/>
        <v>814.90611546105947</v>
      </c>
      <c r="Y918" s="64">
        <f t="shared" ca="1" si="199"/>
        <v>-7.4224787748173093E-2</v>
      </c>
      <c r="Z918" s="64"/>
      <c r="AA918" s="64">
        <f ca="1">MAX(Y918,OFFSET($AA$4,B918,0))</f>
        <v>-7.4224787748173093E-2</v>
      </c>
      <c r="AB918" s="62">
        <f t="shared" ca="1" si="200"/>
        <v>1144128.1861073275</v>
      </c>
      <c r="AC918" s="65">
        <f t="shared" ca="1" si="201"/>
        <v>0</v>
      </c>
      <c r="AD918" s="62">
        <f ca="1">MAX(0,AB918-W918*(1+OFFSET($Y$4,B918,0))*E918)</f>
        <v>0</v>
      </c>
      <c r="AE918" s="65">
        <f ca="1">IF(OFFSET($AC$4,B918,0)=0,0,-OFFSET($AC$4,B918,0)/OFFSET($AD$4,B918,0)*AD918)</f>
        <v>0</v>
      </c>
      <c r="AF918" s="51">
        <f t="shared" ca="1" si="202"/>
        <v>1144128.1861073275</v>
      </c>
    </row>
    <row r="919" spans="1:32" ht="11.25" x14ac:dyDescent="0.2">
      <c r="A919" s="60">
        <v>40421</v>
      </c>
      <c r="B919" s="102">
        <f>INT(A919/10000)</f>
        <v>4</v>
      </c>
      <c r="C919" s="109">
        <v>5</v>
      </c>
      <c r="D919" s="60" t="s">
        <v>976</v>
      </c>
      <c r="E919" s="60">
        <v>6677</v>
      </c>
      <c r="F919" s="60">
        <v>0</v>
      </c>
      <c r="G919" s="60">
        <f t="shared" si="190"/>
        <v>10762.925373134329</v>
      </c>
      <c r="H919" s="60"/>
      <c r="I919" s="60"/>
      <c r="J919" s="57"/>
      <c r="K919" s="23">
        <f t="shared" si="191"/>
        <v>1</v>
      </c>
      <c r="L919" s="23">
        <f t="shared" si="192"/>
        <v>0</v>
      </c>
      <c r="M919" s="23">
        <f ca="1">OFFSET('Z1'!$B$7,B919,K919)*E919</f>
        <v>0</v>
      </c>
      <c r="N919" s="23">
        <f ca="1">IF(L919&gt;0,OFFSET('Z1'!$I$7,B919,L919)*IF(L919=1,E919-9300,IF(L919=2,E919-18000,IF(L919=3,E919-45000,0))),0)</f>
        <v>0</v>
      </c>
      <c r="O919" s="23">
        <f>IF(AND(F919=1,E919&gt;20000,E919&lt;=45000),E919*'Z1'!$G$7,0)+IF(AND(F919=1,E919&gt;45000,E919&lt;=50000),'Z1'!$G$7/5000*(50000-E919)*E919,0)</f>
        <v>0</v>
      </c>
      <c r="P919" s="24">
        <f t="shared" ca="1" si="193"/>
        <v>0</v>
      </c>
      <c r="Q919" s="27">
        <v>0</v>
      </c>
      <c r="R919" s="26">
        <f t="shared" si="194"/>
        <v>0</v>
      </c>
      <c r="S919" s="27">
        <f t="shared" si="195"/>
        <v>1</v>
      </c>
      <c r="T919" s="28">
        <f t="shared" si="196"/>
        <v>0</v>
      </c>
      <c r="U919" s="61">
        <f ca="1">OFFSET($U$4,B919,0)/OFFSET($G$4,B919,0)*G919</f>
        <v>5440152.2637027251</v>
      </c>
      <c r="V919" s="62">
        <f t="shared" ca="1" si="197"/>
        <v>5440152.2637027251</v>
      </c>
      <c r="W919" s="63">
        <v>879.83774458729158</v>
      </c>
      <c r="X919" s="63">
        <f t="shared" ca="1" si="198"/>
        <v>814.75996161490571</v>
      </c>
      <c r="Y919" s="64">
        <f t="shared" ca="1" si="199"/>
        <v>-7.3965663979228546E-2</v>
      </c>
      <c r="Z919" s="64"/>
      <c r="AA919" s="64">
        <f ca="1">MAX(Y919,OFFSET($AA$4,B919,0))</f>
        <v>-7.3965663979228546E-2</v>
      </c>
      <c r="AB919" s="62">
        <f t="shared" ca="1" si="200"/>
        <v>5440152.2637027251</v>
      </c>
      <c r="AC919" s="65">
        <f t="shared" ca="1" si="201"/>
        <v>0</v>
      </c>
      <c r="AD919" s="62">
        <f ca="1">MAX(0,AB919-W919*(1+OFFSET($Y$4,B919,0))*E919)</f>
        <v>0</v>
      </c>
      <c r="AE919" s="65">
        <f ca="1">IF(OFFSET($AC$4,B919,0)=0,0,-OFFSET($AC$4,B919,0)/OFFSET($AD$4,B919,0)*AD919)</f>
        <v>0</v>
      </c>
      <c r="AF919" s="51">
        <f t="shared" ca="1" si="202"/>
        <v>5440152.2637027251</v>
      </c>
    </row>
    <row r="920" spans="1:32" ht="11.25" x14ac:dyDescent="0.2">
      <c r="A920" s="60">
        <v>40422</v>
      </c>
      <c r="B920" s="102">
        <f>INT(A920/10000)</f>
        <v>4</v>
      </c>
      <c r="C920" s="109">
        <v>4</v>
      </c>
      <c r="D920" s="60" t="s">
        <v>977</v>
      </c>
      <c r="E920" s="60">
        <v>2537</v>
      </c>
      <c r="F920" s="60">
        <v>0</v>
      </c>
      <c r="G920" s="60">
        <f t="shared" si="190"/>
        <v>4089.4925373134329</v>
      </c>
      <c r="H920" s="60"/>
      <c r="I920" s="60"/>
      <c r="J920" s="57"/>
      <c r="K920" s="23">
        <f t="shared" si="191"/>
        <v>1</v>
      </c>
      <c r="L920" s="23">
        <f t="shared" si="192"/>
        <v>0</v>
      </c>
      <c r="M920" s="23">
        <f ca="1">OFFSET('Z1'!$B$7,B920,K920)*E920</f>
        <v>0</v>
      </c>
      <c r="N920" s="23">
        <f ca="1">IF(L920&gt;0,OFFSET('Z1'!$I$7,B920,L920)*IF(L920=1,E920-9300,IF(L920=2,E920-18000,IF(L920=3,E920-45000,0))),0)</f>
        <v>0</v>
      </c>
      <c r="O920" s="23">
        <f>IF(AND(F920=1,E920&gt;20000,E920&lt;=45000),E920*'Z1'!$G$7,0)+IF(AND(F920=1,E920&gt;45000,E920&lt;=50000),'Z1'!$G$7/5000*(50000-E920)*E920,0)</f>
        <v>0</v>
      </c>
      <c r="P920" s="24">
        <f t="shared" ca="1" si="193"/>
        <v>0</v>
      </c>
      <c r="Q920" s="27">
        <v>1013</v>
      </c>
      <c r="R920" s="26">
        <f t="shared" si="194"/>
        <v>13</v>
      </c>
      <c r="S920" s="27">
        <f t="shared" si="195"/>
        <v>1</v>
      </c>
      <c r="T920" s="28">
        <f t="shared" si="196"/>
        <v>11.700000000000001</v>
      </c>
      <c r="U920" s="61">
        <f ca="1">OFFSET($U$4,B920,0)/OFFSET($G$4,B920,0)*G920</f>
        <v>2067046.0226170155</v>
      </c>
      <c r="V920" s="62">
        <f t="shared" ca="1" si="197"/>
        <v>2067057.7226170155</v>
      </c>
      <c r="W920" s="63">
        <v>880.15461226498496</v>
      </c>
      <c r="X920" s="63">
        <f t="shared" ca="1" si="198"/>
        <v>814.7645733610625</v>
      </c>
      <c r="Y920" s="64">
        <f t="shared" ca="1" si="199"/>
        <v>-7.4293809283857648E-2</v>
      </c>
      <c r="Z920" s="64"/>
      <c r="AA920" s="64">
        <f ca="1">MAX(Y920,OFFSET($AA$4,B920,0))</f>
        <v>-7.4293809283857648E-2</v>
      </c>
      <c r="AB920" s="62">
        <f t="shared" ca="1" si="200"/>
        <v>2067057.7226170155</v>
      </c>
      <c r="AC920" s="65">
        <f t="shared" ca="1" si="201"/>
        <v>0</v>
      </c>
      <c r="AD920" s="62">
        <f ca="1">MAX(0,AB920-W920*(1+OFFSET($Y$4,B920,0))*E920)</f>
        <v>0</v>
      </c>
      <c r="AE920" s="65">
        <f ca="1">IF(OFFSET($AC$4,B920,0)=0,0,-OFFSET($AC$4,B920,0)/OFFSET($AD$4,B920,0)*AD920)</f>
        <v>0</v>
      </c>
      <c r="AF920" s="51">
        <f t="shared" ca="1" si="202"/>
        <v>2067057.7226170155</v>
      </c>
    </row>
    <row r="921" spans="1:32" ht="11.25" x14ac:dyDescent="0.2">
      <c r="A921" s="60">
        <v>40423</v>
      </c>
      <c r="B921" s="102">
        <f>INT(A921/10000)</f>
        <v>4</v>
      </c>
      <c r="C921" s="109">
        <v>3</v>
      </c>
      <c r="D921" s="60" t="s">
        <v>978</v>
      </c>
      <c r="E921" s="60">
        <v>1207</v>
      </c>
      <c r="F921" s="60">
        <v>0</v>
      </c>
      <c r="G921" s="60">
        <f t="shared" si="190"/>
        <v>1945.6119402985075</v>
      </c>
      <c r="H921" s="60"/>
      <c r="I921" s="60"/>
      <c r="J921" s="57"/>
      <c r="K921" s="23">
        <f t="shared" si="191"/>
        <v>1</v>
      </c>
      <c r="L921" s="23">
        <f t="shared" si="192"/>
        <v>0</v>
      </c>
      <c r="M921" s="23">
        <f ca="1">OFFSET('Z1'!$B$7,B921,K921)*E921</f>
        <v>0</v>
      </c>
      <c r="N921" s="23">
        <f ca="1">IF(L921&gt;0,OFFSET('Z1'!$I$7,B921,L921)*IF(L921=1,E921-9300,IF(L921=2,E921-18000,IF(L921=3,E921-45000,0))),0)</f>
        <v>0</v>
      </c>
      <c r="O921" s="23">
        <f>IF(AND(F921=1,E921&gt;20000,E921&lt;=45000),E921*'Z1'!$G$7,0)+IF(AND(F921=1,E921&gt;45000,E921&lt;=50000),'Z1'!$G$7/5000*(50000-E921)*E921,0)</f>
        <v>0</v>
      </c>
      <c r="P921" s="24">
        <f t="shared" ca="1" si="193"/>
        <v>0</v>
      </c>
      <c r="Q921" s="27">
        <v>2328</v>
      </c>
      <c r="R921" s="26">
        <f t="shared" si="194"/>
        <v>1328</v>
      </c>
      <c r="S921" s="27">
        <f t="shared" si="195"/>
        <v>1</v>
      </c>
      <c r="T921" s="28">
        <f t="shared" si="196"/>
        <v>1195.2</v>
      </c>
      <c r="U921" s="61">
        <f ca="1">OFFSET($U$4,B921,0)/OFFSET($G$4,B921,0)*G921</f>
        <v>983415.27366919105</v>
      </c>
      <c r="V921" s="62">
        <f t="shared" ca="1" si="197"/>
        <v>984610.47366919101</v>
      </c>
      <c r="W921" s="63">
        <v>880.80664168251189</v>
      </c>
      <c r="X921" s="63">
        <f t="shared" ca="1" si="198"/>
        <v>815.7501853100174</v>
      </c>
      <c r="Y921" s="64">
        <f t="shared" ca="1" si="199"/>
        <v>-7.3860088348362107E-2</v>
      </c>
      <c r="Z921" s="64"/>
      <c r="AA921" s="64">
        <f ca="1">MAX(Y921,OFFSET($AA$4,B921,0))</f>
        <v>-7.3860088348362107E-2</v>
      </c>
      <c r="AB921" s="62">
        <f t="shared" ca="1" si="200"/>
        <v>984610.47366919101</v>
      </c>
      <c r="AC921" s="65">
        <f t="shared" ca="1" si="201"/>
        <v>0</v>
      </c>
      <c r="AD921" s="62">
        <f ca="1">MAX(0,AB921-W921*(1+OFFSET($Y$4,B921,0))*E921)</f>
        <v>0</v>
      </c>
      <c r="AE921" s="65">
        <f ca="1">IF(OFFSET($AC$4,B921,0)=0,0,-OFFSET($AC$4,B921,0)/OFFSET($AD$4,B921,0)*AD921)</f>
        <v>0</v>
      </c>
      <c r="AF921" s="51">
        <f t="shared" ca="1" si="202"/>
        <v>984610.47366919101</v>
      </c>
    </row>
    <row r="922" spans="1:32" ht="11.25" x14ac:dyDescent="0.2">
      <c r="A922" s="60">
        <v>40424</v>
      </c>
      <c r="B922" s="102">
        <f>INT(A922/10000)</f>
        <v>4</v>
      </c>
      <c r="C922" s="109">
        <v>3</v>
      </c>
      <c r="D922" s="60" t="s">
        <v>979</v>
      </c>
      <c r="E922" s="60">
        <v>1060</v>
      </c>
      <c r="F922" s="60">
        <v>0</v>
      </c>
      <c r="G922" s="60">
        <f t="shared" si="190"/>
        <v>1708.6567164179105</v>
      </c>
      <c r="H922" s="60"/>
      <c r="I922" s="60"/>
      <c r="J922" s="57"/>
      <c r="K922" s="23">
        <f t="shared" si="191"/>
        <v>1</v>
      </c>
      <c r="L922" s="23">
        <f t="shared" si="192"/>
        <v>0</v>
      </c>
      <c r="M922" s="23">
        <f ca="1">OFFSET('Z1'!$B$7,B922,K922)*E922</f>
        <v>0</v>
      </c>
      <c r="N922" s="23">
        <f ca="1">IF(L922&gt;0,OFFSET('Z1'!$I$7,B922,L922)*IF(L922=1,E922-9300,IF(L922=2,E922-18000,IF(L922=3,E922-45000,0))),0)</f>
        <v>0</v>
      </c>
      <c r="O922" s="23">
        <f>IF(AND(F922=1,E922&gt;20000,E922&lt;=45000),E922*'Z1'!$G$7,0)+IF(AND(F922=1,E922&gt;45000,E922&lt;=50000),'Z1'!$G$7/5000*(50000-E922)*E922,0)</f>
        <v>0</v>
      </c>
      <c r="P922" s="24">
        <f t="shared" ca="1" si="193"/>
        <v>0</v>
      </c>
      <c r="Q922" s="27">
        <v>0</v>
      </c>
      <c r="R922" s="26">
        <f t="shared" si="194"/>
        <v>0</v>
      </c>
      <c r="S922" s="27">
        <f t="shared" si="195"/>
        <v>1</v>
      </c>
      <c r="T922" s="28">
        <f t="shared" si="196"/>
        <v>0</v>
      </c>
      <c r="U922" s="61">
        <f ca="1">OFFSET($U$4,B922,0)/OFFSET($G$4,B922,0)*G922</f>
        <v>863645.55931179994</v>
      </c>
      <c r="V922" s="62">
        <f t="shared" ca="1" si="197"/>
        <v>863645.55931179994</v>
      </c>
      <c r="W922" s="63">
        <v>880.12230637345181</v>
      </c>
      <c r="X922" s="63">
        <f t="shared" ca="1" si="198"/>
        <v>814.75996161490559</v>
      </c>
      <c r="Y922" s="64">
        <f t="shared" ca="1" si="199"/>
        <v>-7.4265070076308004E-2</v>
      </c>
      <c r="Z922" s="64"/>
      <c r="AA922" s="64">
        <f ca="1">MAX(Y922,OFFSET($AA$4,B922,0))</f>
        <v>-7.4265070076308004E-2</v>
      </c>
      <c r="AB922" s="62">
        <f t="shared" ca="1" si="200"/>
        <v>863645.55931179994</v>
      </c>
      <c r="AC922" s="65">
        <f t="shared" ca="1" si="201"/>
        <v>0</v>
      </c>
      <c r="AD922" s="62">
        <f ca="1">MAX(0,AB922-W922*(1+OFFSET($Y$4,B922,0))*E922)</f>
        <v>0</v>
      </c>
      <c r="AE922" s="65">
        <f ca="1">IF(OFFSET($AC$4,B922,0)=0,0,-OFFSET($AC$4,B922,0)/OFFSET($AD$4,B922,0)*AD922)</f>
        <v>0</v>
      </c>
      <c r="AF922" s="51">
        <f t="shared" ca="1" si="202"/>
        <v>863645.55931179994</v>
      </c>
    </row>
    <row r="923" spans="1:32" ht="11.25" x14ac:dyDescent="0.2">
      <c r="A923" s="60">
        <v>40425</v>
      </c>
      <c r="B923" s="102">
        <f>INT(A923/10000)</f>
        <v>4</v>
      </c>
      <c r="C923" s="109">
        <v>3</v>
      </c>
      <c r="D923" s="60" t="s">
        <v>980</v>
      </c>
      <c r="E923" s="60">
        <v>1683</v>
      </c>
      <c r="F923" s="60">
        <v>0</v>
      </c>
      <c r="G923" s="60">
        <f t="shared" si="190"/>
        <v>2712.8955223880598</v>
      </c>
      <c r="H923" s="60"/>
      <c r="I923" s="60"/>
      <c r="J923" s="57"/>
      <c r="K923" s="23">
        <f t="shared" si="191"/>
        <v>1</v>
      </c>
      <c r="L923" s="23">
        <f t="shared" si="192"/>
        <v>0</v>
      </c>
      <c r="M923" s="23">
        <f ca="1">OFFSET('Z1'!$B$7,B923,K923)*E923</f>
        <v>0</v>
      </c>
      <c r="N923" s="23">
        <f ca="1">IF(L923&gt;0,OFFSET('Z1'!$I$7,B923,L923)*IF(L923=1,E923-9300,IF(L923=2,E923-18000,IF(L923=3,E923-45000,0))),0)</f>
        <v>0</v>
      </c>
      <c r="O923" s="23">
        <f>IF(AND(F923=1,E923&gt;20000,E923&lt;=45000),E923*'Z1'!$G$7,0)+IF(AND(F923=1,E923&gt;45000,E923&lt;=50000),'Z1'!$G$7/5000*(50000-E923)*E923,0)</f>
        <v>0</v>
      </c>
      <c r="P923" s="24">
        <f t="shared" ca="1" si="193"/>
        <v>0</v>
      </c>
      <c r="Q923" s="27">
        <v>0</v>
      </c>
      <c r="R923" s="26">
        <f t="shared" si="194"/>
        <v>0</v>
      </c>
      <c r="S923" s="27">
        <f t="shared" si="195"/>
        <v>1</v>
      </c>
      <c r="T923" s="28">
        <f t="shared" si="196"/>
        <v>0</v>
      </c>
      <c r="U923" s="61">
        <f ca="1">OFFSET($U$4,B923,0)/OFFSET($G$4,B923,0)*G923</f>
        <v>1371241.0153978863</v>
      </c>
      <c r="V923" s="62">
        <f t="shared" ca="1" si="197"/>
        <v>1371241.0153978863</v>
      </c>
      <c r="W923" s="63">
        <v>880.12230637345192</v>
      </c>
      <c r="X923" s="63">
        <f t="shared" ca="1" si="198"/>
        <v>814.75996161490571</v>
      </c>
      <c r="Y923" s="64">
        <f t="shared" ca="1" si="199"/>
        <v>-7.4265070076308004E-2</v>
      </c>
      <c r="Z923" s="64"/>
      <c r="AA923" s="64">
        <f ca="1">MAX(Y923,OFFSET($AA$4,B923,0))</f>
        <v>-7.4265070076308004E-2</v>
      </c>
      <c r="AB923" s="62">
        <f t="shared" ca="1" si="200"/>
        <v>1371241.0153978863</v>
      </c>
      <c r="AC923" s="65">
        <f t="shared" ca="1" si="201"/>
        <v>0</v>
      </c>
      <c r="AD923" s="62">
        <f ca="1">MAX(0,AB923-W923*(1+OFFSET($Y$4,B923,0))*E923)</f>
        <v>0</v>
      </c>
      <c r="AE923" s="65">
        <f ca="1">IF(OFFSET($AC$4,B923,0)=0,0,-OFFSET($AC$4,B923,0)/OFFSET($AD$4,B923,0)*AD923)</f>
        <v>0</v>
      </c>
      <c r="AF923" s="51">
        <f t="shared" ca="1" si="202"/>
        <v>1371241.0153978863</v>
      </c>
    </row>
    <row r="924" spans="1:32" ht="11.25" x14ac:dyDescent="0.2">
      <c r="A924" s="60">
        <v>40426</v>
      </c>
      <c r="B924" s="102">
        <f>INT(A924/10000)</f>
        <v>4</v>
      </c>
      <c r="C924" s="109">
        <v>4</v>
      </c>
      <c r="D924" s="60" t="s">
        <v>981</v>
      </c>
      <c r="E924" s="60">
        <v>3088</v>
      </c>
      <c r="F924" s="60">
        <v>0</v>
      </c>
      <c r="G924" s="60">
        <f t="shared" si="190"/>
        <v>4977.6716417910447</v>
      </c>
      <c r="H924" s="60"/>
      <c r="I924" s="60"/>
      <c r="J924" s="57"/>
      <c r="K924" s="23">
        <f t="shared" si="191"/>
        <v>1</v>
      </c>
      <c r="L924" s="23">
        <f t="shared" si="192"/>
        <v>0</v>
      </c>
      <c r="M924" s="23">
        <f ca="1">OFFSET('Z1'!$B$7,B924,K924)*E924</f>
        <v>0</v>
      </c>
      <c r="N924" s="23">
        <f ca="1">IF(L924&gt;0,OFFSET('Z1'!$I$7,B924,L924)*IF(L924=1,E924-9300,IF(L924=2,E924-18000,IF(L924=3,E924-45000,0))),0)</f>
        <v>0</v>
      </c>
      <c r="O924" s="23">
        <f>IF(AND(F924=1,E924&gt;20000,E924&lt;=45000),E924*'Z1'!$G$7,0)+IF(AND(F924=1,E924&gt;45000,E924&lt;=50000),'Z1'!$G$7/5000*(50000-E924)*E924,0)</f>
        <v>0</v>
      </c>
      <c r="P924" s="24">
        <f t="shared" ca="1" si="193"/>
        <v>0</v>
      </c>
      <c r="Q924" s="27">
        <v>3095</v>
      </c>
      <c r="R924" s="26">
        <f t="shared" si="194"/>
        <v>2095</v>
      </c>
      <c r="S924" s="27">
        <f t="shared" si="195"/>
        <v>1</v>
      </c>
      <c r="T924" s="28">
        <f t="shared" si="196"/>
        <v>1885.5</v>
      </c>
      <c r="U924" s="61">
        <f ca="1">OFFSET($U$4,B924,0)/OFFSET($G$4,B924,0)*G924</f>
        <v>2515978.7614668286</v>
      </c>
      <c r="V924" s="62">
        <f t="shared" ca="1" si="197"/>
        <v>2517864.2614668286</v>
      </c>
      <c r="W924" s="63">
        <v>880.64110652039108</v>
      </c>
      <c r="X924" s="63">
        <f t="shared" ca="1" si="198"/>
        <v>815.37055099314398</v>
      </c>
      <c r="Y924" s="64">
        <f t="shared" ca="1" si="199"/>
        <v>-7.4117089293214589E-2</v>
      </c>
      <c r="Z924" s="64"/>
      <c r="AA924" s="64">
        <f ca="1">MAX(Y924,OFFSET($AA$4,B924,0))</f>
        <v>-7.4117089293214589E-2</v>
      </c>
      <c r="AB924" s="62">
        <f t="shared" ca="1" si="200"/>
        <v>2517864.2614668286</v>
      </c>
      <c r="AC924" s="65">
        <f t="shared" ca="1" si="201"/>
        <v>0</v>
      </c>
      <c r="AD924" s="62">
        <f ca="1">MAX(0,AB924-W924*(1+OFFSET($Y$4,B924,0))*E924)</f>
        <v>0</v>
      </c>
      <c r="AE924" s="65">
        <f ca="1">IF(OFFSET($AC$4,B924,0)=0,0,-OFFSET($AC$4,B924,0)/OFFSET($AD$4,B924,0)*AD924)</f>
        <v>0</v>
      </c>
      <c r="AF924" s="51">
        <f t="shared" ca="1" si="202"/>
        <v>2517864.2614668286</v>
      </c>
    </row>
    <row r="925" spans="1:32" ht="11.25" x14ac:dyDescent="0.2">
      <c r="A925" s="60">
        <v>40427</v>
      </c>
      <c r="B925" s="102">
        <f>INT(A925/10000)</f>
        <v>4</v>
      </c>
      <c r="C925" s="109">
        <v>3</v>
      </c>
      <c r="D925" s="60" t="s">
        <v>982</v>
      </c>
      <c r="E925" s="60">
        <v>2251</v>
      </c>
      <c r="F925" s="60">
        <v>0</v>
      </c>
      <c r="G925" s="60">
        <f t="shared" si="190"/>
        <v>3628.4776119402986</v>
      </c>
      <c r="H925" s="60"/>
      <c r="I925" s="60"/>
      <c r="J925" s="57"/>
      <c r="K925" s="23">
        <f t="shared" si="191"/>
        <v>1</v>
      </c>
      <c r="L925" s="23">
        <f t="shared" si="192"/>
        <v>0</v>
      </c>
      <c r="M925" s="23">
        <f ca="1">OFFSET('Z1'!$B$7,B925,K925)*E925</f>
        <v>0</v>
      </c>
      <c r="N925" s="23">
        <f ca="1">IF(L925&gt;0,OFFSET('Z1'!$I$7,B925,L925)*IF(L925=1,E925-9300,IF(L925=2,E925-18000,IF(L925=3,E925-45000,0))),0)</f>
        <v>0</v>
      </c>
      <c r="O925" s="23">
        <f>IF(AND(F925=1,E925&gt;20000,E925&lt;=45000),E925*'Z1'!$G$7,0)+IF(AND(F925=1,E925&gt;45000,E925&lt;=50000),'Z1'!$G$7/5000*(50000-E925)*E925,0)</f>
        <v>0</v>
      </c>
      <c r="P925" s="24">
        <f t="shared" ca="1" si="193"/>
        <v>0</v>
      </c>
      <c r="Q925" s="27">
        <v>0</v>
      </c>
      <c r="R925" s="26">
        <f t="shared" si="194"/>
        <v>0</v>
      </c>
      <c r="S925" s="27">
        <f t="shared" si="195"/>
        <v>1</v>
      </c>
      <c r="T925" s="28">
        <f t="shared" si="196"/>
        <v>0</v>
      </c>
      <c r="U925" s="61">
        <f ca="1">OFFSET($U$4,B925,0)/OFFSET($G$4,B925,0)*G925</f>
        <v>1834024.6735951526</v>
      </c>
      <c r="V925" s="62">
        <f t="shared" ca="1" si="197"/>
        <v>1834024.6735951526</v>
      </c>
      <c r="W925" s="63">
        <v>879.9873006930768</v>
      </c>
      <c r="X925" s="63">
        <f t="shared" ca="1" si="198"/>
        <v>814.75996161490559</v>
      </c>
      <c r="Y925" s="64">
        <f t="shared" ca="1" si="199"/>
        <v>-7.4123045897137696E-2</v>
      </c>
      <c r="Z925" s="64"/>
      <c r="AA925" s="64">
        <f ca="1">MAX(Y925,OFFSET($AA$4,B925,0))</f>
        <v>-7.4123045897137696E-2</v>
      </c>
      <c r="AB925" s="62">
        <f t="shared" ca="1" si="200"/>
        <v>1834024.6735951526</v>
      </c>
      <c r="AC925" s="65">
        <f t="shared" ca="1" si="201"/>
        <v>0</v>
      </c>
      <c r="AD925" s="62">
        <f ca="1">MAX(0,AB925-W925*(1+OFFSET($Y$4,B925,0))*E925)</f>
        <v>0</v>
      </c>
      <c r="AE925" s="65">
        <f ca="1">IF(OFFSET($AC$4,B925,0)=0,0,-OFFSET($AC$4,B925,0)/OFFSET($AD$4,B925,0)*AD925)</f>
        <v>0</v>
      </c>
      <c r="AF925" s="51">
        <f t="shared" ca="1" si="202"/>
        <v>1834024.6735951526</v>
      </c>
    </row>
    <row r="926" spans="1:32" ht="11.25" x14ac:dyDescent="0.2">
      <c r="A926" s="60">
        <v>40428</v>
      </c>
      <c r="B926" s="102">
        <f>INT(A926/10000)</f>
        <v>4</v>
      </c>
      <c r="C926" s="109">
        <v>4</v>
      </c>
      <c r="D926" s="60" t="s">
        <v>983</v>
      </c>
      <c r="E926" s="60">
        <v>3300</v>
      </c>
      <c r="F926" s="60">
        <v>0</v>
      </c>
      <c r="G926" s="60">
        <f t="shared" si="190"/>
        <v>5319.4029850746265</v>
      </c>
      <c r="H926" s="60"/>
      <c r="I926" s="60"/>
      <c r="J926" s="57"/>
      <c r="K926" s="23">
        <f t="shared" si="191"/>
        <v>1</v>
      </c>
      <c r="L926" s="23">
        <f t="shared" si="192"/>
        <v>0</v>
      </c>
      <c r="M926" s="23">
        <f ca="1">OFFSET('Z1'!$B$7,B926,K926)*E926</f>
        <v>0</v>
      </c>
      <c r="N926" s="23">
        <f ca="1">IF(L926&gt;0,OFFSET('Z1'!$I$7,B926,L926)*IF(L926=1,E926-9300,IF(L926=2,E926-18000,IF(L926=3,E926-45000,0))),0)</f>
        <v>0</v>
      </c>
      <c r="O926" s="23">
        <f>IF(AND(F926=1,E926&gt;20000,E926&lt;=45000),E926*'Z1'!$G$7,0)+IF(AND(F926=1,E926&gt;45000,E926&lt;=50000),'Z1'!$G$7/5000*(50000-E926)*E926,0)</f>
        <v>0</v>
      </c>
      <c r="P926" s="24">
        <f t="shared" ca="1" si="193"/>
        <v>0</v>
      </c>
      <c r="Q926" s="27">
        <v>0</v>
      </c>
      <c r="R926" s="26">
        <f t="shared" si="194"/>
        <v>0</v>
      </c>
      <c r="S926" s="27">
        <f t="shared" si="195"/>
        <v>1</v>
      </c>
      <c r="T926" s="28">
        <f t="shared" si="196"/>
        <v>0</v>
      </c>
      <c r="U926" s="61">
        <f ca="1">OFFSET($U$4,B926,0)/OFFSET($G$4,B926,0)*G926</f>
        <v>2688707.8733291882</v>
      </c>
      <c r="V926" s="62">
        <f t="shared" ca="1" si="197"/>
        <v>2688707.8733291882</v>
      </c>
      <c r="W926" s="63">
        <v>880.12230637345158</v>
      </c>
      <c r="X926" s="63">
        <f t="shared" ca="1" si="198"/>
        <v>814.75996161490548</v>
      </c>
      <c r="Y926" s="64">
        <f t="shared" ca="1" si="199"/>
        <v>-7.4265070076307893E-2</v>
      </c>
      <c r="Z926" s="64"/>
      <c r="AA926" s="64">
        <f ca="1">MAX(Y926,OFFSET($AA$4,B926,0))</f>
        <v>-7.4265070076307893E-2</v>
      </c>
      <c r="AB926" s="62">
        <f t="shared" ca="1" si="200"/>
        <v>2688707.8733291882</v>
      </c>
      <c r="AC926" s="65">
        <f t="shared" ca="1" si="201"/>
        <v>0</v>
      </c>
      <c r="AD926" s="62">
        <f ca="1">MAX(0,AB926-W926*(1+OFFSET($Y$4,B926,0))*E926)</f>
        <v>0</v>
      </c>
      <c r="AE926" s="65">
        <f ca="1">IF(OFFSET($AC$4,B926,0)=0,0,-OFFSET($AC$4,B926,0)/OFFSET($AD$4,B926,0)*AD926)</f>
        <v>0</v>
      </c>
      <c r="AF926" s="51">
        <f t="shared" ca="1" si="202"/>
        <v>2688707.8733291882</v>
      </c>
    </row>
    <row r="927" spans="1:32" ht="11.25" x14ac:dyDescent="0.2">
      <c r="A927" s="60">
        <v>40429</v>
      </c>
      <c r="B927" s="102">
        <f>INT(A927/10000)</f>
        <v>4</v>
      </c>
      <c r="C927" s="109">
        <v>2</v>
      </c>
      <c r="D927" s="60" t="s">
        <v>984</v>
      </c>
      <c r="E927" s="60">
        <v>966</v>
      </c>
      <c r="F927" s="60">
        <v>0</v>
      </c>
      <c r="G927" s="60">
        <f t="shared" si="190"/>
        <v>1557.1343283582089</v>
      </c>
      <c r="H927" s="60"/>
      <c r="I927" s="60"/>
      <c r="J927" s="57"/>
      <c r="K927" s="23">
        <f t="shared" si="191"/>
        <v>1</v>
      </c>
      <c r="L927" s="23">
        <f t="shared" si="192"/>
        <v>0</v>
      </c>
      <c r="M927" s="23">
        <f ca="1">OFFSET('Z1'!$B$7,B927,K927)*E927</f>
        <v>0</v>
      </c>
      <c r="N927" s="23">
        <f ca="1">IF(L927&gt;0,OFFSET('Z1'!$I$7,B927,L927)*IF(L927=1,E927-9300,IF(L927=2,E927-18000,IF(L927=3,E927-45000,0))),0)</f>
        <v>0</v>
      </c>
      <c r="O927" s="23">
        <f>IF(AND(F927=1,E927&gt;20000,E927&lt;=45000),E927*'Z1'!$G$7,0)+IF(AND(F927=1,E927&gt;45000,E927&lt;=50000),'Z1'!$G$7/5000*(50000-E927)*E927,0)</f>
        <v>0</v>
      </c>
      <c r="P927" s="24">
        <f t="shared" ca="1" si="193"/>
        <v>0</v>
      </c>
      <c r="Q927" s="27">
        <v>0</v>
      </c>
      <c r="R927" s="26">
        <f t="shared" si="194"/>
        <v>0</v>
      </c>
      <c r="S927" s="27">
        <f t="shared" si="195"/>
        <v>1</v>
      </c>
      <c r="T927" s="28">
        <f t="shared" si="196"/>
        <v>0</v>
      </c>
      <c r="U927" s="61">
        <f ca="1">OFFSET($U$4,B927,0)/OFFSET($G$4,B927,0)*G927</f>
        <v>787058.12291999883</v>
      </c>
      <c r="V927" s="62">
        <f t="shared" ca="1" si="197"/>
        <v>787058.12291999883</v>
      </c>
      <c r="W927" s="63">
        <v>880.12230637345181</v>
      </c>
      <c r="X927" s="63">
        <f t="shared" ca="1" si="198"/>
        <v>814.75996161490559</v>
      </c>
      <c r="Y927" s="64">
        <f t="shared" ca="1" si="199"/>
        <v>-7.4265070076308004E-2</v>
      </c>
      <c r="Z927" s="64"/>
      <c r="AA927" s="64">
        <f ca="1">MAX(Y927,OFFSET($AA$4,B927,0))</f>
        <v>-7.4265070076308004E-2</v>
      </c>
      <c r="AB927" s="62">
        <f t="shared" ca="1" si="200"/>
        <v>787058.12291999883</v>
      </c>
      <c r="AC927" s="65">
        <f t="shared" ca="1" si="201"/>
        <v>0</v>
      </c>
      <c r="AD927" s="62">
        <f ca="1">MAX(0,AB927-W927*(1+OFFSET($Y$4,B927,0))*E927)</f>
        <v>0</v>
      </c>
      <c r="AE927" s="65">
        <f ca="1">IF(OFFSET($AC$4,B927,0)=0,0,-OFFSET($AC$4,B927,0)/OFFSET($AD$4,B927,0)*AD927)</f>
        <v>0</v>
      </c>
      <c r="AF927" s="51">
        <f t="shared" ca="1" si="202"/>
        <v>787058.12291999883</v>
      </c>
    </row>
    <row r="928" spans="1:32" ht="11.25" x14ac:dyDescent="0.2">
      <c r="A928" s="60">
        <v>40430</v>
      </c>
      <c r="B928" s="102">
        <f>INT(A928/10000)</f>
        <v>4</v>
      </c>
      <c r="C928" s="109">
        <v>3</v>
      </c>
      <c r="D928" s="60" t="s">
        <v>985</v>
      </c>
      <c r="E928" s="60">
        <v>1003</v>
      </c>
      <c r="F928" s="60">
        <v>0</v>
      </c>
      <c r="G928" s="60">
        <f t="shared" si="190"/>
        <v>1616.7761194029852</v>
      </c>
      <c r="H928" s="60"/>
      <c r="I928" s="60"/>
      <c r="J928" s="57"/>
      <c r="K928" s="23">
        <f t="shared" si="191"/>
        <v>1</v>
      </c>
      <c r="L928" s="23">
        <f t="shared" si="192"/>
        <v>0</v>
      </c>
      <c r="M928" s="23">
        <f ca="1">OFFSET('Z1'!$B$7,B928,K928)*E928</f>
        <v>0</v>
      </c>
      <c r="N928" s="23">
        <f ca="1">IF(L928&gt;0,OFFSET('Z1'!$I$7,B928,L928)*IF(L928=1,E928-9300,IF(L928=2,E928-18000,IF(L928=3,E928-45000,0))),0)</f>
        <v>0</v>
      </c>
      <c r="O928" s="23">
        <f>IF(AND(F928=1,E928&gt;20000,E928&lt;=45000),E928*'Z1'!$G$7,0)+IF(AND(F928=1,E928&gt;45000,E928&lt;=50000),'Z1'!$G$7/5000*(50000-E928)*E928,0)</f>
        <v>0</v>
      </c>
      <c r="P928" s="24">
        <f t="shared" ca="1" si="193"/>
        <v>0</v>
      </c>
      <c r="Q928" s="27">
        <v>6154</v>
      </c>
      <c r="R928" s="26">
        <f t="shared" si="194"/>
        <v>5154</v>
      </c>
      <c r="S928" s="27">
        <f t="shared" si="195"/>
        <v>1</v>
      </c>
      <c r="T928" s="28">
        <f t="shared" si="196"/>
        <v>4638.6000000000004</v>
      </c>
      <c r="U928" s="61">
        <f ca="1">OFFSET($U$4,B928,0)/OFFSET($G$4,B928,0)*G928</f>
        <v>817204.24149975041</v>
      </c>
      <c r="V928" s="62">
        <f t="shared" ca="1" si="197"/>
        <v>821842.84149975039</v>
      </c>
      <c r="W928" s="63">
        <v>882.84405863931283</v>
      </c>
      <c r="X928" s="63">
        <f t="shared" ca="1" si="198"/>
        <v>819.38468743743806</v>
      </c>
      <c r="Y928" s="64">
        <f t="shared" ca="1" si="199"/>
        <v>-7.1880611961847252E-2</v>
      </c>
      <c r="Z928" s="64"/>
      <c r="AA928" s="64">
        <f ca="1">MAX(Y928,OFFSET($AA$4,B928,0))</f>
        <v>-7.1880611961847252E-2</v>
      </c>
      <c r="AB928" s="62">
        <f t="shared" ca="1" si="200"/>
        <v>821842.84149975039</v>
      </c>
      <c r="AC928" s="65">
        <f t="shared" ca="1" si="201"/>
        <v>0</v>
      </c>
      <c r="AD928" s="62">
        <f ca="1">MAX(0,AB928-W928*(1+OFFSET($Y$4,B928,0))*E928)</f>
        <v>0</v>
      </c>
      <c r="AE928" s="65">
        <f ca="1">IF(OFFSET($AC$4,B928,0)=0,0,-OFFSET($AC$4,B928,0)/OFFSET($AD$4,B928,0)*AD928)</f>
        <v>0</v>
      </c>
      <c r="AF928" s="51">
        <f t="shared" ca="1" si="202"/>
        <v>821842.84149975039</v>
      </c>
    </row>
    <row r="929" spans="1:32" ht="11.25" x14ac:dyDescent="0.2">
      <c r="A929" s="60">
        <v>40431</v>
      </c>
      <c r="B929" s="102">
        <f>INT(A929/10000)</f>
        <v>4</v>
      </c>
      <c r="C929" s="109">
        <v>3</v>
      </c>
      <c r="D929" s="60" t="s">
        <v>986</v>
      </c>
      <c r="E929" s="60">
        <v>1108</v>
      </c>
      <c r="F929" s="60">
        <v>0</v>
      </c>
      <c r="G929" s="60">
        <f t="shared" si="190"/>
        <v>1786.0298507462687</v>
      </c>
      <c r="H929" s="60"/>
      <c r="I929" s="60"/>
      <c r="J929" s="57"/>
      <c r="K929" s="23">
        <f t="shared" si="191"/>
        <v>1</v>
      </c>
      <c r="L929" s="23">
        <f t="shared" si="192"/>
        <v>0</v>
      </c>
      <c r="M929" s="23">
        <f ca="1">OFFSET('Z1'!$B$7,B929,K929)*E929</f>
        <v>0</v>
      </c>
      <c r="N929" s="23">
        <f ca="1">IF(L929&gt;0,OFFSET('Z1'!$I$7,B929,L929)*IF(L929=1,E929-9300,IF(L929=2,E929-18000,IF(L929=3,E929-45000,0))),0)</f>
        <v>0</v>
      </c>
      <c r="O929" s="23">
        <f>IF(AND(F929=1,E929&gt;20000,E929&lt;=45000),E929*'Z1'!$G$7,0)+IF(AND(F929=1,E929&gt;45000,E929&lt;=50000),'Z1'!$G$7/5000*(50000-E929)*E929,0)</f>
        <v>0</v>
      </c>
      <c r="P929" s="24">
        <f t="shared" ca="1" si="193"/>
        <v>0</v>
      </c>
      <c r="Q929" s="27">
        <v>0</v>
      </c>
      <c r="R929" s="26">
        <f t="shared" si="194"/>
        <v>0</v>
      </c>
      <c r="S929" s="27">
        <f t="shared" si="195"/>
        <v>1</v>
      </c>
      <c r="T929" s="28">
        <f t="shared" si="196"/>
        <v>0</v>
      </c>
      <c r="U929" s="61">
        <f ca="1">OFFSET($U$4,B929,0)/OFFSET($G$4,B929,0)*G929</f>
        <v>902754.03746931546</v>
      </c>
      <c r="V929" s="62">
        <f t="shared" ca="1" si="197"/>
        <v>902754.03746931546</v>
      </c>
      <c r="W929" s="63">
        <v>879.37075065977785</v>
      </c>
      <c r="X929" s="63">
        <f t="shared" ca="1" si="198"/>
        <v>814.75996161490571</v>
      </c>
      <c r="Y929" s="64">
        <f t="shared" ca="1" si="199"/>
        <v>-7.3473889137654069E-2</v>
      </c>
      <c r="Z929" s="64"/>
      <c r="AA929" s="64">
        <f ca="1">MAX(Y929,OFFSET($AA$4,B929,0))</f>
        <v>-7.3473889137654069E-2</v>
      </c>
      <c r="AB929" s="62">
        <f t="shared" ca="1" si="200"/>
        <v>902754.03746931558</v>
      </c>
      <c r="AC929" s="65">
        <f t="shared" ca="1" si="201"/>
        <v>0</v>
      </c>
      <c r="AD929" s="62">
        <f ca="1">MAX(0,AB929-W929*(1+OFFSET($Y$4,B929,0))*E929)</f>
        <v>0</v>
      </c>
      <c r="AE929" s="65">
        <f ca="1">IF(OFFSET($AC$4,B929,0)=0,0,-OFFSET($AC$4,B929,0)/OFFSET($AD$4,B929,0)*AD929)</f>
        <v>0</v>
      </c>
      <c r="AF929" s="51">
        <f t="shared" ca="1" si="202"/>
        <v>902754.03746931558</v>
      </c>
    </row>
    <row r="930" spans="1:32" ht="11.25" x14ac:dyDescent="0.2">
      <c r="A930" s="60">
        <v>40432</v>
      </c>
      <c r="B930" s="102">
        <f>INT(A930/10000)</f>
        <v>4</v>
      </c>
      <c r="C930" s="109">
        <v>3</v>
      </c>
      <c r="D930" s="60" t="s">
        <v>987</v>
      </c>
      <c r="E930" s="60">
        <v>1677</v>
      </c>
      <c r="F930" s="60">
        <v>0</v>
      </c>
      <c r="G930" s="60">
        <f t="shared" si="190"/>
        <v>2703.2238805970151</v>
      </c>
      <c r="H930" s="60"/>
      <c r="I930" s="60"/>
      <c r="J930" s="57"/>
      <c r="K930" s="23">
        <f t="shared" si="191"/>
        <v>1</v>
      </c>
      <c r="L930" s="23">
        <f t="shared" si="192"/>
        <v>0</v>
      </c>
      <c r="M930" s="23">
        <f ca="1">OFFSET('Z1'!$B$7,B930,K930)*E930</f>
        <v>0</v>
      </c>
      <c r="N930" s="23">
        <f ca="1">IF(L930&gt;0,OFFSET('Z1'!$I$7,B930,L930)*IF(L930=1,E930-9300,IF(L930=2,E930-18000,IF(L930=3,E930-45000,0))),0)</f>
        <v>0</v>
      </c>
      <c r="O930" s="23">
        <f>IF(AND(F930=1,E930&gt;20000,E930&lt;=45000),E930*'Z1'!$G$7,0)+IF(AND(F930=1,E930&gt;45000,E930&lt;=50000),'Z1'!$G$7/5000*(50000-E930)*E930,0)</f>
        <v>0</v>
      </c>
      <c r="P930" s="24">
        <f t="shared" ca="1" si="193"/>
        <v>0</v>
      </c>
      <c r="Q930" s="27">
        <v>0</v>
      </c>
      <c r="R930" s="26">
        <f t="shared" si="194"/>
        <v>0</v>
      </c>
      <c r="S930" s="27">
        <f t="shared" si="195"/>
        <v>1</v>
      </c>
      <c r="T930" s="28">
        <f t="shared" si="196"/>
        <v>0</v>
      </c>
      <c r="U930" s="61">
        <f ca="1">OFFSET($U$4,B930,0)/OFFSET($G$4,B930,0)*G930</f>
        <v>1366352.4556281967</v>
      </c>
      <c r="V930" s="62">
        <f t="shared" ca="1" si="197"/>
        <v>1366352.4556281967</v>
      </c>
      <c r="W930" s="63">
        <v>880.12230637345181</v>
      </c>
      <c r="X930" s="63">
        <f t="shared" ca="1" si="198"/>
        <v>814.75996161490559</v>
      </c>
      <c r="Y930" s="64">
        <f t="shared" ca="1" si="199"/>
        <v>-7.4265070076308004E-2</v>
      </c>
      <c r="Z930" s="64"/>
      <c r="AA930" s="64">
        <f ca="1">MAX(Y930,OFFSET($AA$4,B930,0))</f>
        <v>-7.4265070076308004E-2</v>
      </c>
      <c r="AB930" s="62">
        <f t="shared" ca="1" si="200"/>
        <v>1366352.4556281967</v>
      </c>
      <c r="AC930" s="65">
        <f t="shared" ca="1" si="201"/>
        <v>0</v>
      </c>
      <c r="AD930" s="62">
        <f ca="1">MAX(0,AB930-W930*(1+OFFSET($Y$4,B930,0))*E930)</f>
        <v>0</v>
      </c>
      <c r="AE930" s="65">
        <f ca="1">IF(OFFSET($AC$4,B930,0)=0,0,-OFFSET($AC$4,B930,0)/OFFSET($AD$4,B930,0)*AD930)</f>
        <v>0</v>
      </c>
      <c r="AF930" s="51">
        <f t="shared" ca="1" si="202"/>
        <v>1366352.4556281967</v>
      </c>
    </row>
    <row r="931" spans="1:32" ht="11.25" x14ac:dyDescent="0.2">
      <c r="A931" s="60">
        <v>40433</v>
      </c>
      <c r="B931" s="102">
        <f>INT(A931/10000)</f>
        <v>4</v>
      </c>
      <c r="C931" s="109">
        <v>2</v>
      </c>
      <c r="D931" s="60" t="s">
        <v>988</v>
      </c>
      <c r="E931" s="60">
        <v>992</v>
      </c>
      <c r="F931" s="60">
        <v>0</v>
      </c>
      <c r="G931" s="60">
        <f t="shared" si="190"/>
        <v>1599.044776119403</v>
      </c>
      <c r="H931" s="60"/>
      <c r="I931" s="60"/>
      <c r="J931" s="57"/>
      <c r="K931" s="23">
        <f t="shared" si="191"/>
        <v>1</v>
      </c>
      <c r="L931" s="23">
        <f t="shared" si="192"/>
        <v>0</v>
      </c>
      <c r="M931" s="23">
        <f ca="1">OFFSET('Z1'!$B$7,B931,K931)*E931</f>
        <v>0</v>
      </c>
      <c r="N931" s="23">
        <f ca="1">IF(L931&gt;0,OFFSET('Z1'!$I$7,B931,L931)*IF(L931=1,E931-9300,IF(L931=2,E931-18000,IF(L931=3,E931-45000,0))),0)</f>
        <v>0</v>
      </c>
      <c r="O931" s="23">
        <f>IF(AND(F931=1,E931&gt;20000,E931&lt;=45000),E931*'Z1'!$G$7,0)+IF(AND(F931=1,E931&gt;45000,E931&lt;=50000),'Z1'!$G$7/5000*(50000-E931)*E931,0)</f>
        <v>0</v>
      </c>
      <c r="P931" s="24">
        <f t="shared" ca="1" si="193"/>
        <v>0</v>
      </c>
      <c r="Q931" s="27">
        <v>0</v>
      </c>
      <c r="R931" s="26">
        <f t="shared" si="194"/>
        <v>0</v>
      </c>
      <c r="S931" s="27">
        <f t="shared" si="195"/>
        <v>1</v>
      </c>
      <c r="T931" s="28">
        <f t="shared" si="196"/>
        <v>0</v>
      </c>
      <c r="U931" s="61">
        <f ca="1">OFFSET($U$4,B931,0)/OFFSET($G$4,B931,0)*G931</f>
        <v>808241.88192198635</v>
      </c>
      <c r="V931" s="62">
        <f t="shared" ca="1" si="197"/>
        <v>808241.88192198635</v>
      </c>
      <c r="W931" s="63">
        <v>880.12230637345158</v>
      </c>
      <c r="X931" s="63">
        <f t="shared" ca="1" si="198"/>
        <v>814.75996161490559</v>
      </c>
      <c r="Y931" s="64">
        <f t="shared" ca="1" si="199"/>
        <v>-7.4265070076307782E-2</v>
      </c>
      <c r="Z931" s="64"/>
      <c r="AA931" s="64">
        <f ca="1">MAX(Y931,OFFSET($AA$4,B931,0))</f>
        <v>-7.4265070076307782E-2</v>
      </c>
      <c r="AB931" s="62">
        <f t="shared" ca="1" si="200"/>
        <v>808241.88192198635</v>
      </c>
      <c r="AC931" s="65">
        <f t="shared" ca="1" si="201"/>
        <v>0</v>
      </c>
      <c r="AD931" s="62">
        <f ca="1">MAX(0,AB931-W931*(1+OFFSET($Y$4,B931,0))*E931)</f>
        <v>0</v>
      </c>
      <c r="AE931" s="65">
        <f ca="1">IF(OFFSET($AC$4,B931,0)=0,0,-OFFSET($AC$4,B931,0)/OFFSET($AD$4,B931,0)*AD931)</f>
        <v>0</v>
      </c>
      <c r="AF931" s="51">
        <f t="shared" ca="1" si="202"/>
        <v>808241.88192198635</v>
      </c>
    </row>
    <row r="932" spans="1:32" ht="11.25" x14ac:dyDescent="0.2">
      <c r="A932" s="60">
        <v>40434</v>
      </c>
      <c r="B932" s="102">
        <f>INT(A932/10000)</f>
        <v>4</v>
      </c>
      <c r="C932" s="109">
        <v>2</v>
      </c>
      <c r="D932" s="60" t="s">
        <v>989</v>
      </c>
      <c r="E932" s="60">
        <v>930</v>
      </c>
      <c r="F932" s="60">
        <v>0</v>
      </c>
      <c r="G932" s="60">
        <f t="shared" si="190"/>
        <v>1499.1044776119402</v>
      </c>
      <c r="H932" s="60"/>
      <c r="I932" s="60"/>
      <c r="J932" s="57"/>
      <c r="K932" s="23">
        <f t="shared" si="191"/>
        <v>1</v>
      </c>
      <c r="L932" s="23">
        <f t="shared" si="192"/>
        <v>0</v>
      </c>
      <c r="M932" s="23">
        <f ca="1">OFFSET('Z1'!$B$7,B932,K932)*E932</f>
        <v>0</v>
      </c>
      <c r="N932" s="23">
        <f ca="1">IF(L932&gt;0,OFFSET('Z1'!$I$7,B932,L932)*IF(L932=1,E932-9300,IF(L932=2,E932-18000,IF(L932=3,E932-45000,0))),0)</f>
        <v>0</v>
      </c>
      <c r="O932" s="23">
        <f>IF(AND(F932=1,E932&gt;20000,E932&lt;=45000),E932*'Z1'!$G$7,0)+IF(AND(F932=1,E932&gt;45000,E932&lt;=50000),'Z1'!$G$7/5000*(50000-E932)*E932,0)</f>
        <v>0</v>
      </c>
      <c r="P932" s="24">
        <f t="shared" ca="1" si="193"/>
        <v>0</v>
      </c>
      <c r="Q932" s="27">
        <v>0</v>
      </c>
      <c r="R932" s="26">
        <f t="shared" si="194"/>
        <v>0</v>
      </c>
      <c r="S932" s="27">
        <f t="shared" si="195"/>
        <v>1</v>
      </c>
      <c r="T932" s="28">
        <f t="shared" si="196"/>
        <v>0</v>
      </c>
      <c r="U932" s="61">
        <f ca="1">OFFSET($U$4,B932,0)/OFFSET($G$4,B932,0)*G932</f>
        <v>757726.76430186222</v>
      </c>
      <c r="V932" s="62">
        <f t="shared" ca="1" si="197"/>
        <v>757726.76430186222</v>
      </c>
      <c r="W932" s="63">
        <v>880.12230637345169</v>
      </c>
      <c r="X932" s="63">
        <f t="shared" ca="1" si="198"/>
        <v>814.75996161490559</v>
      </c>
      <c r="Y932" s="64">
        <f t="shared" ca="1" si="199"/>
        <v>-7.4265070076307893E-2</v>
      </c>
      <c r="Z932" s="64"/>
      <c r="AA932" s="64">
        <f ca="1">MAX(Y932,OFFSET($AA$4,B932,0))</f>
        <v>-7.4265070076307893E-2</v>
      </c>
      <c r="AB932" s="62">
        <f t="shared" ca="1" si="200"/>
        <v>757726.76430186222</v>
      </c>
      <c r="AC932" s="65">
        <f t="shared" ca="1" si="201"/>
        <v>0</v>
      </c>
      <c r="AD932" s="62">
        <f ca="1">MAX(0,AB932-W932*(1+OFFSET($Y$4,B932,0))*E932)</f>
        <v>0</v>
      </c>
      <c r="AE932" s="65">
        <f ca="1">IF(OFFSET($AC$4,B932,0)=0,0,-OFFSET($AC$4,B932,0)/OFFSET($AD$4,B932,0)*AD932)</f>
        <v>0</v>
      </c>
      <c r="AF932" s="51">
        <f t="shared" ca="1" si="202"/>
        <v>757726.76430186222</v>
      </c>
    </row>
    <row r="933" spans="1:32" ht="11.25" x14ac:dyDescent="0.2">
      <c r="A933" s="60">
        <v>40435</v>
      </c>
      <c r="B933" s="102">
        <f>INT(A933/10000)</f>
        <v>4</v>
      </c>
      <c r="C933" s="109">
        <v>1</v>
      </c>
      <c r="D933" s="60" t="s">
        <v>990</v>
      </c>
      <c r="E933" s="60">
        <v>403</v>
      </c>
      <c r="F933" s="60">
        <v>0</v>
      </c>
      <c r="G933" s="60">
        <f t="shared" si="190"/>
        <v>649.61194029850742</v>
      </c>
      <c r="H933" s="60"/>
      <c r="I933" s="60"/>
      <c r="J933" s="57"/>
      <c r="K933" s="23">
        <f t="shared" si="191"/>
        <v>1</v>
      </c>
      <c r="L933" s="23">
        <f t="shared" si="192"/>
        <v>0</v>
      </c>
      <c r="M933" s="23">
        <f ca="1">OFFSET('Z1'!$B$7,B933,K933)*E933</f>
        <v>0</v>
      </c>
      <c r="N933" s="23">
        <f ca="1">IF(L933&gt;0,OFFSET('Z1'!$I$7,B933,L933)*IF(L933=1,E933-9300,IF(L933=2,E933-18000,IF(L933=3,E933-45000,0))),0)</f>
        <v>0</v>
      </c>
      <c r="O933" s="23">
        <f>IF(AND(F933=1,E933&gt;20000,E933&lt;=45000),E933*'Z1'!$G$7,0)+IF(AND(F933=1,E933&gt;45000,E933&lt;=50000),'Z1'!$G$7/5000*(50000-E933)*E933,0)</f>
        <v>0</v>
      </c>
      <c r="P933" s="24">
        <f t="shared" ca="1" si="193"/>
        <v>0</v>
      </c>
      <c r="Q933" s="27">
        <v>0</v>
      </c>
      <c r="R933" s="26">
        <f t="shared" si="194"/>
        <v>0</v>
      </c>
      <c r="S933" s="27">
        <f t="shared" si="195"/>
        <v>1</v>
      </c>
      <c r="T933" s="28">
        <f t="shared" si="196"/>
        <v>0</v>
      </c>
      <c r="U933" s="61">
        <f ca="1">OFFSET($U$4,B933,0)/OFFSET($G$4,B933,0)*G933</f>
        <v>328348.26453080692</v>
      </c>
      <c r="V933" s="62">
        <f t="shared" ca="1" si="197"/>
        <v>328348.26453080692</v>
      </c>
      <c r="W933" s="63">
        <v>879.57626897575767</v>
      </c>
      <c r="X933" s="63">
        <f t="shared" ca="1" si="198"/>
        <v>814.75996161490548</v>
      </c>
      <c r="Y933" s="64">
        <f t="shared" ca="1" si="199"/>
        <v>-7.3690377568199961E-2</v>
      </c>
      <c r="Z933" s="64"/>
      <c r="AA933" s="64">
        <f ca="1">MAX(Y933,OFFSET($AA$4,B933,0))</f>
        <v>-7.3690377568199961E-2</v>
      </c>
      <c r="AB933" s="62">
        <f t="shared" ca="1" si="200"/>
        <v>328348.26453080692</v>
      </c>
      <c r="AC933" s="65">
        <f t="shared" ca="1" si="201"/>
        <v>0</v>
      </c>
      <c r="AD933" s="62">
        <f ca="1">MAX(0,AB933-W933*(1+OFFSET($Y$4,B933,0))*E933)</f>
        <v>0</v>
      </c>
      <c r="AE933" s="65">
        <f ca="1">IF(OFFSET($AC$4,B933,0)=0,0,-OFFSET($AC$4,B933,0)/OFFSET($AD$4,B933,0)*AD933)</f>
        <v>0</v>
      </c>
      <c r="AF933" s="51">
        <f t="shared" ca="1" si="202"/>
        <v>328348.26453080692</v>
      </c>
    </row>
    <row r="934" spans="1:32" ht="11.25" x14ac:dyDescent="0.2">
      <c r="A934" s="60">
        <v>40436</v>
      </c>
      <c r="B934" s="102">
        <f>INT(A934/10000)</f>
        <v>4</v>
      </c>
      <c r="C934" s="109">
        <v>3</v>
      </c>
      <c r="D934" s="60" t="s">
        <v>991</v>
      </c>
      <c r="E934" s="60">
        <v>2045</v>
      </c>
      <c r="F934" s="60">
        <v>0</v>
      </c>
      <c r="G934" s="60">
        <f t="shared" si="190"/>
        <v>3296.4179104477612</v>
      </c>
      <c r="H934" s="60"/>
      <c r="I934" s="60"/>
      <c r="J934" s="57"/>
      <c r="K934" s="23">
        <f t="shared" si="191"/>
        <v>1</v>
      </c>
      <c r="L934" s="23">
        <f t="shared" si="192"/>
        <v>0</v>
      </c>
      <c r="M934" s="23">
        <f ca="1">OFFSET('Z1'!$B$7,B934,K934)*E934</f>
        <v>0</v>
      </c>
      <c r="N934" s="23">
        <f ca="1">IF(L934&gt;0,OFFSET('Z1'!$I$7,B934,L934)*IF(L934=1,E934-9300,IF(L934=2,E934-18000,IF(L934=3,E934-45000,0))),0)</f>
        <v>0</v>
      </c>
      <c r="O934" s="23">
        <f>IF(AND(F934=1,E934&gt;20000,E934&lt;=45000),E934*'Z1'!$G$7,0)+IF(AND(F934=1,E934&gt;45000,E934&lt;=50000),'Z1'!$G$7/5000*(50000-E934)*E934,0)</f>
        <v>0</v>
      </c>
      <c r="P934" s="24">
        <f t="shared" ca="1" si="193"/>
        <v>0</v>
      </c>
      <c r="Q934" s="27">
        <v>0</v>
      </c>
      <c r="R934" s="26">
        <f t="shared" si="194"/>
        <v>0</v>
      </c>
      <c r="S934" s="27">
        <f t="shared" si="195"/>
        <v>1</v>
      </c>
      <c r="T934" s="28">
        <f t="shared" si="196"/>
        <v>0</v>
      </c>
      <c r="U934" s="61">
        <f ca="1">OFFSET($U$4,B934,0)/OFFSET($G$4,B934,0)*G934</f>
        <v>1666184.1215024819</v>
      </c>
      <c r="V934" s="62">
        <f t="shared" ca="1" si="197"/>
        <v>1666184.1215024819</v>
      </c>
      <c r="W934" s="63">
        <v>880.12230637345158</v>
      </c>
      <c r="X934" s="63">
        <f t="shared" ca="1" si="198"/>
        <v>814.75996161490559</v>
      </c>
      <c r="Y934" s="64">
        <f t="shared" ca="1" si="199"/>
        <v>-7.4265070076307782E-2</v>
      </c>
      <c r="Z934" s="64"/>
      <c r="AA934" s="64">
        <f ca="1">MAX(Y934,OFFSET($AA$4,B934,0))</f>
        <v>-7.4265070076307782E-2</v>
      </c>
      <c r="AB934" s="62">
        <f t="shared" ca="1" si="200"/>
        <v>1666184.1215024819</v>
      </c>
      <c r="AC934" s="65">
        <f t="shared" ca="1" si="201"/>
        <v>0</v>
      </c>
      <c r="AD934" s="62">
        <f ca="1">MAX(0,AB934-W934*(1+OFFSET($Y$4,B934,0))*E934)</f>
        <v>0</v>
      </c>
      <c r="AE934" s="65">
        <f ca="1">IF(OFFSET($AC$4,B934,0)=0,0,-OFFSET($AC$4,B934,0)/OFFSET($AD$4,B934,0)*AD934)</f>
        <v>0</v>
      </c>
      <c r="AF934" s="51">
        <f t="shared" ca="1" si="202"/>
        <v>1666184.1215024819</v>
      </c>
    </row>
    <row r="935" spans="1:32" ht="11.25" x14ac:dyDescent="0.2">
      <c r="A935" s="60">
        <v>40437</v>
      </c>
      <c r="B935" s="102">
        <f>INT(A935/10000)</f>
        <v>4</v>
      </c>
      <c r="C935" s="109">
        <v>4</v>
      </c>
      <c r="D935" s="60" t="s">
        <v>992</v>
      </c>
      <c r="E935" s="60">
        <v>3138</v>
      </c>
      <c r="F935" s="60">
        <v>0</v>
      </c>
      <c r="G935" s="60">
        <f t="shared" si="190"/>
        <v>5058.2686567164183</v>
      </c>
      <c r="H935" s="60"/>
      <c r="I935" s="60"/>
      <c r="J935" s="57"/>
      <c r="K935" s="23">
        <f t="shared" si="191"/>
        <v>1</v>
      </c>
      <c r="L935" s="23">
        <f t="shared" si="192"/>
        <v>0</v>
      </c>
      <c r="M935" s="23">
        <f ca="1">OFFSET('Z1'!$B$7,B935,K935)*E935</f>
        <v>0</v>
      </c>
      <c r="N935" s="23">
        <f ca="1">IF(L935&gt;0,OFFSET('Z1'!$I$7,B935,L935)*IF(L935=1,E935-9300,IF(L935=2,E935-18000,IF(L935=3,E935-45000,0))),0)</f>
        <v>0</v>
      </c>
      <c r="O935" s="23">
        <f>IF(AND(F935=1,E935&gt;20000,E935&lt;=45000),E935*'Z1'!$G$7,0)+IF(AND(F935=1,E935&gt;45000,E935&lt;=50000),'Z1'!$G$7/5000*(50000-E935)*E935,0)</f>
        <v>0</v>
      </c>
      <c r="P935" s="24">
        <f t="shared" ca="1" si="193"/>
        <v>0</v>
      </c>
      <c r="Q935" s="27">
        <v>0</v>
      </c>
      <c r="R935" s="26">
        <f t="shared" si="194"/>
        <v>0</v>
      </c>
      <c r="S935" s="27">
        <f t="shared" si="195"/>
        <v>1</v>
      </c>
      <c r="T935" s="28">
        <f t="shared" si="196"/>
        <v>0</v>
      </c>
      <c r="U935" s="61">
        <f ca="1">OFFSET($U$4,B935,0)/OFFSET($G$4,B935,0)*G935</f>
        <v>2556716.759547574</v>
      </c>
      <c r="V935" s="62">
        <f t="shared" ca="1" si="197"/>
        <v>2556716.759547574</v>
      </c>
      <c r="W935" s="63">
        <v>880.12230637345192</v>
      </c>
      <c r="X935" s="63">
        <f t="shared" ca="1" si="198"/>
        <v>814.75996161490571</v>
      </c>
      <c r="Y935" s="64">
        <f t="shared" ca="1" si="199"/>
        <v>-7.4265070076308004E-2</v>
      </c>
      <c r="Z935" s="64"/>
      <c r="AA935" s="64">
        <f ca="1">MAX(Y935,OFFSET($AA$4,B935,0))</f>
        <v>-7.4265070076308004E-2</v>
      </c>
      <c r="AB935" s="62">
        <f t="shared" ca="1" si="200"/>
        <v>2556716.759547574</v>
      </c>
      <c r="AC935" s="65">
        <f t="shared" ca="1" si="201"/>
        <v>0</v>
      </c>
      <c r="AD935" s="62">
        <f ca="1">MAX(0,AB935-W935*(1+OFFSET($Y$4,B935,0))*E935)</f>
        <v>0</v>
      </c>
      <c r="AE935" s="65">
        <f ca="1">IF(OFFSET($AC$4,B935,0)=0,0,-OFFSET($AC$4,B935,0)/OFFSET($AD$4,B935,0)*AD935)</f>
        <v>0</v>
      </c>
      <c r="AF935" s="51">
        <f t="shared" ca="1" si="202"/>
        <v>2556716.759547574</v>
      </c>
    </row>
    <row r="936" spans="1:32" ht="11.25" x14ac:dyDescent="0.2">
      <c r="A936" s="60">
        <v>40438</v>
      </c>
      <c r="B936" s="102">
        <f>INT(A936/10000)</f>
        <v>4</v>
      </c>
      <c r="C936" s="109">
        <v>3</v>
      </c>
      <c r="D936" s="60" t="s">
        <v>993</v>
      </c>
      <c r="E936" s="60">
        <v>2423</v>
      </c>
      <c r="F936" s="60">
        <v>0</v>
      </c>
      <c r="G936" s="60">
        <f t="shared" si="190"/>
        <v>3905.7313432835822</v>
      </c>
      <c r="H936" s="60"/>
      <c r="I936" s="60"/>
      <c r="J936" s="57"/>
      <c r="K936" s="23">
        <f t="shared" si="191"/>
        <v>1</v>
      </c>
      <c r="L936" s="23">
        <f t="shared" si="192"/>
        <v>0</v>
      </c>
      <c r="M936" s="23">
        <f ca="1">OFFSET('Z1'!$B$7,B936,K936)*E936</f>
        <v>0</v>
      </c>
      <c r="N936" s="23">
        <f ca="1">IF(L936&gt;0,OFFSET('Z1'!$I$7,B936,L936)*IF(L936=1,E936-9300,IF(L936=2,E936-18000,IF(L936=3,E936-45000,0))),0)</f>
        <v>0</v>
      </c>
      <c r="O936" s="23">
        <f>IF(AND(F936=1,E936&gt;20000,E936&lt;=45000),E936*'Z1'!$G$7,0)+IF(AND(F936=1,E936&gt;45000,E936&lt;=50000),'Z1'!$G$7/5000*(50000-E936)*E936,0)</f>
        <v>0</v>
      </c>
      <c r="P936" s="24">
        <f t="shared" ca="1" si="193"/>
        <v>0</v>
      </c>
      <c r="Q936" s="27">
        <v>0</v>
      </c>
      <c r="R936" s="26">
        <f t="shared" si="194"/>
        <v>0</v>
      </c>
      <c r="S936" s="27">
        <f t="shared" si="195"/>
        <v>1</v>
      </c>
      <c r="T936" s="28">
        <f t="shared" si="196"/>
        <v>0</v>
      </c>
      <c r="U936" s="61">
        <f ca="1">OFFSET($U$4,B936,0)/OFFSET($G$4,B936,0)*G936</f>
        <v>1974163.3869929165</v>
      </c>
      <c r="V936" s="62">
        <f t="shared" ca="1" si="197"/>
        <v>1974163.3869929165</v>
      </c>
      <c r="W936" s="63">
        <v>880.12230637345169</v>
      </c>
      <c r="X936" s="63">
        <f t="shared" ca="1" si="198"/>
        <v>814.75996161490571</v>
      </c>
      <c r="Y936" s="64">
        <f t="shared" ca="1" si="199"/>
        <v>-7.4265070076307782E-2</v>
      </c>
      <c r="Z936" s="64"/>
      <c r="AA936" s="64">
        <f ca="1">MAX(Y936,OFFSET($AA$4,B936,0))</f>
        <v>-7.4265070076307782E-2</v>
      </c>
      <c r="AB936" s="62">
        <f t="shared" ca="1" si="200"/>
        <v>1974163.3869929165</v>
      </c>
      <c r="AC936" s="65">
        <f t="shared" ca="1" si="201"/>
        <v>0</v>
      </c>
      <c r="AD936" s="62">
        <f ca="1">MAX(0,AB936-W936*(1+OFFSET($Y$4,B936,0))*E936)</f>
        <v>0</v>
      </c>
      <c r="AE936" s="65">
        <f ca="1">IF(OFFSET($AC$4,B936,0)=0,0,-OFFSET($AC$4,B936,0)/OFFSET($AD$4,B936,0)*AD936)</f>
        <v>0</v>
      </c>
      <c r="AF936" s="51">
        <f t="shared" ca="1" si="202"/>
        <v>1974163.3869929165</v>
      </c>
    </row>
    <row r="937" spans="1:32" ht="11.25" x14ac:dyDescent="0.2">
      <c r="A937" s="60">
        <v>40439</v>
      </c>
      <c r="B937" s="102">
        <f>INT(A937/10000)</f>
        <v>4</v>
      </c>
      <c r="C937" s="109">
        <v>2</v>
      </c>
      <c r="D937" s="60" t="s">
        <v>994</v>
      </c>
      <c r="E937" s="60">
        <v>597</v>
      </c>
      <c r="F937" s="60">
        <v>0</v>
      </c>
      <c r="G937" s="60">
        <f t="shared" si="190"/>
        <v>962.32835820895525</v>
      </c>
      <c r="H937" s="60"/>
      <c r="I937" s="60"/>
      <c r="J937" s="57"/>
      <c r="K937" s="23">
        <f t="shared" si="191"/>
        <v>1</v>
      </c>
      <c r="L937" s="23">
        <f t="shared" si="192"/>
        <v>0</v>
      </c>
      <c r="M937" s="23">
        <f ca="1">OFFSET('Z1'!$B$7,B937,K937)*E937</f>
        <v>0</v>
      </c>
      <c r="N937" s="23">
        <f ca="1">IF(L937&gt;0,OFFSET('Z1'!$I$7,B937,L937)*IF(L937=1,E937-9300,IF(L937=2,E937-18000,IF(L937=3,E937-45000,0))),0)</f>
        <v>0</v>
      </c>
      <c r="O937" s="23">
        <f>IF(AND(F937=1,E937&gt;20000,E937&lt;=45000),E937*'Z1'!$G$7,0)+IF(AND(F937=1,E937&gt;45000,E937&lt;=50000),'Z1'!$G$7/5000*(50000-E937)*E937,0)</f>
        <v>0</v>
      </c>
      <c r="P937" s="24">
        <f t="shared" ca="1" si="193"/>
        <v>0</v>
      </c>
      <c r="Q937" s="27">
        <v>0</v>
      </c>
      <c r="R937" s="26">
        <f t="shared" si="194"/>
        <v>0</v>
      </c>
      <c r="S937" s="27">
        <f t="shared" si="195"/>
        <v>1</v>
      </c>
      <c r="T937" s="28">
        <f t="shared" si="196"/>
        <v>0</v>
      </c>
      <c r="U937" s="61">
        <f ca="1">OFFSET($U$4,B937,0)/OFFSET($G$4,B937,0)*G937</f>
        <v>486411.69708409865</v>
      </c>
      <c r="V937" s="62">
        <f t="shared" ca="1" si="197"/>
        <v>486411.69708409865</v>
      </c>
      <c r="W937" s="63">
        <v>880.12230637345169</v>
      </c>
      <c r="X937" s="63">
        <f t="shared" ca="1" si="198"/>
        <v>814.75996161490559</v>
      </c>
      <c r="Y937" s="64">
        <f t="shared" ca="1" si="199"/>
        <v>-7.4265070076307893E-2</v>
      </c>
      <c r="Z937" s="64"/>
      <c r="AA937" s="64">
        <f ca="1">MAX(Y937,OFFSET($AA$4,B937,0))</f>
        <v>-7.4265070076307893E-2</v>
      </c>
      <c r="AB937" s="62">
        <f t="shared" ca="1" si="200"/>
        <v>486411.69708409865</v>
      </c>
      <c r="AC937" s="65">
        <f t="shared" ca="1" si="201"/>
        <v>0</v>
      </c>
      <c r="AD937" s="62">
        <f ca="1">MAX(0,AB937-W937*(1+OFFSET($Y$4,B937,0))*E937)</f>
        <v>0</v>
      </c>
      <c r="AE937" s="65">
        <f ca="1">IF(OFFSET($AC$4,B937,0)=0,0,-OFFSET($AC$4,B937,0)/OFFSET($AD$4,B937,0)*AD937)</f>
        <v>0</v>
      </c>
      <c r="AF937" s="51">
        <f t="shared" ca="1" si="202"/>
        <v>486411.69708409865</v>
      </c>
    </row>
    <row r="938" spans="1:32" ht="11.25" x14ac:dyDescent="0.2">
      <c r="A938" s="60">
        <v>40440</v>
      </c>
      <c r="B938" s="102">
        <f>INT(A938/10000)</f>
        <v>4</v>
      </c>
      <c r="C938" s="109">
        <v>1</v>
      </c>
      <c r="D938" s="60" t="s">
        <v>995</v>
      </c>
      <c r="E938" s="60">
        <v>406</v>
      </c>
      <c r="F938" s="60">
        <v>0</v>
      </c>
      <c r="G938" s="60">
        <f t="shared" si="190"/>
        <v>654.44776119402979</v>
      </c>
      <c r="H938" s="60"/>
      <c r="I938" s="60"/>
      <c r="J938" s="57"/>
      <c r="K938" s="23">
        <f t="shared" si="191"/>
        <v>1</v>
      </c>
      <c r="L938" s="23">
        <f t="shared" si="192"/>
        <v>0</v>
      </c>
      <c r="M938" s="23">
        <f ca="1">OFFSET('Z1'!$B$7,B938,K938)*E938</f>
        <v>0</v>
      </c>
      <c r="N938" s="23">
        <f ca="1">IF(L938&gt;0,OFFSET('Z1'!$I$7,B938,L938)*IF(L938=1,E938-9300,IF(L938=2,E938-18000,IF(L938=3,E938-45000,0))),0)</f>
        <v>0</v>
      </c>
      <c r="O938" s="23">
        <f>IF(AND(F938=1,E938&gt;20000,E938&lt;=45000),E938*'Z1'!$G$7,0)+IF(AND(F938=1,E938&gt;45000,E938&lt;=50000),'Z1'!$G$7/5000*(50000-E938)*E938,0)</f>
        <v>0</v>
      </c>
      <c r="P938" s="24">
        <f t="shared" ca="1" si="193"/>
        <v>0</v>
      </c>
      <c r="Q938" s="27">
        <v>0</v>
      </c>
      <c r="R938" s="26">
        <f t="shared" si="194"/>
        <v>0</v>
      </c>
      <c r="S938" s="27">
        <f t="shared" si="195"/>
        <v>1</v>
      </c>
      <c r="T938" s="28">
        <f t="shared" si="196"/>
        <v>0</v>
      </c>
      <c r="U938" s="61">
        <f ca="1">OFFSET($U$4,B938,0)/OFFSET($G$4,B938,0)*G938</f>
        <v>330792.54441565165</v>
      </c>
      <c r="V938" s="62">
        <f t="shared" ca="1" si="197"/>
        <v>330792.54441565165</v>
      </c>
      <c r="W938" s="63">
        <v>880.12230637345158</v>
      </c>
      <c r="X938" s="63">
        <f t="shared" ca="1" si="198"/>
        <v>814.75996161490548</v>
      </c>
      <c r="Y938" s="64">
        <f t="shared" ca="1" si="199"/>
        <v>-7.4265070076307893E-2</v>
      </c>
      <c r="Z938" s="64"/>
      <c r="AA938" s="64">
        <f ca="1">MAX(Y938,OFFSET($AA$4,B938,0))</f>
        <v>-7.4265070076307893E-2</v>
      </c>
      <c r="AB938" s="62">
        <f t="shared" ca="1" si="200"/>
        <v>330792.54441565165</v>
      </c>
      <c r="AC938" s="65">
        <f t="shared" ca="1" si="201"/>
        <v>0</v>
      </c>
      <c r="AD938" s="62">
        <f ca="1">MAX(0,AB938-W938*(1+OFFSET($Y$4,B938,0))*E938)</f>
        <v>0</v>
      </c>
      <c r="AE938" s="65">
        <f ca="1">IF(OFFSET($AC$4,B938,0)=0,0,-OFFSET($AC$4,B938,0)/OFFSET($AD$4,B938,0)*AD938)</f>
        <v>0</v>
      </c>
      <c r="AF938" s="51">
        <f t="shared" ca="1" si="202"/>
        <v>330792.54441565165</v>
      </c>
    </row>
    <row r="939" spans="1:32" ht="11.25" x14ac:dyDescent="0.2">
      <c r="A939" s="60">
        <v>40441</v>
      </c>
      <c r="B939" s="102">
        <f>INT(A939/10000)</f>
        <v>4</v>
      </c>
      <c r="C939" s="109">
        <v>4</v>
      </c>
      <c r="D939" s="60" t="s">
        <v>996</v>
      </c>
      <c r="E939" s="60">
        <v>3926</v>
      </c>
      <c r="F939" s="60">
        <v>0</v>
      </c>
      <c r="G939" s="60">
        <f t="shared" si="190"/>
        <v>6328.4776119402986</v>
      </c>
      <c r="H939" s="60"/>
      <c r="I939" s="60"/>
      <c r="J939" s="57"/>
      <c r="K939" s="23">
        <f t="shared" si="191"/>
        <v>1</v>
      </c>
      <c r="L939" s="23">
        <f t="shared" si="192"/>
        <v>0</v>
      </c>
      <c r="M939" s="23">
        <f ca="1">OFFSET('Z1'!$B$7,B939,K939)*E939</f>
        <v>0</v>
      </c>
      <c r="N939" s="23">
        <f ca="1">IF(L939&gt;0,OFFSET('Z1'!$I$7,B939,L939)*IF(L939=1,E939-9300,IF(L939=2,E939-18000,IF(L939=3,E939-45000,0))),0)</f>
        <v>0</v>
      </c>
      <c r="O939" s="23">
        <f>IF(AND(F939=1,E939&gt;20000,E939&lt;=45000),E939*'Z1'!$G$7,0)+IF(AND(F939=1,E939&gt;45000,E939&lt;=50000),'Z1'!$G$7/5000*(50000-E939)*E939,0)</f>
        <v>0</v>
      </c>
      <c r="P939" s="24">
        <f t="shared" ca="1" si="193"/>
        <v>0</v>
      </c>
      <c r="Q939" s="27">
        <v>0</v>
      </c>
      <c r="R939" s="26">
        <f t="shared" si="194"/>
        <v>0</v>
      </c>
      <c r="S939" s="27">
        <f t="shared" si="195"/>
        <v>1</v>
      </c>
      <c r="T939" s="28">
        <f t="shared" si="196"/>
        <v>0</v>
      </c>
      <c r="U939" s="61">
        <f ca="1">OFFSET($U$4,B939,0)/OFFSET($G$4,B939,0)*G939</f>
        <v>3198747.6093001193</v>
      </c>
      <c r="V939" s="62">
        <f t="shared" ca="1" si="197"/>
        <v>3198747.6093001193</v>
      </c>
      <c r="W939" s="63">
        <v>880.12230637345181</v>
      </c>
      <c r="X939" s="63">
        <f t="shared" ca="1" si="198"/>
        <v>814.75996161490559</v>
      </c>
      <c r="Y939" s="64">
        <f t="shared" ca="1" si="199"/>
        <v>-7.4265070076308004E-2</v>
      </c>
      <c r="Z939" s="64"/>
      <c r="AA939" s="64">
        <f ca="1">MAX(Y939,OFFSET($AA$4,B939,0))</f>
        <v>-7.4265070076308004E-2</v>
      </c>
      <c r="AB939" s="62">
        <f t="shared" ca="1" si="200"/>
        <v>3198747.6093001193</v>
      </c>
      <c r="AC939" s="65">
        <f t="shared" ca="1" si="201"/>
        <v>0</v>
      </c>
      <c r="AD939" s="62">
        <f ca="1">MAX(0,AB939-W939*(1+OFFSET($Y$4,B939,0))*E939)</f>
        <v>0</v>
      </c>
      <c r="AE939" s="65">
        <f ca="1">IF(OFFSET($AC$4,B939,0)=0,0,-OFFSET($AC$4,B939,0)/OFFSET($AD$4,B939,0)*AD939)</f>
        <v>0</v>
      </c>
      <c r="AF939" s="51">
        <f t="shared" ca="1" si="202"/>
        <v>3198747.6093001193</v>
      </c>
    </row>
    <row r="940" spans="1:32" ht="11.25" x14ac:dyDescent="0.2">
      <c r="A940" s="60">
        <v>40442</v>
      </c>
      <c r="B940" s="102">
        <f>INT(A940/10000)</f>
        <v>4</v>
      </c>
      <c r="C940" s="109">
        <v>2</v>
      </c>
      <c r="D940" s="60" t="s">
        <v>997</v>
      </c>
      <c r="E940" s="60">
        <v>999</v>
      </c>
      <c r="F940" s="60">
        <v>0</v>
      </c>
      <c r="G940" s="60">
        <f t="shared" si="190"/>
        <v>1610.3283582089553</v>
      </c>
      <c r="H940" s="60"/>
      <c r="I940" s="60"/>
      <c r="J940" s="57"/>
      <c r="K940" s="23">
        <f t="shared" si="191"/>
        <v>1</v>
      </c>
      <c r="L940" s="23">
        <f t="shared" si="192"/>
        <v>0</v>
      </c>
      <c r="M940" s="23">
        <f ca="1">OFFSET('Z1'!$B$7,B940,K940)*E940</f>
        <v>0</v>
      </c>
      <c r="N940" s="23">
        <f ca="1">IF(L940&gt;0,OFFSET('Z1'!$I$7,B940,L940)*IF(L940=1,E940-9300,IF(L940=2,E940-18000,IF(L940=3,E940-45000,0))),0)</f>
        <v>0</v>
      </c>
      <c r="O940" s="23">
        <f>IF(AND(F940=1,E940&gt;20000,E940&lt;=45000),E940*'Z1'!$G$7,0)+IF(AND(F940=1,E940&gt;45000,E940&lt;=50000),'Z1'!$G$7/5000*(50000-E940)*E940,0)</f>
        <v>0</v>
      </c>
      <c r="P940" s="24">
        <f t="shared" ca="1" si="193"/>
        <v>0</v>
      </c>
      <c r="Q940" s="27">
        <v>0</v>
      </c>
      <c r="R940" s="26">
        <f t="shared" si="194"/>
        <v>0</v>
      </c>
      <c r="S940" s="27">
        <f t="shared" si="195"/>
        <v>1</v>
      </c>
      <c r="T940" s="28">
        <f t="shared" si="196"/>
        <v>0</v>
      </c>
      <c r="U940" s="61">
        <f ca="1">OFFSET($U$4,B940,0)/OFFSET($G$4,B940,0)*G940</f>
        <v>813945.20165329077</v>
      </c>
      <c r="V940" s="62">
        <f t="shared" ca="1" si="197"/>
        <v>813945.20165329077</v>
      </c>
      <c r="W940" s="63">
        <v>880.12230637345169</v>
      </c>
      <c r="X940" s="63">
        <f t="shared" ca="1" si="198"/>
        <v>814.75996161490571</v>
      </c>
      <c r="Y940" s="64">
        <f t="shared" ca="1" si="199"/>
        <v>-7.4265070076307782E-2</v>
      </c>
      <c r="Z940" s="64"/>
      <c r="AA940" s="64">
        <f ca="1">MAX(Y940,OFFSET($AA$4,B940,0))</f>
        <v>-7.4265070076307782E-2</v>
      </c>
      <c r="AB940" s="62">
        <f t="shared" ca="1" si="200"/>
        <v>813945.20165329077</v>
      </c>
      <c r="AC940" s="65">
        <f t="shared" ca="1" si="201"/>
        <v>0</v>
      </c>
      <c r="AD940" s="62">
        <f ca="1">MAX(0,AB940-W940*(1+OFFSET($Y$4,B940,0))*E940)</f>
        <v>0</v>
      </c>
      <c r="AE940" s="65">
        <f ca="1">IF(OFFSET($AC$4,B940,0)=0,0,-OFFSET($AC$4,B940,0)/OFFSET($AD$4,B940,0)*AD940)</f>
        <v>0</v>
      </c>
      <c r="AF940" s="51">
        <f t="shared" ca="1" si="202"/>
        <v>813945.20165329077</v>
      </c>
    </row>
    <row r="941" spans="1:32" ht="11.25" x14ac:dyDescent="0.2">
      <c r="A941" s="60">
        <v>40443</v>
      </c>
      <c r="B941" s="102">
        <f>INT(A941/10000)</f>
        <v>4</v>
      </c>
      <c r="C941" s="109">
        <v>3</v>
      </c>
      <c r="D941" s="60" t="s">
        <v>998</v>
      </c>
      <c r="E941" s="60">
        <v>2063</v>
      </c>
      <c r="F941" s="60">
        <v>0</v>
      </c>
      <c r="G941" s="60">
        <f t="shared" si="190"/>
        <v>3325.4328358208954</v>
      </c>
      <c r="H941" s="60"/>
      <c r="I941" s="60"/>
      <c r="J941" s="57"/>
      <c r="K941" s="23">
        <f t="shared" si="191"/>
        <v>1</v>
      </c>
      <c r="L941" s="23">
        <f t="shared" si="192"/>
        <v>0</v>
      </c>
      <c r="M941" s="23">
        <f ca="1">OFFSET('Z1'!$B$7,B941,K941)*E941</f>
        <v>0</v>
      </c>
      <c r="N941" s="23">
        <f ca="1">IF(L941&gt;0,OFFSET('Z1'!$I$7,B941,L941)*IF(L941=1,E941-9300,IF(L941=2,E941-18000,IF(L941=3,E941-45000,0))),0)</f>
        <v>0</v>
      </c>
      <c r="O941" s="23">
        <f>IF(AND(F941=1,E941&gt;20000,E941&lt;=45000),E941*'Z1'!$G$7,0)+IF(AND(F941=1,E941&gt;45000,E941&lt;=50000),'Z1'!$G$7/5000*(50000-E941)*E941,0)</f>
        <v>0</v>
      </c>
      <c r="P941" s="24">
        <f t="shared" ca="1" si="193"/>
        <v>0</v>
      </c>
      <c r="Q941" s="27">
        <v>2615</v>
      </c>
      <c r="R941" s="26">
        <f t="shared" si="194"/>
        <v>1615</v>
      </c>
      <c r="S941" s="27">
        <f t="shared" si="195"/>
        <v>1</v>
      </c>
      <c r="T941" s="28">
        <f t="shared" si="196"/>
        <v>1453.5</v>
      </c>
      <c r="U941" s="61">
        <f ca="1">OFFSET($U$4,B941,0)/OFFSET($G$4,B941,0)*G941</f>
        <v>1680849.8008115503</v>
      </c>
      <c r="V941" s="62">
        <f t="shared" ca="1" si="197"/>
        <v>1682303.3008115503</v>
      </c>
      <c r="W941" s="63">
        <v>880.69614358275396</v>
      </c>
      <c r="X941" s="63">
        <f t="shared" ca="1" si="198"/>
        <v>815.46451808606412</v>
      </c>
      <c r="Y941" s="64">
        <f t="shared" ca="1" si="199"/>
        <v>-7.4068253814898677E-2</v>
      </c>
      <c r="Z941" s="64"/>
      <c r="AA941" s="64">
        <f ca="1">MAX(Y941,OFFSET($AA$4,B941,0))</f>
        <v>-7.4068253814898677E-2</v>
      </c>
      <c r="AB941" s="62">
        <f t="shared" ca="1" si="200"/>
        <v>1682303.3008115503</v>
      </c>
      <c r="AC941" s="65">
        <f t="shared" ca="1" si="201"/>
        <v>0</v>
      </c>
      <c r="AD941" s="62">
        <f ca="1">MAX(0,AB941-W941*(1+OFFSET($Y$4,B941,0))*E941)</f>
        <v>0</v>
      </c>
      <c r="AE941" s="65">
        <f ca="1">IF(OFFSET($AC$4,B941,0)=0,0,-OFFSET($AC$4,B941,0)/OFFSET($AD$4,B941,0)*AD941)</f>
        <v>0</v>
      </c>
      <c r="AF941" s="51">
        <f t="shared" ca="1" si="202"/>
        <v>1682303.3008115503</v>
      </c>
    </row>
    <row r="942" spans="1:32" ht="11.25" x14ac:dyDescent="0.2">
      <c r="A942" s="60">
        <v>40444</v>
      </c>
      <c r="B942" s="102">
        <f>INT(A942/10000)</f>
        <v>4</v>
      </c>
      <c r="C942" s="109">
        <v>2</v>
      </c>
      <c r="D942" s="60" t="s">
        <v>999</v>
      </c>
      <c r="E942" s="60">
        <v>724</v>
      </c>
      <c r="F942" s="60">
        <v>0</v>
      </c>
      <c r="G942" s="60">
        <f t="shared" si="190"/>
        <v>1167.044776119403</v>
      </c>
      <c r="H942" s="60"/>
      <c r="I942" s="60"/>
      <c r="J942" s="57"/>
      <c r="K942" s="23">
        <f t="shared" si="191"/>
        <v>1</v>
      </c>
      <c r="L942" s="23">
        <f t="shared" si="192"/>
        <v>0</v>
      </c>
      <c r="M942" s="23">
        <f ca="1">OFFSET('Z1'!$B$7,B942,K942)*E942</f>
        <v>0</v>
      </c>
      <c r="N942" s="23">
        <f ca="1">IF(L942&gt;0,OFFSET('Z1'!$I$7,B942,L942)*IF(L942=1,E942-9300,IF(L942=2,E942-18000,IF(L942=3,E942-45000,0))),0)</f>
        <v>0</v>
      </c>
      <c r="O942" s="23">
        <f>IF(AND(F942=1,E942&gt;20000,E942&lt;=45000),E942*'Z1'!$G$7,0)+IF(AND(F942=1,E942&gt;45000,E942&lt;=50000),'Z1'!$G$7/5000*(50000-E942)*E942,0)</f>
        <v>0</v>
      </c>
      <c r="P942" s="24">
        <f t="shared" ca="1" si="193"/>
        <v>0</v>
      </c>
      <c r="Q942" s="27">
        <v>0</v>
      </c>
      <c r="R942" s="26">
        <f t="shared" si="194"/>
        <v>0</v>
      </c>
      <c r="S942" s="27">
        <f t="shared" si="195"/>
        <v>1</v>
      </c>
      <c r="T942" s="28">
        <f t="shared" si="196"/>
        <v>0</v>
      </c>
      <c r="U942" s="61">
        <f ca="1">OFFSET($U$4,B942,0)/OFFSET($G$4,B942,0)*G942</f>
        <v>589886.21220919164</v>
      </c>
      <c r="V942" s="62">
        <f t="shared" ca="1" si="197"/>
        <v>589886.21220919164</v>
      </c>
      <c r="W942" s="63">
        <v>880.12230637345181</v>
      </c>
      <c r="X942" s="63">
        <f t="shared" ca="1" si="198"/>
        <v>814.75996161490559</v>
      </c>
      <c r="Y942" s="64">
        <f t="shared" ca="1" si="199"/>
        <v>-7.4265070076308004E-2</v>
      </c>
      <c r="Z942" s="64"/>
      <c r="AA942" s="64">
        <f ca="1">MAX(Y942,OFFSET($AA$4,B942,0))</f>
        <v>-7.4265070076308004E-2</v>
      </c>
      <c r="AB942" s="62">
        <f t="shared" ca="1" si="200"/>
        <v>589886.21220919164</v>
      </c>
      <c r="AC942" s="65">
        <f t="shared" ca="1" si="201"/>
        <v>0</v>
      </c>
      <c r="AD942" s="62">
        <f ca="1">MAX(0,AB942-W942*(1+OFFSET($Y$4,B942,0))*E942)</f>
        <v>0</v>
      </c>
      <c r="AE942" s="65">
        <f ca="1">IF(OFFSET($AC$4,B942,0)=0,0,-OFFSET($AC$4,B942,0)/OFFSET($AD$4,B942,0)*AD942)</f>
        <v>0</v>
      </c>
      <c r="AF942" s="51">
        <f t="shared" ca="1" si="202"/>
        <v>589886.21220919164</v>
      </c>
    </row>
    <row r="943" spans="1:32" ht="11.25" x14ac:dyDescent="0.2">
      <c r="A943" s="60">
        <v>40445</v>
      </c>
      <c r="B943" s="102">
        <f>INT(A943/10000)</f>
        <v>4</v>
      </c>
      <c r="C943" s="109">
        <v>2</v>
      </c>
      <c r="D943" s="60" t="s">
        <v>1000</v>
      </c>
      <c r="E943" s="60">
        <v>688</v>
      </c>
      <c r="F943" s="60">
        <v>0</v>
      </c>
      <c r="G943" s="60">
        <f t="shared" si="190"/>
        <v>1109.0149253731342</v>
      </c>
      <c r="H943" s="60"/>
      <c r="I943" s="60"/>
      <c r="J943" s="57"/>
      <c r="K943" s="23">
        <f t="shared" si="191"/>
        <v>1</v>
      </c>
      <c r="L943" s="23">
        <f t="shared" si="192"/>
        <v>0</v>
      </c>
      <c r="M943" s="23">
        <f ca="1">OFFSET('Z1'!$B$7,B943,K943)*E943</f>
        <v>0</v>
      </c>
      <c r="N943" s="23">
        <f ca="1">IF(L943&gt;0,OFFSET('Z1'!$I$7,B943,L943)*IF(L943=1,E943-9300,IF(L943=2,E943-18000,IF(L943=3,E943-45000,0))),0)</f>
        <v>0</v>
      </c>
      <c r="O943" s="23">
        <f>IF(AND(F943=1,E943&gt;20000,E943&lt;=45000),E943*'Z1'!$G$7,0)+IF(AND(F943=1,E943&gt;45000,E943&lt;=50000),'Z1'!$G$7/5000*(50000-E943)*E943,0)</f>
        <v>0</v>
      </c>
      <c r="P943" s="24">
        <f t="shared" ca="1" si="193"/>
        <v>0</v>
      </c>
      <c r="Q943" s="27">
        <v>0</v>
      </c>
      <c r="R943" s="26">
        <f t="shared" si="194"/>
        <v>0</v>
      </c>
      <c r="S943" s="27">
        <f t="shared" si="195"/>
        <v>1</v>
      </c>
      <c r="T943" s="28">
        <f t="shared" si="196"/>
        <v>0</v>
      </c>
      <c r="U943" s="61">
        <f ca="1">OFFSET($U$4,B943,0)/OFFSET($G$4,B943,0)*G943</f>
        <v>560554.85359105503</v>
      </c>
      <c r="V943" s="62">
        <f t="shared" ca="1" si="197"/>
        <v>560554.85359105503</v>
      </c>
      <c r="W943" s="63">
        <v>880.12230637345158</v>
      </c>
      <c r="X943" s="63">
        <f t="shared" ca="1" si="198"/>
        <v>814.75996161490559</v>
      </c>
      <c r="Y943" s="64">
        <f t="shared" ca="1" si="199"/>
        <v>-7.4265070076307782E-2</v>
      </c>
      <c r="Z943" s="64"/>
      <c r="AA943" s="64">
        <f ca="1">MAX(Y943,OFFSET($AA$4,B943,0))</f>
        <v>-7.4265070076307782E-2</v>
      </c>
      <c r="AB943" s="62">
        <f t="shared" ca="1" si="200"/>
        <v>560554.85359105503</v>
      </c>
      <c r="AC943" s="65">
        <f t="shared" ca="1" si="201"/>
        <v>0</v>
      </c>
      <c r="AD943" s="62">
        <f ca="1">MAX(0,AB943-W943*(1+OFFSET($Y$4,B943,0))*E943)</f>
        <v>0</v>
      </c>
      <c r="AE943" s="65">
        <f ca="1">IF(OFFSET($AC$4,B943,0)=0,0,-OFFSET($AC$4,B943,0)/OFFSET($AD$4,B943,0)*AD943)</f>
        <v>0</v>
      </c>
      <c r="AF943" s="51">
        <f t="shared" ca="1" si="202"/>
        <v>560554.85359105503</v>
      </c>
    </row>
    <row r="944" spans="1:32" ht="11.25" x14ac:dyDescent="0.2">
      <c r="A944" s="60">
        <v>40446</v>
      </c>
      <c r="B944" s="102">
        <f>INT(A944/10000)</f>
        <v>4</v>
      </c>
      <c r="C944" s="109">
        <v>3</v>
      </c>
      <c r="D944" s="60" t="s">
        <v>1001</v>
      </c>
      <c r="E944" s="60">
        <v>1373</v>
      </c>
      <c r="F944" s="60">
        <v>0</v>
      </c>
      <c r="G944" s="60">
        <f t="shared" si="190"/>
        <v>2213.1940298507461</v>
      </c>
      <c r="H944" s="60"/>
      <c r="I944" s="60"/>
      <c r="J944" s="57"/>
      <c r="K944" s="23">
        <f t="shared" si="191"/>
        <v>1</v>
      </c>
      <c r="L944" s="23">
        <f t="shared" si="192"/>
        <v>0</v>
      </c>
      <c r="M944" s="23">
        <f ca="1">OFFSET('Z1'!$B$7,B944,K944)*E944</f>
        <v>0</v>
      </c>
      <c r="N944" s="23">
        <f ca="1">IF(L944&gt;0,OFFSET('Z1'!$I$7,B944,L944)*IF(L944=1,E944-9300,IF(L944=2,E944-18000,IF(L944=3,E944-45000,0))),0)</f>
        <v>0</v>
      </c>
      <c r="O944" s="23">
        <f>IF(AND(F944=1,E944&gt;20000,E944&lt;=45000),E944*'Z1'!$G$7,0)+IF(AND(F944=1,E944&gt;45000,E944&lt;=50000),'Z1'!$G$7/5000*(50000-E944)*E944,0)</f>
        <v>0</v>
      </c>
      <c r="P944" s="24">
        <f t="shared" ca="1" si="193"/>
        <v>0</v>
      </c>
      <c r="Q944" s="27">
        <v>0</v>
      </c>
      <c r="R944" s="26">
        <f t="shared" si="194"/>
        <v>0</v>
      </c>
      <c r="S944" s="27">
        <f t="shared" si="195"/>
        <v>1</v>
      </c>
      <c r="T944" s="28">
        <f t="shared" si="196"/>
        <v>0</v>
      </c>
      <c r="U944" s="61">
        <f ca="1">OFFSET($U$4,B944,0)/OFFSET($G$4,B944,0)*G944</f>
        <v>1118665.4272972653</v>
      </c>
      <c r="V944" s="62">
        <f t="shared" ca="1" si="197"/>
        <v>1118665.4272972653</v>
      </c>
      <c r="W944" s="63">
        <v>879.71780123251733</v>
      </c>
      <c r="X944" s="63">
        <f t="shared" ca="1" si="198"/>
        <v>814.75996161490548</v>
      </c>
      <c r="Y944" s="64">
        <f t="shared" ca="1" si="199"/>
        <v>-7.3839405689646753E-2</v>
      </c>
      <c r="Z944" s="64"/>
      <c r="AA944" s="64">
        <f ca="1">MAX(Y944,OFFSET($AA$4,B944,0))</f>
        <v>-7.3839405689646753E-2</v>
      </c>
      <c r="AB944" s="62">
        <f t="shared" ca="1" si="200"/>
        <v>1118665.4272972653</v>
      </c>
      <c r="AC944" s="65">
        <f t="shared" ca="1" si="201"/>
        <v>0</v>
      </c>
      <c r="AD944" s="62">
        <f ca="1">MAX(0,AB944-W944*(1+OFFSET($Y$4,B944,0))*E944)</f>
        <v>0</v>
      </c>
      <c r="AE944" s="65">
        <f ca="1">IF(OFFSET($AC$4,B944,0)=0,0,-OFFSET($AC$4,B944,0)/OFFSET($AD$4,B944,0)*AD944)</f>
        <v>0</v>
      </c>
      <c r="AF944" s="51">
        <f t="shared" ca="1" si="202"/>
        <v>1118665.4272972653</v>
      </c>
    </row>
    <row r="945" spans="1:32" ht="11.25" x14ac:dyDescent="0.2">
      <c r="A945" s="60">
        <v>40501</v>
      </c>
      <c r="B945" s="102">
        <f>INT(A945/10000)</f>
        <v>4</v>
      </c>
      <c r="C945" s="109">
        <v>5</v>
      </c>
      <c r="D945" s="60" t="s">
        <v>1002</v>
      </c>
      <c r="E945" s="60">
        <v>6098</v>
      </c>
      <c r="F945" s="60">
        <v>0</v>
      </c>
      <c r="G945" s="60">
        <f t="shared" si="190"/>
        <v>9829.6119402985078</v>
      </c>
      <c r="H945" s="60"/>
      <c r="I945" s="60"/>
      <c r="J945" s="57"/>
      <c r="K945" s="23">
        <f t="shared" si="191"/>
        <v>1</v>
      </c>
      <c r="L945" s="23">
        <f t="shared" si="192"/>
        <v>0</v>
      </c>
      <c r="M945" s="23">
        <f ca="1">OFFSET('Z1'!$B$7,B945,K945)*E945</f>
        <v>0</v>
      </c>
      <c r="N945" s="23">
        <f ca="1">IF(L945&gt;0,OFFSET('Z1'!$I$7,B945,L945)*IF(L945=1,E945-9300,IF(L945=2,E945-18000,IF(L945=3,E945-45000,0))),0)</f>
        <v>0</v>
      </c>
      <c r="O945" s="23">
        <f>IF(AND(F945=1,E945&gt;20000,E945&lt;=45000),E945*'Z1'!$G$7,0)+IF(AND(F945=1,E945&gt;45000,E945&lt;=50000),'Z1'!$G$7/5000*(50000-E945)*E945,0)</f>
        <v>0</v>
      </c>
      <c r="P945" s="24">
        <f t="shared" ca="1" si="193"/>
        <v>0</v>
      </c>
      <c r="Q945" s="27">
        <v>0</v>
      </c>
      <c r="R945" s="26">
        <f t="shared" si="194"/>
        <v>0</v>
      </c>
      <c r="S945" s="27">
        <f t="shared" si="195"/>
        <v>1</v>
      </c>
      <c r="T945" s="28">
        <f t="shared" si="196"/>
        <v>0</v>
      </c>
      <c r="U945" s="61">
        <f ca="1">OFFSET($U$4,B945,0)/OFFSET($G$4,B945,0)*G945</f>
        <v>4968406.2459276943</v>
      </c>
      <c r="V945" s="62">
        <f t="shared" ca="1" si="197"/>
        <v>4968406.2459276943</v>
      </c>
      <c r="W945" s="63">
        <v>880.12230637345181</v>
      </c>
      <c r="X945" s="63">
        <f t="shared" ca="1" si="198"/>
        <v>814.75996161490559</v>
      </c>
      <c r="Y945" s="64">
        <f t="shared" ca="1" si="199"/>
        <v>-7.4265070076308004E-2</v>
      </c>
      <c r="Z945" s="64"/>
      <c r="AA945" s="64">
        <f ca="1">MAX(Y945,OFFSET($AA$4,B945,0))</f>
        <v>-7.4265070076308004E-2</v>
      </c>
      <c r="AB945" s="62">
        <f t="shared" ca="1" si="200"/>
        <v>4968406.2459276943</v>
      </c>
      <c r="AC945" s="65">
        <f t="shared" ca="1" si="201"/>
        <v>0</v>
      </c>
      <c r="AD945" s="62">
        <f ca="1">MAX(0,AB945-W945*(1+OFFSET($Y$4,B945,0))*E945)</f>
        <v>0</v>
      </c>
      <c r="AE945" s="65">
        <f ca="1">IF(OFFSET($AC$4,B945,0)=0,0,-OFFSET($AC$4,B945,0)/OFFSET($AD$4,B945,0)*AD945)</f>
        <v>0</v>
      </c>
      <c r="AF945" s="51">
        <f t="shared" ca="1" si="202"/>
        <v>4968406.2459276943</v>
      </c>
    </row>
    <row r="946" spans="1:32" ht="11.25" x14ac:dyDescent="0.2">
      <c r="A946" s="60">
        <v>40502</v>
      </c>
      <c r="B946" s="102">
        <f>INT(A946/10000)</f>
        <v>4</v>
      </c>
      <c r="C946" s="109">
        <v>3</v>
      </c>
      <c r="D946" s="60" t="s">
        <v>1003</v>
      </c>
      <c r="E946" s="60">
        <v>2201</v>
      </c>
      <c r="F946" s="60">
        <v>0</v>
      </c>
      <c r="G946" s="60">
        <f t="shared" si="190"/>
        <v>3547.8805970149256</v>
      </c>
      <c r="H946" s="60"/>
      <c r="I946" s="60"/>
      <c r="J946" s="57"/>
      <c r="K946" s="23">
        <f t="shared" si="191"/>
        <v>1</v>
      </c>
      <c r="L946" s="23">
        <f t="shared" si="192"/>
        <v>0</v>
      </c>
      <c r="M946" s="23">
        <f ca="1">OFFSET('Z1'!$B$7,B946,K946)*E946</f>
        <v>0</v>
      </c>
      <c r="N946" s="23">
        <f ca="1">IF(L946&gt;0,OFFSET('Z1'!$I$7,B946,L946)*IF(L946=1,E946-9300,IF(L946=2,E946-18000,IF(L946=3,E946-45000,0))),0)</f>
        <v>0</v>
      </c>
      <c r="O946" s="23">
        <f>IF(AND(F946=1,E946&gt;20000,E946&lt;=45000),E946*'Z1'!$G$7,0)+IF(AND(F946=1,E946&gt;45000,E946&lt;=50000),'Z1'!$G$7/5000*(50000-E946)*E946,0)</f>
        <v>0</v>
      </c>
      <c r="P946" s="24">
        <f t="shared" ca="1" si="193"/>
        <v>0</v>
      </c>
      <c r="Q946" s="27">
        <v>9827</v>
      </c>
      <c r="R946" s="26">
        <f t="shared" si="194"/>
        <v>8827</v>
      </c>
      <c r="S946" s="27">
        <f t="shared" si="195"/>
        <v>1</v>
      </c>
      <c r="T946" s="28">
        <f t="shared" si="196"/>
        <v>7944.3</v>
      </c>
      <c r="U946" s="61">
        <f ca="1">OFFSET($U$4,B946,0)/OFFSET($G$4,B946,0)*G946</f>
        <v>1793286.6755144075</v>
      </c>
      <c r="V946" s="62">
        <f t="shared" ca="1" si="197"/>
        <v>1801230.9755144075</v>
      </c>
      <c r="W946" s="63">
        <v>883.73087003453031</v>
      </c>
      <c r="X946" s="63">
        <f t="shared" ca="1" si="198"/>
        <v>818.36936643089848</v>
      </c>
      <c r="Y946" s="64">
        <f t="shared" ca="1" si="199"/>
        <v>-7.3960869558712949E-2</v>
      </c>
      <c r="Z946" s="64"/>
      <c r="AA946" s="64">
        <f ca="1">MAX(Y946,OFFSET($AA$4,B946,0))</f>
        <v>-7.3960869558712949E-2</v>
      </c>
      <c r="AB946" s="62">
        <f t="shared" ca="1" si="200"/>
        <v>1801230.9755144075</v>
      </c>
      <c r="AC946" s="65">
        <f t="shared" ca="1" si="201"/>
        <v>0</v>
      </c>
      <c r="AD946" s="62">
        <f ca="1">MAX(0,AB946-W946*(1+OFFSET($Y$4,B946,0))*E946)</f>
        <v>0</v>
      </c>
      <c r="AE946" s="65">
        <f ca="1">IF(OFFSET($AC$4,B946,0)=0,0,-OFFSET($AC$4,B946,0)/OFFSET($AD$4,B946,0)*AD946)</f>
        <v>0</v>
      </c>
      <c r="AF946" s="51">
        <f t="shared" ca="1" si="202"/>
        <v>1801230.9755144075</v>
      </c>
    </row>
    <row r="947" spans="1:32" ht="11.25" x14ac:dyDescent="0.2">
      <c r="A947" s="60">
        <v>40503</v>
      </c>
      <c r="B947" s="102">
        <f>INT(A947/10000)</f>
        <v>4</v>
      </c>
      <c r="C947" s="109">
        <v>4</v>
      </c>
      <c r="D947" s="60" t="s">
        <v>1004</v>
      </c>
      <c r="E947" s="60">
        <v>4125</v>
      </c>
      <c r="F947" s="60">
        <v>0</v>
      </c>
      <c r="G947" s="60">
        <f t="shared" si="190"/>
        <v>6649.2537313432831</v>
      </c>
      <c r="H947" s="60"/>
      <c r="I947" s="60"/>
      <c r="J947" s="57"/>
      <c r="K947" s="23">
        <f t="shared" si="191"/>
        <v>1</v>
      </c>
      <c r="L947" s="23">
        <f t="shared" si="192"/>
        <v>0</v>
      </c>
      <c r="M947" s="23">
        <f ca="1">OFFSET('Z1'!$B$7,B947,K947)*E947</f>
        <v>0</v>
      </c>
      <c r="N947" s="23">
        <f ca="1">IF(L947&gt;0,OFFSET('Z1'!$I$7,B947,L947)*IF(L947=1,E947-9300,IF(L947=2,E947-18000,IF(L947=3,E947-45000,0))),0)</f>
        <v>0</v>
      </c>
      <c r="O947" s="23">
        <f>IF(AND(F947=1,E947&gt;20000,E947&lt;=45000),E947*'Z1'!$G$7,0)+IF(AND(F947=1,E947&gt;45000,E947&lt;=50000),'Z1'!$G$7/5000*(50000-E947)*E947,0)</f>
        <v>0</v>
      </c>
      <c r="P947" s="24">
        <f t="shared" ca="1" si="193"/>
        <v>0</v>
      </c>
      <c r="Q947" s="27">
        <v>4150</v>
      </c>
      <c r="R947" s="26">
        <f t="shared" si="194"/>
        <v>3150</v>
      </c>
      <c r="S947" s="27">
        <f t="shared" si="195"/>
        <v>1</v>
      </c>
      <c r="T947" s="28">
        <f t="shared" si="196"/>
        <v>2835</v>
      </c>
      <c r="U947" s="61">
        <f ca="1">OFFSET($U$4,B947,0)/OFFSET($G$4,B947,0)*G947</f>
        <v>3360884.8416614854</v>
      </c>
      <c r="V947" s="62">
        <f t="shared" ca="1" si="197"/>
        <v>3363719.8416614854</v>
      </c>
      <c r="W947" s="63">
        <v>880.96268380789286</v>
      </c>
      <c r="X947" s="63">
        <f t="shared" ca="1" si="198"/>
        <v>815.44723434217826</v>
      </c>
      <c r="Y947" s="64">
        <f t="shared" ca="1" si="199"/>
        <v>-7.4368018838810723E-2</v>
      </c>
      <c r="Z947" s="64"/>
      <c r="AA947" s="64">
        <f ca="1">MAX(Y947,OFFSET($AA$4,B947,0))</f>
        <v>-7.4368018838810723E-2</v>
      </c>
      <c r="AB947" s="62">
        <f t="shared" ca="1" si="200"/>
        <v>3363719.8416614854</v>
      </c>
      <c r="AC947" s="65">
        <f t="shared" ca="1" si="201"/>
        <v>0</v>
      </c>
      <c r="AD947" s="62">
        <f ca="1">MAX(0,AB947-W947*(1+OFFSET($Y$4,B947,0))*E947)</f>
        <v>0</v>
      </c>
      <c r="AE947" s="65">
        <f ca="1">IF(OFFSET($AC$4,B947,0)=0,0,-OFFSET($AC$4,B947,0)/OFFSET($AD$4,B947,0)*AD947)</f>
        <v>0</v>
      </c>
      <c r="AF947" s="51">
        <f t="shared" ca="1" si="202"/>
        <v>3363719.8416614854</v>
      </c>
    </row>
    <row r="948" spans="1:32" ht="11.25" x14ac:dyDescent="0.2">
      <c r="A948" s="60">
        <v>40504</v>
      </c>
      <c r="B948" s="102">
        <f>INT(A948/10000)</f>
        <v>4</v>
      </c>
      <c r="C948" s="109">
        <v>3</v>
      </c>
      <c r="D948" s="60" t="s">
        <v>1005</v>
      </c>
      <c r="E948" s="60">
        <v>2401</v>
      </c>
      <c r="F948" s="60">
        <v>0</v>
      </c>
      <c r="G948" s="60">
        <f t="shared" si="190"/>
        <v>3870.2686567164178</v>
      </c>
      <c r="H948" s="60"/>
      <c r="I948" s="60"/>
      <c r="J948" s="57"/>
      <c r="K948" s="23">
        <f t="shared" si="191"/>
        <v>1</v>
      </c>
      <c r="L948" s="23">
        <f t="shared" si="192"/>
        <v>0</v>
      </c>
      <c r="M948" s="23">
        <f ca="1">OFFSET('Z1'!$B$7,B948,K948)*E948</f>
        <v>0</v>
      </c>
      <c r="N948" s="23">
        <f ca="1">IF(L948&gt;0,OFFSET('Z1'!$I$7,B948,L948)*IF(L948=1,E948-9300,IF(L948=2,E948-18000,IF(L948=3,E948-45000,0))),0)</f>
        <v>0</v>
      </c>
      <c r="O948" s="23">
        <f>IF(AND(F948=1,E948&gt;20000,E948&lt;=45000),E948*'Z1'!$G$7,0)+IF(AND(F948=1,E948&gt;45000,E948&lt;=50000),'Z1'!$G$7/5000*(50000-E948)*E948,0)</f>
        <v>0</v>
      </c>
      <c r="P948" s="24">
        <f t="shared" ca="1" si="193"/>
        <v>0</v>
      </c>
      <c r="Q948" s="27">
        <v>0</v>
      </c>
      <c r="R948" s="26">
        <f t="shared" si="194"/>
        <v>0</v>
      </c>
      <c r="S948" s="27">
        <f t="shared" si="195"/>
        <v>1</v>
      </c>
      <c r="T948" s="28">
        <f t="shared" si="196"/>
        <v>0</v>
      </c>
      <c r="U948" s="61">
        <f ca="1">OFFSET($U$4,B948,0)/OFFSET($G$4,B948,0)*G948</f>
        <v>1956238.6678373883</v>
      </c>
      <c r="V948" s="62">
        <f t="shared" ca="1" si="197"/>
        <v>1956238.6678373883</v>
      </c>
      <c r="W948" s="63">
        <v>879.874734668207</v>
      </c>
      <c r="X948" s="63">
        <f t="shared" ca="1" si="198"/>
        <v>814.75996161490559</v>
      </c>
      <c r="Y948" s="64">
        <f t="shared" ca="1" si="199"/>
        <v>-7.4004594617500419E-2</v>
      </c>
      <c r="Z948" s="64"/>
      <c r="AA948" s="64">
        <f ca="1">MAX(Y948,OFFSET($AA$4,B948,0))</f>
        <v>-7.4004594617500419E-2</v>
      </c>
      <c r="AB948" s="62">
        <f t="shared" ca="1" si="200"/>
        <v>1956238.6678373883</v>
      </c>
      <c r="AC948" s="65">
        <f t="shared" ca="1" si="201"/>
        <v>0</v>
      </c>
      <c r="AD948" s="62">
        <f ca="1">MAX(0,AB948-W948*(1+OFFSET($Y$4,B948,0))*E948)</f>
        <v>0</v>
      </c>
      <c r="AE948" s="65">
        <f ca="1">IF(OFFSET($AC$4,B948,0)=0,0,-OFFSET($AC$4,B948,0)/OFFSET($AD$4,B948,0)*AD948)</f>
        <v>0</v>
      </c>
      <c r="AF948" s="51">
        <f t="shared" ca="1" si="202"/>
        <v>1956238.6678373883</v>
      </c>
    </row>
    <row r="949" spans="1:32" ht="11.25" x14ac:dyDescent="0.2">
      <c r="A949" s="60">
        <v>40505</v>
      </c>
      <c r="B949" s="102">
        <f>INT(A949/10000)</f>
        <v>4</v>
      </c>
      <c r="C949" s="109">
        <v>3</v>
      </c>
      <c r="D949" s="60" t="s">
        <v>1006</v>
      </c>
      <c r="E949" s="60">
        <v>1315</v>
      </c>
      <c r="F949" s="60">
        <v>0</v>
      </c>
      <c r="G949" s="60">
        <f t="shared" si="190"/>
        <v>2119.7014925373132</v>
      </c>
      <c r="H949" s="60"/>
      <c r="I949" s="60"/>
      <c r="J949" s="57"/>
      <c r="K949" s="23">
        <f t="shared" si="191"/>
        <v>1</v>
      </c>
      <c r="L949" s="23">
        <f t="shared" si="192"/>
        <v>0</v>
      </c>
      <c r="M949" s="23">
        <f ca="1">OFFSET('Z1'!$B$7,B949,K949)*E949</f>
        <v>0</v>
      </c>
      <c r="N949" s="23">
        <f ca="1">IF(L949&gt;0,OFFSET('Z1'!$I$7,B949,L949)*IF(L949=1,E949-9300,IF(L949=2,E949-18000,IF(L949=3,E949-45000,0))),0)</f>
        <v>0</v>
      </c>
      <c r="O949" s="23">
        <f>IF(AND(F949=1,E949&gt;20000,E949&lt;=45000),E949*'Z1'!$G$7,0)+IF(AND(F949=1,E949&gt;45000,E949&lt;=50000),'Z1'!$G$7/5000*(50000-E949)*E949,0)</f>
        <v>0</v>
      </c>
      <c r="P949" s="24">
        <f t="shared" ca="1" si="193"/>
        <v>0</v>
      </c>
      <c r="Q949" s="27">
        <v>36315</v>
      </c>
      <c r="R949" s="26">
        <f t="shared" si="194"/>
        <v>35315</v>
      </c>
      <c r="S949" s="27">
        <f t="shared" si="195"/>
        <v>1</v>
      </c>
      <c r="T949" s="28">
        <f t="shared" si="196"/>
        <v>31783.5</v>
      </c>
      <c r="U949" s="61">
        <f ca="1">OFFSET($U$4,B949,0)/OFFSET($G$4,B949,0)*G949</f>
        <v>1071409.3495236009</v>
      </c>
      <c r="V949" s="62">
        <f t="shared" ca="1" si="197"/>
        <v>1103192.8495236009</v>
      </c>
      <c r="W949" s="63">
        <v>904.29442249262661</v>
      </c>
      <c r="X949" s="63">
        <f t="shared" ca="1" si="198"/>
        <v>838.92992359209188</v>
      </c>
      <c r="Y949" s="64">
        <f t="shared" ca="1" si="199"/>
        <v>-7.2282320088143281E-2</v>
      </c>
      <c r="Z949" s="64"/>
      <c r="AA949" s="64">
        <f ca="1">MAX(Y949,OFFSET($AA$4,B949,0))</f>
        <v>-7.2282320088143281E-2</v>
      </c>
      <c r="AB949" s="62">
        <f t="shared" ca="1" si="200"/>
        <v>1103192.8495236009</v>
      </c>
      <c r="AC949" s="65">
        <f t="shared" ca="1" si="201"/>
        <v>0</v>
      </c>
      <c r="AD949" s="62">
        <f ca="1">MAX(0,AB949-W949*(1+OFFSET($Y$4,B949,0))*E949)</f>
        <v>0</v>
      </c>
      <c r="AE949" s="65">
        <f ca="1">IF(OFFSET($AC$4,B949,0)=0,0,-OFFSET($AC$4,B949,0)/OFFSET($AD$4,B949,0)*AD949)</f>
        <v>0</v>
      </c>
      <c r="AF949" s="51">
        <f t="shared" ca="1" si="202"/>
        <v>1103192.8495236009</v>
      </c>
    </row>
    <row r="950" spans="1:32" ht="11.25" x14ac:dyDescent="0.2">
      <c r="A950" s="60">
        <v>40506</v>
      </c>
      <c r="B950" s="102">
        <f>INT(A950/10000)</f>
        <v>4</v>
      </c>
      <c r="C950" s="109">
        <v>4</v>
      </c>
      <c r="D950" s="60" t="s">
        <v>1007</v>
      </c>
      <c r="E950" s="60">
        <v>4082</v>
      </c>
      <c r="F950" s="60">
        <v>0</v>
      </c>
      <c r="G950" s="60">
        <f t="shared" si="190"/>
        <v>6579.940298507463</v>
      </c>
      <c r="H950" s="60"/>
      <c r="I950" s="60"/>
      <c r="J950" s="57"/>
      <c r="K950" s="23">
        <f t="shared" si="191"/>
        <v>1</v>
      </c>
      <c r="L950" s="23">
        <f t="shared" si="192"/>
        <v>0</v>
      </c>
      <c r="M950" s="23">
        <f ca="1">OFFSET('Z1'!$B$7,B950,K950)*E950</f>
        <v>0</v>
      </c>
      <c r="N950" s="23">
        <f ca="1">IF(L950&gt;0,OFFSET('Z1'!$I$7,B950,L950)*IF(L950=1,E950-9300,IF(L950=2,E950-18000,IF(L950=3,E950-45000,0))),0)</f>
        <v>0</v>
      </c>
      <c r="O950" s="23">
        <f>IF(AND(F950=1,E950&gt;20000,E950&lt;=45000),E950*'Z1'!$G$7,0)+IF(AND(F950=1,E950&gt;45000,E950&lt;=50000),'Z1'!$G$7/5000*(50000-E950)*E950,0)</f>
        <v>0</v>
      </c>
      <c r="P950" s="24">
        <f t="shared" ca="1" si="193"/>
        <v>0</v>
      </c>
      <c r="Q950" s="27">
        <v>1372</v>
      </c>
      <c r="R950" s="26">
        <f t="shared" si="194"/>
        <v>372</v>
      </c>
      <c r="S950" s="27">
        <f t="shared" si="195"/>
        <v>1</v>
      </c>
      <c r="T950" s="28">
        <f t="shared" si="196"/>
        <v>334.8</v>
      </c>
      <c r="U950" s="61">
        <f ca="1">OFFSET($U$4,B950,0)/OFFSET($G$4,B950,0)*G950</f>
        <v>3325850.1633120449</v>
      </c>
      <c r="V950" s="62">
        <f t="shared" ca="1" si="197"/>
        <v>3326184.9633120447</v>
      </c>
      <c r="W950" s="63">
        <v>880.19447308073916</v>
      </c>
      <c r="X950" s="63">
        <f t="shared" ca="1" si="198"/>
        <v>814.84198023322995</v>
      </c>
      <c r="Y950" s="64">
        <f t="shared" ca="1" si="199"/>
        <v>-7.4247788240218271E-2</v>
      </c>
      <c r="Z950" s="64"/>
      <c r="AA950" s="64">
        <f ca="1">MAX(Y950,OFFSET($AA$4,B950,0))</f>
        <v>-7.4247788240218271E-2</v>
      </c>
      <c r="AB950" s="62">
        <f t="shared" ca="1" si="200"/>
        <v>3326184.9633120447</v>
      </c>
      <c r="AC950" s="65">
        <f t="shared" ca="1" si="201"/>
        <v>0</v>
      </c>
      <c r="AD950" s="62">
        <f ca="1">MAX(0,AB950-W950*(1+OFFSET($Y$4,B950,0))*E950)</f>
        <v>0</v>
      </c>
      <c r="AE950" s="65">
        <f ca="1">IF(OFFSET($AC$4,B950,0)=0,0,-OFFSET($AC$4,B950,0)/OFFSET($AD$4,B950,0)*AD950)</f>
        <v>0</v>
      </c>
      <c r="AF950" s="51">
        <f t="shared" ca="1" si="202"/>
        <v>3326184.9633120447</v>
      </c>
    </row>
    <row r="951" spans="1:32" ht="11.25" x14ac:dyDescent="0.2">
      <c r="A951" s="60">
        <v>40507</v>
      </c>
      <c r="B951" s="102">
        <f>INT(A951/10000)</f>
        <v>4</v>
      </c>
      <c r="C951" s="109">
        <v>3</v>
      </c>
      <c r="D951" s="60" t="s">
        <v>1008</v>
      </c>
      <c r="E951" s="60">
        <v>2016</v>
      </c>
      <c r="F951" s="60">
        <v>0</v>
      </c>
      <c r="G951" s="60">
        <f t="shared" si="190"/>
        <v>3249.6716417910447</v>
      </c>
      <c r="H951" s="60"/>
      <c r="I951" s="60"/>
      <c r="J951" s="57"/>
      <c r="K951" s="23">
        <f t="shared" si="191"/>
        <v>1</v>
      </c>
      <c r="L951" s="23">
        <f t="shared" si="192"/>
        <v>0</v>
      </c>
      <c r="M951" s="23">
        <f ca="1">OFFSET('Z1'!$B$7,B951,K951)*E951</f>
        <v>0</v>
      </c>
      <c r="N951" s="23">
        <f ca="1">IF(L951&gt;0,OFFSET('Z1'!$I$7,B951,L951)*IF(L951=1,E951-9300,IF(L951=2,E951-18000,IF(L951=3,E951-45000,0))),0)</f>
        <v>0</v>
      </c>
      <c r="O951" s="23">
        <f>IF(AND(F951=1,E951&gt;20000,E951&lt;=45000),E951*'Z1'!$G$7,0)+IF(AND(F951=1,E951&gt;45000,E951&lt;=50000),'Z1'!$G$7/5000*(50000-E951)*E951,0)</f>
        <v>0</v>
      </c>
      <c r="P951" s="24">
        <f t="shared" ca="1" si="193"/>
        <v>0</v>
      </c>
      <c r="Q951" s="27">
        <v>0</v>
      </c>
      <c r="R951" s="26">
        <f t="shared" si="194"/>
        <v>0</v>
      </c>
      <c r="S951" s="27">
        <f t="shared" si="195"/>
        <v>1</v>
      </c>
      <c r="T951" s="28">
        <f t="shared" si="196"/>
        <v>0</v>
      </c>
      <c r="U951" s="61">
        <f ca="1">OFFSET($U$4,B951,0)/OFFSET($G$4,B951,0)*G951</f>
        <v>1642556.0826156498</v>
      </c>
      <c r="V951" s="62">
        <f t="shared" ca="1" si="197"/>
        <v>1642556.0826156498</v>
      </c>
      <c r="W951" s="63">
        <v>879.96377111603306</v>
      </c>
      <c r="X951" s="63">
        <f t="shared" ca="1" si="198"/>
        <v>814.75996161490571</v>
      </c>
      <c r="Y951" s="64">
        <f t="shared" ca="1" si="199"/>
        <v>-7.4098288635714216E-2</v>
      </c>
      <c r="Z951" s="64"/>
      <c r="AA951" s="64">
        <f ca="1">MAX(Y951,OFFSET($AA$4,B951,0))</f>
        <v>-7.4098288635714216E-2</v>
      </c>
      <c r="AB951" s="62">
        <f t="shared" ca="1" si="200"/>
        <v>1642556.0826156498</v>
      </c>
      <c r="AC951" s="65">
        <f t="shared" ca="1" si="201"/>
        <v>0</v>
      </c>
      <c r="AD951" s="62">
        <f ca="1">MAX(0,AB951-W951*(1+OFFSET($Y$4,B951,0))*E951)</f>
        <v>0</v>
      </c>
      <c r="AE951" s="65">
        <f ca="1">IF(OFFSET($AC$4,B951,0)=0,0,-OFFSET($AC$4,B951,0)/OFFSET($AD$4,B951,0)*AD951)</f>
        <v>0</v>
      </c>
      <c r="AF951" s="51">
        <f t="shared" ca="1" si="202"/>
        <v>1642556.0826156498</v>
      </c>
    </row>
    <row r="952" spans="1:32" ht="11.25" x14ac:dyDescent="0.2">
      <c r="A952" s="60">
        <v>40508</v>
      </c>
      <c r="B952" s="102">
        <f>INT(A952/10000)</f>
        <v>4</v>
      </c>
      <c r="C952" s="109">
        <v>4</v>
      </c>
      <c r="D952" s="60" t="s">
        <v>1009</v>
      </c>
      <c r="E952" s="60">
        <v>2934</v>
      </c>
      <c r="F952" s="60">
        <v>0</v>
      </c>
      <c r="G952" s="60">
        <f t="shared" si="190"/>
        <v>4729.4328358208959</v>
      </c>
      <c r="H952" s="60"/>
      <c r="I952" s="60"/>
      <c r="J952" s="57"/>
      <c r="K952" s="23">
        <f t="shared" si="191"/>
        <v>1</v>
      </c>
      <c r="L952" s="23">
        <f t="shared" si="192"/>
        <v>0</v>
      </c>
      <c r="M952" s="23">
        <f ca="1">OFFSET('Z1'!$B$7,B952,K952)*E952</f>
        <v>0</v>
      </c>
      <c r="N952" s="23">
        <f ca="1">IF(L952&gt;0,OFFSET('Z1'!$I$7,B952,L952)*IF(L952=1,E952-9300,IF(L952=2,E952-18000,IF(L952=3,E952-45000,0))),0)</f>
        <v>0</v>
      </c>
      <c r="O952" s="23">
        <f>IF(AND(F952=1,E952&gt;20000,E952&lt;=45000),E952*'Z1'!$G$7,0)+IF(AND(F952=1,E952&gt;45000,E952&lt;=50000),'Z1'!$G$7/5000*(50000-E952)*E952,0)</f>
        <v>0</v>
      </c>
      <c r="P952" s="24">
        <f t="shared" ca="1" si="193"/>
        <v>0</v>
      </c>
      <c r="Q952" s="27">
        <v>0</v>
      </c>
      <c r="R952" s="26">
        <f t="shared" si="194"/>
        <v>0</v>
      </c>
      <c r="S952" s="27">
        <f t="shared" si="195"/>
        <v>1</v>
      </c>
      <c r="T952" s="28">
        <f t="shared" si="196"/>
        <v>0</v>
      </c>
      <c r="U952" s="61">
        <f ca="1">OFFSET($U$4,B952,0)/OFFSET($G$4,B952,0)*G952</f>
        <v>2390505.7273781332</v>
      </c>
      <c r="V952" s="62">
        <f t="shared" ca="1" si="197"/>
        <v>2390505.7273781332</v>
      </c>
      <c r="W952" s="63">
        <v>880.12230637345169</v>
      </c>
      <c r="X952" s="63">
        <f t="shared" ca="1" si="198"/>
        <v>814.75996161490571</v>
      </c>
      <c r="Y952" s="64">
        <f t="shared" ca="1" si="199"/>
        <v>-7.4265070076307782E-2</v>
      </c>
      <c r="Z952" s="64"/>
      <c r="AA952" s="64">
        <f ca="1">MAX(Y952,OFFSET($AA$4,B952,0))</f>
        <v>-7.4265070076307782E-2</v>
      </c>
      <c r="AB952" s="62">
        <f t="shared" ca="1" si="200"/>
        <v>2390505.7273781332</v>
      </c>
      <c r="AC952" s="65">
        <f t="shared" ca="1" si="201"/>
        <v>0</v>
      </c>
      <c r="AD952" s="62">
        <f ca="1">MAX(0,AB952-W952*(1+OFFSET($Y$4,B952,0))*E952)</f>
        <v>0</v>
      </c>
      <c r="AE952" s="65">
        <f ca="1">IF(OFFSET($AC$4,B952,0)=0,0,-OFFSET($AC$4,B952,0)/OFFSET($AD$4,B952,0)*AD952)</f>
        <v>0</v>
      </c>
      <c r="AF952" s="51">
        <f t="shared" ca="1" si="202"/>
        <v>2390505.7273781332</v>
      </c>
    </row>
    <row r="953" spans="1:32" ht="11.25" x14ac:dyDescent="0.2">
      <c r="A953" s="60">
        <v>40509</v>
      </c>
      <c r="B953" s="102">
        <f>INT(A953/10000)</f>
        <v>4</v>
      </c>
      <c r="C953" s="109">
        <v>3</v>
      </c>
      <c r="D953" s="60" t="s">
        <v>1010</v>
      </c>
      <c r="E953" s="60">
        <v>1835</v>
      </c>
      <c r="F953" s="60">
        <v>0</v>
      </c>
      <c r="G953" s="60">
        <f t="shared" si="190"/>
        <v>2957.9104477611941</v>
      </c>
      <c r="H953" s="60"/>
      <c r="I953" s="60"/>
      <c r="J953" s="57"/>
      <c r="K953" s="23">
        <f t="shared" si="191"/>
        <v>1</v>
      </c>
      <c r="L953" s="23">
        <f t="shared" si="192"/>
        <v>0</v>
      </c>
      <c r="M953" s="23">
        <f ca="1">OFFSET('Z1'!$B$7,B953,K953)*E953</f>
        <v>0</v>
      </c>
      <c r="N953" s="23">
        <f ca="1">IF(L953&gt;0,OFFSET('Z1'!$I$7,B953,L953)*IF(L953=1,E953-9300,IF(L953=2,E953-18000,IF(L953=3,E953-45000,0))),0)</f>
        <v>0</v>
      </c>
      <c r="O953" s="23">
        <f>IF(AND(F953=1,E953&gt;20000,E953&lt;=45000),E953*'Z1'!$G$7,0)+IF(AND(F953=1,E953&gt;45000,E953&lt;=50000),'Z1'!$G$7/5000*(50000-E953)*E953,0)</f>
        <v>0</v>
      </c>
      <c r="P953" s="24">
        <f t="shared" ca="1" si="193"/>
        <v>0</v>
      </c>
      <c r="Q953" s="27">
        <v>2377</v>
      </c>
      <c r="R953" s="26">
        <f t="shared" si="194"/>
        <v>1377</v>
      </c>
      <c r="S953" s="27">
        <f t="shared" si="195"/>
        <v>1</v>
      </c>
      <c r="T953" s="28">
        <f t="shared" si="196"/>
        <v>1239.3</v>
      </c>
      <c r="U953" s="61">
        <f ca="1">OFFSET($U$4,B953,0)/OFFSET($G$4,B953,0)*G953</f>
        <v>1495084.5295633518</v>
      </c>
      <c r="V953" s="62">
        <f t="shared" ca="1" si="197"/>
        <v>1496323.8295633518</v>
      </c>
      <c r="W953" s="63">
        <v>880.7533008485899</v>
      </c>
      <c r="X953" s="63">
        <f t="shared" ca="1" si="198"/>
        <v>815.4353294623171</v>
      </c>
      <c r="Y953" s="64">
        <f t="shared" ca="1" si="199"/>
        <v>-7.4161483497524383E-2</v>
      </c>
      <c r="Z953" s="64"/>
      <c r="AA953" s="64">
        <f ca="1">MAX(Y953,OFFSET($AA$4,B953,0))</f>
        <v>-7.4161483497524383E-2</v>
      </c>
      <c r="AB953" s="62">
        <f t="shared" ca="1" si="200"/>
        <v>1496323.8295633518</v>
      </c>
      <c r="AC953" s="65">
        <f t="shared" ca="1" si="201"/>
        <v>0</v>
      </c>
      <c r="AD953" s="62">
        <f ca="1">MAX(0,AB953-W953*(1+OFFSET($Y$4,B953,0))*E953)</f>
        <v>0</v>
      </c>
      <c r="AE953" s="65">
        <f ca="1">IF(OFFSET($AC$4,B953,0)=0,0,-OFFSET($AC$4,B953,0)/OFFSET($AD$4,B953,0)*AD953)</f>
        <v>0</v>
      </c>
      <c r="AF953" s="51">
        <f t="shared" ca="1" si="202"/>
        <v>1496323.8295633518</v>
      </c>
    </row>
    <row r="954" spans="1:32" ht="11.25" x14ac:dyDescent="0.2">
      <c r="A954" s="60">
        <v>40510</v>
      </c>
      <c r="B954" s="102">
        <f>INT(A954/10000)</f>
        <v>4</v>
      </c>
      <c r="C954" s="109">
        <v>3</v>
      </c>
      <c r="D954" s="60" t="s">
        <v>1011</v>
      </c>
      <c r="E954" s="60">
        <v>2327</v>
      </c>
      <c r="F954" s="60">
        <v>0</v>
      </c>
      <c r="G954" s="60">
        <f t="shared" si="190"/>
        <v>3750.9850746268658</v>
      </c>
      <c r="H954" s="60"/>
      <c r="I954" s="60"/>
      <c r="J954" s="57"/>
      <c r="K954" s="23">
        <f t="shared" si="191"/>
        <v>1</v>
      </c>
      <c r="L954" s="23">
        <f t="shared" si="192"/>
        <v>0</v>
      </c>
      <c r="M954" s="23">
        <f ca="1">OFFSET('Z1'!$B$7,B954,K954)*E954</f>
        <v>0</v>
      </c>
      <c r="N954" s="23">
        <f ca="1">IF(L954&gt;0,OFFSET('Z1'!$I$7,B954,L954)*IF(L954=1,E954-9300,IF(L954=2,E954-18000,IF(L954=3,E954-45000,0))),0)</f>
        <v>0</v>
      </c>
      <c r="O954" s="23">
        <f>IF(AND(F954=1,E954&gt;20000,E954&lt;=45000),E954*'Z1'!$G$7,0)+IF(AND(F954=1,E954&gt;45000,E954&lt;=50000),'Z1'!$G$7/5000*(50000-E954)*E954,0)</f>
        <v>0</v>
      </c>
      <c r="P954" s="24">
        <f t="shared" ca="1" si="193"/>
        <v>0</v>
      </c>
      <c r="Q954" s="27">
        <v>0</v>
      </c>
      <c r="R954" s="26">
        <f t="shared" si="194"/>
        <v>0</v>
      </c>
      <c r="S954" s="27">
        <f t="shared" si="195"/>
        <v>1</v>
      </c>
      <c r="T954" s="28">
        <f t="shared" si="196"/>
        <v>0</v>
      </c>
      <c r="U954" s="61">
        <f ca="1">OFFSET($U$4,B954,0)/OFFSET($G$4,B954,0)*G954</f>
        <v>1895946.4306778854</v>
      </c>
      <c r="V954" s="62">
        <f t="shared" ca="1" si="197"/>
        <v>1895946.4306778854</v>
      </c>
      <c r="W954" s="63">
        <v>880.12230637345169</v>
      </c>
      <c r="X954" s="63">
        <f t="shared" ca="1" si="198"/>
        <v>814.75996161490559</v>
      </c>
      <c r="Y954" s="64">
        <f t="shared" ca="1" si="199"/>
        <v>-7.4265070076307893E-2</v>
      </c>
      <c r="Z954" s="64"/>
      <c r="AA954" s="64">
        <f ca="1">MAX(Y954,OFFSET($AA$4,B954,0))</f>
        <v>-7.4265070076307893E-2</v>
      </c>
      <c r="AB954" s="62">
        <f t="shared" ca="1" si="200"/>
        <v>1895946.4306778854</v>
      </c>
      <c r="AC954" s="65">
        <f t="shared" ca="1" si="201"/>
        <v>0</v>
      </c>
      <c r="AD954" s="62">
        <f ca="1">MAX(0,AB954-W954*(1+OFFSET($Y$4,B954,0))*E954)</f>
        <v>0</v>
      </c>
      <c r="AE954" s="65">
        <f ca="1">IF(OFFSET($AC$4,B954,0)=0,0,-OFFSET($AC$4,B954,0)/OFFSET($AD$4,B954,0)*AD954)</f>
        <v>0</v>
      </c>
      <c r="AF954" s="51">
        <f t="shared" ca="1" si="202"/>
        <v>1895946.4306778854</v>
      </c>
    </row>
    <row r="955" spans="1:32" ht="11.25" x14ac:dyDescent="0.2">
      <c r="A955" s="60">
        <v>40511</v>
      </c>
      <c r="B955" s="102">
        <f>INT(A955/10000)</f>
        <v>4</v>
      </c>
      <c r="C955" s="109">
        <v>3</v>
      </c>
      <c r="D955" s="60" t="s">
        <v>1012</v>
      </c>
      <c r="E955" s="60">
        <v>2243</v>
      </c>
      <c r="F955" s="60">
        <v>0</v>
      </c>
      <c r="G955" s="60">
        <f t="shared" si="190"/>
        <v>3615.5820895522388</v>
      </c>
      <c r="H955" s="60"/>
      <c r="I955" s="60"/>
      <c r="J955" s="57"/>
      <c r="K955" s="23">
        <f t="shared" si="191"/>
        <v>1</v>
      </c>
      <c r="L955" s="23">
        <f t="shared" si="192"/>
        <v>0</v>
      </c>
      <c r="M955" s="23">
        <f ca="1">OFFSET('Z1'!$B$7,B955,K955)*E955</f>
        <v>0</v>
      </c>
      <c r="N955" s="23">
        <f ca="1">IF(L955&gt;0,OFFSET('Z1'!$I$7,B955,L955)*IF(L955=1,E955-9300,IF(L955=2,E955-18000,IF(L955=3,E955-45000,0))),0)</f>
        <v>0</v>
      </c>
      <c r="O955" s="23">
        <f>IF(AND(F955=1,E955&gt;20000,E955&lt;=45000),E955*'Z1'!$G$7,0)+IF(AND(F955=1,E955&gt;45000,E955&lt;=50000),'Z1'!$G$7/5000*(50000-E955)*E955,0)</f>
        <v>0</v>
      </c>
      <c r="P955" s="24">
        <f t="shared" ca="1" si="193"/>
        <v>0</v>
      </c>
      <c r="Q955" s="27">
        <v>0</v>
      </c>
      <c r="R955" s="26">
        <f t="shared" si="194"/>
        <v>0</v>
      </c>
      <c r="S955" s="27">
        <f t="shared" si="195"/>
        <v>1</v>
      </c>
      <c r="T955" s="28">
        <f t="shared" si="196"/>
        <v>0</v>
      </c>
      <c r="U955" s="61">
        <f ca="1">OFFSET($U$4,B955,0)/OFFSET($G$4,B955,0)*G955</f>
        <v>1827506.5939022333</v>
      </c>
      <c r="V955" s="62">
        <f t="shared" ca="1" si="197"/>
        <v>1827506.5939022333</v>
      </c>
      <c r="W955" s="63">
        <v>880.12230637345181</v>
      </c>
      <c r="X955" s="63">
        <f t="shared" ca="1" si="198"/>
        <v>814.75996161490559</v>
      </c>
      <c r="Y955" s="64">
        <f t="shared" ca="1" si="199"/>
        <v>-7.4265070076308004E-2</v>
      </c>
      <c r="Z955" s="64"/>
      <c r="AA955" s="64">
        <f ca="1">MAX(Y955,OFFSET($AA$4,B955,0))</f>
        <v>-7.4265070076308004E-2</v>
      </c>
      <c r="AB955" s="62">
        <f t="shared" ca="1" si="200"/>
        <v>1827506.5939022333</v>
      </c>
      <c r="AC955" s="65">
        <f t="shared" ca="1" si="201"/>
        <v>0</v>
      </c>
      <c r="AD955" s="62">
        <f ca="1">MAX(0,AB955-W955*(1+OFFSET($Y$4,B955,0))*E955)</f>
        <v>0</v>
      </c>
      <c r="AE955" s="65">
        <f ca="1">IF(OFFSET($AC$4,B955,0)=0,0,-OFFSET($AC$4,B955,0)/OFFSET($AD$4,B955,0)*AD955)</f>
        <v>0</v>
      </c>
      <c r="AF955" s="51">
        <f t="shared" ca="1" si="202"/>
        <v>1827506.5939022333</v>
      </c>
    </row>
    <row r="956" spans="1:32" ht="11.25" x14ac:dyDescent="0.2">
      <c r="A956" s="60">
        <v>40512</v>
      </c>
      <c r="B956" s="102">
        <f>INT(A956/10000)</f>
        <v>4</v>
      </c>
      <c r="C956" s="109">
        <v>3</v>
      </c>
      <c r="D956" s="60" t="s">
        <v>1013</v>
      </c>
      <c r="E956" s="60">
        <v>1582</v>
      </c>
      <c r="F956" s="60">
        <v>0</v>
      </c>
      <c r="G956" s="60">
        <f t="shared" si="190"/>
        <v>2550.0895522388059</v>
      </c>
      <c r="H956" s="60"/>
      <c r="I956" s="60"/>
      <c r="J956" s="57"/>
      <c r="K956" s="23">
        <f t="shared" si="191"/>
        <v>1</v>
      </c>
      <c r="L956" s="23">
        <f t="shared" si="192"/>
        <v>0</v>
      </c>
      <c r="M956" s="23">
        <f ca="1">OFFSET('Z1'!$B$7,B956,K956)*E956</f>
        <v>0</v>
      </c>
      <c r="N956" s="23">
        <f ca="1">IF(L956&gt;0,OFFSET('Z1'!$I$7,B956,L956)*IF(L956=1,E956-9300,IF(L956=2,E956-18000,IF(L956=3,E956-45000,0))),0)</f>
        <v>0</v>
      </c>
      <c r="O956" s="23">
        <f>IF(AND(F956=1,E956&gt;20000,E956&lt;=45000),E956*'Z1'!$G$7,0)+IF(AND(F956=1,E956&gt;45000,E956&lt;=50000),'Z1'!$G$7/5000*(50000-E956)*E956,0)</f>
        <v>0</v>
      </c>
      <c r="P956" s="24">
        <f t="shared" ca="1" si="193"/>
        <v>0</v>
      </c>
      <c r="Q956" s="27">
        <v>0</v>
      </c>
      <c r="R956" s="26">
        <f t="shared" si="194"/>
        <v>0</v>
      </c>
      <c r="S956" s="27">
        <f t="shared" si="195"/>
        <v>1</v>
      </c>
      <c r="T956" s="28">
        <f t="shared" si="196"/>
        <v>0</v>
      </c>
      <c r="U956" s="61">
        <f ca="1">OFFSET($U$4,B956,0)/OFFSET($G$4,B956,0)*G956</f>
        <v>1288950.2592747808</v>
      </c>
      <c r="V956" s="62">
        <f t="shared" ca="1" si="197"/>
        <v>1288950.2592747808</v>
      </c>
      <c r="W956" s="63">
        <v>880.12230637345181</v>
      </c>
      <c r="X956" s="63">
        <f t="shared" ca="1" si="198"/>
        <v>814.75996161490571</v>
      </c>
      <c r="Y956" s="64">
        <f t="shared" ca="1" si="199"/>
        <v>-7.4265070076307893E-2</v>
      </c>
      <c r="Z956" s="64"/>
      <c r="AA956" s="64">
        <f ca="1">MAX(Y956,OFFSET($AA$4,B956,0))</f>
        <v>-7.4265070076307893E-2</v>
      </c>
      <c r="AB956" s="62">
        <f t="shared" ca="1" si="200"/>
        <v>1288950.2592747808</v>
      </c>
      <c r="AC956" s="65">
        <f t="shared" ca="1" si="201"/>
        <v>0</v>
      </c>
      <c r="AD956" s="62">
        <f ca="1">MAX(0,AB956-W956*(1+OFFSET($Y$4,B956,0))*E956)</f>
        <v>0</v>
      </c>
      <c r="AE956" s="65">
        <f ca="1">IF(OFFSET($AC$4,B956,0)=0,0,-OFFSET($AC$4,B956,0)/OFFSET($AD$4,B956,0)*AD956)</f>
        <v>0</v>
      </c>
      <c r="AF956" s="51">
        <f t="shared" ca="1" si="202"/>
        <v>1288950.2592747808</v>
      </c>
    </row>
    <row r="957" spans="1:32" ht="11.25" x14ac:dyDescent="0.2">
      <c r="A957" s="60">
        <v>40601</v>
      </c>
      <c r="B957" s="102">
        <f>INT(A957/10000)</f>
        <v>4</v>
      </c>
      <c r="C957" s="109">
        <v>5</v>
      </c>
      <c r="D957" s="60" t="s">
        <v>1014</v>
      </c>
      <c r="E957" s="60">
        <v>7957</v>
      </c>
      <c r="F957" s="60">
        <v>0</v>
      </c>
      <c r="G957" s="60">
        <f t="shared" si="190"/>
        <v>12826.208955223881</v>
      </c>
      <c r="H957" s="60"/>
      <c r="I957" s="60"/>
      <c r="J957" s="57"/>
      <c r="K957" s="23">
        <f t="shared" si="191"/>
        <v>1</v>
      </c>
      <c r="L957" s="23">
        <f t="shared" si="192"/>
        <v>0</v>
      </c>
      <c r="M957" s="23">
        <f ca="1">OFFSET('Z1'!$B$7,B957,K957)*E957</f>
        <v>0</v>
      </c>
      <c r="N957" s="23">
        <f ca="1">IF(L957&gt;0,OFFSET('Z1'!$I$7,B957,L957)*IF(L957=1,E957-9300,IF(L957=2,E957-18000,IF(L957=3,E957-45000,0))),0)</f>
        <v>0</v>
      </c>
      <c r="O957" s="23">
        <f>IF(AND(F957=1,E957&gt;20000,E957&lt;=45000),E957*'Z1'!$G$7,0)+IF(AND(F957=1,E957&gt;45000,E957&lt;=50000),'Z1'!$G$7/5000*(50000-E957)*E957,0)</f>
        <v>0</v>
      </c>
      <c r="P957" s="24">
        <f t="shared" ca="1" si="193"/>
        <v>0</v>
      </c>
      <c r="Q957" s="27">
        <v>23507</v>
      </c>
      <c r="R957" s="26">
        <f t="shared" si="194"/>
        <v>22507</v>
      </c>
      <c r="S957" s="27">
        <f t="shared" si="195"/>
        <v>1</v>
      </c>
      <c r="T957" s="28">
        <f t="shared" si="196"/>
        <v>20256.3</v>
      </c>
      <c r="U957" s="61">
        <f ca="1">OFFSET($U$4,B957,0)/OFFSET($G$4,B957,0)*G957</f>
        <v>6483045.0145698041</v>
      </c>
      <c r="V957" s="62">
        <f t="shared" ca="1" si="197"/>
        <v>6503301.3145698039</v>
      </c>
      <c r="W957" s="63">
        <v>882.7291480800917</v>
      </c>
      <c r="X957" s="63">
        <f t="shared" ca="1" si="198"/>
        <v>817.30568236393162</v>
      </c>
      <c r="Y957" s="64">
        <f t="shared" ca="1" si="199"/>
        <v>-7.4114994229491638E-2</v>
      </c>
      <c r="Z957" s="64"/>
      <c r="AA957" s="64">
        <f ca="1">MAX(Y957,OFFSET($AA$4,B957,0))</f>
        <v>-7.4114994229491638E-2</v>
      </c>
      <c r="AB957" s="62">
        <f t="shared" ca="1" si="200"/>
        <v>6503301.3145698039</v>
      </c>
      <c r="AC957" s="65">
        <f t="shared" ca="1" si="201"/>
        <v>0</v>
      </c>
      <c r="AD957" s="62">
        <f ca="1">MAX(0,AB957-W957*(1+OFFSET($Y$4,B957,0))*E957)</f>
        <v>0</v>
      </c>
      <c r="AE957" s="65">
        <f ca="1">IF(OFFSET($AC$4,B957,0)=0,0,-OFFSET($AC$4,B957,0)/OFFSET($AD$4,B957,0)*AD957)</f>
        <v>0</v>
      </c>
      <c r="AF957" s="51">
        <f t="shared" ca="1" si="202"/>
        <v>6503301.3145698039</v>
      </c>
    </row>
    <row r="958" spans="1:32" ht="11.25" x14ac:dyDescent="0.2">
      <c r="A958" s="60">
        <v>40602</v>
      </c>
      <c r="B958" s="102">
        <f>INT(A958/10000)</f>
        <v>4</v>
      </c>
      <c r="C958" s="109">
        <v>3</v>
      </c>
      <c r="D958" s="60" t="s">
        <v>1015</v>
      </c>
      <c r="E958" s="60">
        <v>1923</v>
      </c>
      <c r="F958" s="60">
        <v>0</v>
      </c>
      <c r="G958" s="60">
        <f t="shared" si="190"/>
        <v>3099.7611940298507</v>
      </c>
      <c r="H958" s="60"/>
      <c r="I958" s="60"/>
      <c r="J958" s="57"/>
      <c r="K958" s="23">
        <f t="shared" si="191"/>
        <v>1</v>
      </c>
      <c r="L958" s="23">
        <f t="shared" si="192"/>
        <v>0</v>
      </c>
      <c r="M958" s="23">
        <f ca="1">OFFSET('Z1'!$B$7,B958,K958)*E958</f>
        <v>0</v>
      </c>
      <c r="N958" s="23">
        <f ca="1">IF(L958&gt;0,OFFSET('Z1'!$I$7,B958,L958)*IF(L958=1,E958-9300,IF(L958=2,E958-18000,IF(L958=3,E958-45000,0))),0)</f>
        <v>0</v>
      </c>
      <c r="O958" s="23">
        <f>IF(AND(F958=1,E958&gt;20000,E958&lt;=45000),E958*'Z1'!$G$7,0)+IF(AND(F958=1,E958&gt;45000,E958&lt;=50000),'Z1'!$G$7/5000*(50000-E958)*E958,0)</f>
        <v>0</v>
      </c>
      <c r="P958" s="24">
        <f t="shared" ca="1" si="193"/>
        <v>0</v>
      </c>
      <c r="Q958" s="27">
        <v>0</v>
      </c>
      <c r="R958" s="26">
        <f t="shared" si="194"/>
        <v>0</v>
      </c>
      <c r="S958" s="27">
        <f t="shared" si="195"/>
        <v>1</v>
      </c>
      <c r="T958" s="28">
        <f t="shared" si="196"/>
        <v>0</v>
      </c>
      <c r="U958" s="61">
        <f ca="1">OFFSET($U$4,B958,0)/OFFSET($G$4,B958,0)*G958</f>
        <v>1566783.4061854635</v>
      </c>
      <c r="V958" s="62">
        <f t="shared" ca="1" si="197"/>
        <v>1566783.4061854635</v>
      </c>
      <c r="W958" s="63">
        <v>880.12230637345192</v>
      </c>
      <c r="X958" s="63">
        <f t="shared" ca="1" si="198"/>
        <v>814.75996161490559</v>
      </c>
      <c r="Y958" s="64">
        <f t="shared" ca="1" si="199"/>
        <v>-7.4265070076308115E-2</v>
      </c>
      <c r="Z958" s="64"/>
      <c r="AA958" s="64">
        <f ca="1">MAX(Y958,OFFSET($AA$4,B958,0))</f>
        <v>-7.4265070076308115E-2</v>
      </c>
      <c r="AB958" s="62">
        <f t="shared" ca="1" si="200"/>
        <v>1566783.4061854635</v>
      </c>
      <c r="AC958" s="65">
        <f t="shared" ca="1" si="201"/>
        <v>0</v>
      </c>
      <c r="AD958" s="62">
        <f ca="1">MAX(0,AB958-W958*(1+OFFSET($Y$4,B958,0))*E958)</f>
        <v>0</v>
      </c>
      <c r="AE958" s="65">
        <f ca="1">IF(OFFSET($AC$4,B958,0)=0,0,-OFFSET($AC$4,B958,0)/OFFSET($AD$4,B958,0)*AD958)</f>
        <v>0</v>
      </c>
      <c r="AF958" s="51">
        <f t="shared" ca="1" si="202"/>
        <v>1566783.4061854635</v>
      </c>
    </row>
    <row r="959" spans="1:32" ht="11.25" x14ac:dyDescent="0.2">
      <c r="A959" s="60">
        <v>40603</v>
      </c>
      <c r="B959" s="102">
        <f>INT(A959/10000)</f>
        <v>4</v>
      </c>
      <c r="C959" s="109">
        <v>4</v>
      </c>
      <c r="D959" s="60" t="s">
        <v>1016</v>
      </c>
      <c r="E959" s="60">
        <v>2684</v>
      </c>
      <c r="F959" s="60">
        <v>0</v>
      </c>
      <c r="G959" s="60">
        <f t="shared" si="190"/>
        <v>4326.4477611940301</v>
      </c>
      <c r="H959" s="60"/>
      <c r="I959" s="60"/>
      <c r="J959" s="57"/>
      <c r="K959" s="23">
        <f t="shared" si="191"/>
        <v>1</v>
      </c>
      <c r="L959" s="23">
        <f t="shared" si="192"/>
        <v>0</v>
      </c>
      <c r="M959" s="23">
        <f ca="1">OFFSET('Z1'!$B$7,B959,K959)*E959</f>
        <v>0</v>
      </c>
      <c r="N959" s="23">
        <f ca="1">IF(L959&gt;0,OFFSET('Z1'!$I$7,B959,L959)*IF(L959=1,E959-9300,IF(L959=2,E959-18000,IF(L959=3,E959-45000,0))),0)</f>
        <v>0</v>
      </c>
      <c r="O959" s="23">
        <f>IF(AND(F959=1,E959&gt;20000,E959&lt;=45000),E959*'Z1'!$G$7,0)+IF(AND(F959=1,E959&gt;45000,E959&lt;=50000),'Z1'!$G$7/5000*(50000-E959)*E959,0)</f>
        <v>0</v>
      </c>
      <c r="P959" s="24">
        <f t="shared" ca="1" si="193"/>
        <v>0</v>
      </c>
      <c r="Q959" s="27">
        <v>0</v>
      </c>
      <c r="R959" s="26">
        <f t="shared" si="194"/>
        <v>0</v>
      </c>
      <c r="S959" s="27">
        <f t="shared" si="195"/>
        <v>1</v>
      </c>
      <c r="T959" s="28">
        <f t="shared" si="196"/>
        <v>0</v>
      </c>
      <c r="U959" s="61">
        <f ca="1">OFFSET($U$4,B959,0)/OFFSET($G$4,B959,0)*G959</f>
        <v>2186815.736974407</v>
      </c>
      <c r="V959" s="62">
        <f t="shared" ca="1" si="197"/>
        <v>2186815.736974407</v>
      </c>
      <c r="W959" s="63">
        <v>880.12230637345169</v>
      </c>
      <c r="X959" s="63">
        <f t="shared" ca="1" si="198"/>
        <v>814.75996161490571</v>
      </c>
      <c r="Y959" s="64">
        <f t="shared" ca="1" si="199"/>
        <v>-7.4265070076307782E-2</v>
      </c>
      <c r="Z959" s="64"/>
      <c r="AA959" s="64">
        <f ca="1">MAX(Y959,OFFSET($AA$4,B959,0))</f>
        <v>-7.4265070076307782E-2</v>
      </c>
      <c r="AB959" s="62">
        <f t="shared" ca="1" si="200"/>
        <v>2186815.736974407</v>
      </c>
      <c r="AC959" s="65">
        <f t="shared" ca="1" si="201"/>
        <v>0</v>
      </c>
      <c r="AD959" s="62">
        <f ca="1">MAX(0,AB959-W959*(1+OFFSET($Y$4,B959,0))*E959)</f>
        <v>0</v>
      </c>
      <c r="AE959" s="65">
        <f ca="1">IF(OFFSET($AC$4,B959,0)=0,0,-OFFSET($AC$4,B959,0)/OFFSET($AD$4,B959,0)*AD959)</f>
        <v>0</v>
      </c>
      <c r="AF959" s="51">
        <f t="shared" ca="1" si="202"/>
        <v>2186815.736974407</v>
      </c>
    </row>
    <row r="960" spans="1:32" ht="11.25" x14ac:dyDescent="0.2">
      <c r="A960" s="60">
        <v>40604</v>
      </c>
      <c r="B960" s="102">
        <f>INT(A960/10000)</f>
        <v>4</v>
      </c>
      <c r="C960" s="109">
        <v>4</v>
      </c>
      <c r="D960" s="60" t="s">
        <v>1017</v>
      </c>
      <c r="E960" s="60">
        <v>2753</v>
      </c>
      <c r="F960" s="60">
        <v>0</v>
      </c>
      <c r="G960" s="60">
        <f t="shared" si="190"/>
        <v>4437.6716417910447</v>
      </c>
      <c r="H960" s="60"/>
      <c r="I960" s="60"/>
      <c r="J960" s="57"/>
      <c r="K960" s="23">
        <f t="shared" si="191"/>
        <v>1</v>
      </c>
      <c r="L960" s="23">
        <f t="shared" si="192"/>
        <v>0</v>
      </c>
      <c r="M960" s="23">
        <f ca="1">OFFSET('Z1'!$B$7,B960,K960)*E960</f>
        <v>0</v>
      </c>
      <c r="N960" s="23">
        <f ca="1">IF(L960&gt;0,OFFSET('Z1'!$I$7,B960,L960)*IF(L960=1,E960-9300,IF(L960=2,E960-18000,IF(L960=3,E960-45000,0))),0)</f>
        <v>0</v>
      </c>
      <c r="O960" s="23">
        <f>IF(AND(F960=1,E960&gt;20000,E960&lt;=45000),E960*'Z1'!$G$7,0)+IF(AND(F960=1,E960&gt;45000,E960&lt;=50000),'Z1'!$G$7/5000*(50000-E960)*E960,0)</f>
        <v>0</v>
      </c>
      <c r="P960" s="24">
        <f t="shared" ca="1" si="193"/>
        <v>0</v>
      </c>
      <c r="Q960" s="27">
        <v>3409</v>
      </c>
      <c r="R960" s="26">
        <f t="shared" si="194"/>
        <v>2409</v>
      </c>
      <c r="S960" s="27">
        <f t="shared" si="195"/>
        <v>1</v>
      </c>
      <c r="T960" s="28">
        <f t="shared" si="196"/>
        <v>2168.1</v>
      </c>
      <c r="U960" s="61">
        <f ca="1">OFFSET($U$4,B960,0)/OFFSET($G$4,B960,0)*G960</f>
        <v>2243034.174325835</v>
      </c>
      <c r="V960" s="62">
        <f t="shared" ca="1" si="197"/>
        <v>2245202.2743258351</v>
      </c>
      <c r="W960" s="63">
        <v>880.79850016859064</v>
      </c>
      <c r="X960" s="63">
        <f t="shared" ca="1" si="198"/>
        <v>815.54750247941706</v>
      </c>
      <c r="Y960" s="64">
        <f t="shared" ca="1" si="199"/>
        <v>-7.4081640326004283E-2</v>
      </c>
      <c r="Z960" s="64"/>
      <c r="AA960" s="64">
        <f ca="1">MAX(Y960,OFFSET($AA$4,B960,0))</f>
        <v>-7.4081640326004283E-2</v>
      </c>
      <c r="AB960" s="62">
        <f t="shared" ca="1" si="200"/>
        <v>2245202.2743258351</v>
      </c>
      <c r="AC960" s="65">
        <f t="shared" ca="1" si="201"/>
        <v>0</v>
      </c>
      <c r="AD960" s="62">
        <f ca="1">MAX(0,AB960-W960*(1+OFFSET($Y$4,B960,0))*E960)</f>
        <v>0</v>
      </c>
      <c r="AE960" s="65">
        <f ca="1">IF(OFFSET($AC$4,B960,0)=0,0,-OFFSET($AC$4,B960,0)/OFFSET($AD$4,B960,0)*AD960)</f>
        <v>0</v>
      </c>
      <c r="AF960" s="51">
        <f t="shared" ca="1" si="202"/>
        <v>2245202.2743258351</v>
      </c>
    </row>
    <row r="961" spans="1:32" ht="11.25" x14ac:dyDescent="0.2">
      <c r="A961" s="60">
        <v>40605</v>
      </c>
      <c r="B961" s="102">
        <f>INT(A961/10000)</f>
        <v>4</v>
      </c>
      <c r="C961" s="109">
        <v>3</v>
      </c>
      <c r="D961" s="60" t="s">
        <v>1018</v>
      </c>
      <c r="E961" s="60">
        <v>1200</v>
      </c>
      <c r="F961" s="60">
        <v>0</v>
      </c>
      <c r="G961" s="60">
        <f t="shared" si="190"/>
        <v>1934.3283582089553</v>
      </c>
      <c r="H961" s="60"/>
      <c r="I961" s="60"/>
      <c r="J961" s="57"/>
      <c r="K961" s="23">
        <f t="shared" si="191"/>
        <v>1</v>
      </c>
      <c r="L961" s="23">
        <f t="shared" si="192"/>
        <v>0</v>
      </c>
      <c r="M961" s="23">
        <f ca="1">OFFSET('Z1'!$B$7,B961,K961)*E961</f>
        <v>0</v>
      </c>
      <c r="N961" s="23">
        <f ca="1">IF(L961&gt;0,OFFSET('Z1'!$I$7,B961,L961)*IF(L961=1,E961-9300,IF(L961=2,E961-18000,IF(L961=3,E961-45000,0))),0)</f>
        <v>0</v>
      </c>
      <c r="O961" s="23">
        <f>IF(AND(F961=1,E961&gt;20000,E961&lt;=45000),E961*'Z1'!$G$7,0)+IF(AND(F961=1,E961&gt;45000,E961&lt;=50000),'Z1'!$G$7/5000*(50000-E961)*E961,0)</f>
        <v>0</v>
      </c>
      <c r="P961" s="24">
        <f t="shared" ca="1" si="193"/>
        <v>0</v>
      </c>
      <c r="Q961" s="27">
        <v>3364</v>
      </c>
      <c r="R961" s="26">
        <f t="shared" si="194"/>
        <v>2364</v>
      </c>
      <c r="S961" s="27">
        <f t="shared" si="195"/>
        <v>1</v>
      </c>
      <c r="T961" s="28">
        <f t="shared" si="196"/>
        <v>2127.6</v>
      </c>
      <c r="U961" s="61">
        <f ca="1">OFFSET($U$4,B961,0)/OFFSET($G$4,B961,0)*G961</f>
        <v>977711.95393788675</v>
      </c>
      <c r="V961" s="62">
        <f t="shared" ca="1" si="197"/>
        <v>979839.55393788673</v>
      </c>
      <c r="W961" s="63">
        <v>881.4110458692503</v>
      </c>
      <c r="X961" s="63">
        <f t="shared" ca="1" si="198"/>
        <v>816.53296161490562</v>
      </c>
      <c r="Y961" s="64">
        <f t="shared" ca="1" si="199"/>
        <v>-7.3607069662216085E-2</v>
      </c>
      <c r="Z961" s="64"/>
      <c r="AA961" s="64">
        <f ca="1">MAX(Y961,OFFSET($AA$4,B961,0))</f>
        <v>-7.3607069662216085E-2</v>
      </c>
      <c r="AB961" s="62">
        <f t="shared" ca="1" si="200"/>
        <v>979839.55393788673</v>
      </c>
      <c r="AC961" s="65">
        <f t="shared" ca="1" si="201"/>
        <v>0</v>
      </c>
      <c r="AD961" s="62">
        <f ca="1">MAX(0,AB961-W961*(1+OFFSET($Y$4,B961,0))*E961)</f>
        <v>0</v>
      </c>
      <c r="AE961" s="65">
        <f ca="1">IF(OFFSET($AC$4,B961,0)=0,0,-OFFSET($AC$4,B961,0)/OFFSET($AD$4,B961,0)*AD961)</f>
        <v>0</v>
      </c>
      <c r="AF961" s="51">
        <f t="shared" ca="1" si="202"/>
        <v>979839.55393788673</v>
      </c>
    </row>
    <row r="962" spans="1:32" ht="11.25" x14ac:dyDescent="0.2">
      <c r="A962" s="60">
        <v>40606</v>
      </c>
      <c r="B962" s="102">
        <f>INT(A962/10000)</f>
        <v>4</v>
      </c>
      <c r="C962" s="109">
        <v>2</v>
      </c>
      <c r="D962" s="60" t="s">
        <v>1019</v>
      </c>
      <c r="E962" s="60">
        <v>624</v>
      </c>
      <c r="F962" s="60">
        <v>0</v>
      </c>
      <c r="G962" s="60">
        <f t="shared" si="190"/>
        <v>1005.8507462686567</v>
      </c>
      <c r="H962" s="60"/>
      <c r="I962" s="60"/>
      <c r="J962" s="57"/>
      <c r="K962" s="23">
        <f t="shared" si="191"/>
        <v>1</v>
      </c>
      <c r="L962" s="23">
        <f t="shared" si="192"/>
        <v>0</v>
      </c>
      <c r="M962" s="23">
        <f ca="1">OFFSET('Z1'!$B$7,B962,K962)*E962</f>
        <v>0</v>
      </c>
      <c r="N962" s="23">
        <f ca="1">IF(L962&gt;0,OFFSET('Z1'!$I$7,B962,L962)*IF(L962=1,E962-9300,IF(L962=2,E962-18000,IF(L962=3,E962-45000,0))),0)</f>
        <v>0</v>
      </c>
      <c r="O962" s="23">
        <f>IF(AND(F962=1,E962&gt;20000,E962&lt;=45000),E962*'Z1'!$G$7,0)+IF(AND(F962=1,E962&gt;45000,E962&lt;=50000),'Z1'!$G$7/5000*(50000-E962)*E962,0)</f>
        <v>0</v>
      </c>
      <c r="P962" s="24">
        <f t="shared" ca="1" si="193"/>
        <v>0</v>
      </c>
      <c r="Q962" s="27">
        <v>4210</v>
      </c>
      <c r="R962" s="26">
        <f t="shared" si="194"/>
        <v>3210</v>
      </c>
      <c r="S962" s="27">
        <f t="shared" si="195"/>
        <v>1</v>
      </c>
      <c r="T962" s="28">
        <f t="shared" si="196"/>
        <v>2889</v>
      </c>
      <c r="U962" s="61">
        <f ca="1">OFFSET($U$4,B962,0)/OFFSET($G$4,B962,0)*G962</f>
        <v>508410.21604770113</v>
      </c>
      <c r="V962" s="62">
        <f t="shared" ca="1" si="197"/>
        <v>511299.21604770113</v>
      </c>
      <c r="W962" s="63">
        <v>884.39838292847571</v>
      </c>
      <c r="X962" s="63">
        <f t="shared" ca="1" si="198"/>
        <v>819.38976930721333</v>
      </c>
      <c r="Y962" s="64">
        <f t="shared" ca="1" si="199"/>
        <v>-7.3506029495442715E-2</v>
      </c>
      <c r="Z962" s="64"/>
      <c r="AA962" s="64">
        <f ca="1">MAX(Y962,OFFSET($AA$4,B962,0))</f>
        <v>-7.3506029495442715E-2</v>
      </c>
      <c r="AB962" s="62">
        <f t="shared" ca="1" si="200"/>
        <v>511299.21604770113</v>
      </c>
      <c r="AC962" s="65">
        <f t="shared" ca="1" si="201"/>
        <v>0</v>
      </c>
      <c r="AD962" s="62">
        <f ca="1">MAX(0,AB962-W962*(1+OFFSET($Y$4,B962,0))*E962)</f>
        <v>0</v>
      </c>
      <c r="AE962" s="65">
        <f ca="1">IF(OFFSET($AC$4,B962,0)=0,0,-OFFSET($AC$4,B962,0)/OFFSET($AD$4,B962,0)*AD962)</f>
        <v>0</v>
      </c>
      <c r="AF962" s="51">
        <f t="shared" ca="1" si="202"/>
        <v>511299.21604770113</v>
      </c>
    </row>
    <row r="963" spans="1:32" ht="11.25" x14ac:dyDescent="0.2">
      <c r="A963" s="60">
        <v>40607</v>
      </c>
      <c r="B963" s="102">
        <f>INT(A963/10000)</f>
        <v>4</v>
      </c>
      <c r="C963" s="109">
        <v>3</v>
      </c>
      <c r="D963" s="60" t="s">
        <v>1020</v>
      </c>
      <c r="E963" s="60">
        <v>2132</v>
      </c>
      <c r="F963" s="60">
        <v>0</v>
      </c>
      <c r="G963" s="60">
        <f t="shared" si="190"/>
        <v>3436.6567164179105</v>
      </c>
      <c r="H963" s="60"/>
      <c r="I963" s="60"/>
      <c r="J963" s="57"/>
      <c r="K963" s="23">
        <f t="shared" si="191"/>
        <v>1</v>
      </c>
      <c r="L963" s="23">
        <f t="shared" si="192"/>
        <v>0</v>
      </c>
      <c r="M963" s="23">
        <f ca="1">OFFSET('Z1'!$B$7,B963,K963)*E963</f>
        <v>0</v>
      </c>
      <c r="N963" s="23">
        <f ca="1">IF(L963&gt;0,OFFSET('Z1'!$I$7,B963,L963)*IF(L963=1,E963-9300,IF(L963=2,E963-18000,IF(L963=3,E963-45000,0))),0)</f>
        <v>0</v>
      </c>
      <c r="O963" s="23">
        <f>IF(AND(F963=1,E963&gt;20000,E963&lt;=45000),E963*'Z1'!$G$7,0)+IF(AND(F963=1,E963&gt;45000,E963&lt;=50000),'Z1'!$G$7/5000*(50000-E963)*E963,0)</f>
        <v>0</v>
      </c>
      <c r="P963" s="24">
        <f t="shared" ca="1" si="193"/>
        <v>0</v>
      </c>
      <c r="Q963" s="27">
        <v>7736</v>
      </c>
      <c r="R963" s="26">
        <f t="shared" si="194"/>
        <v>6736</v>
      </c>
      <c r="S963" s="27">
        <f t="shared" si="195"/>
        <v>1</v>
      </c>
      <c r="T963" s="28">
        <f t="shared" si="196"/>
        <v>6062.4000000000005</v>
      </c>
      <c r="U963" s="61">
        <f ca="1">OFFSET($U$4,B963,0)/OFFSET($G$4,B963,0)*G963</f>
        <v>1737068.2381629788</v>
      </c>
      <c r="V963" s="62">
        <f t="shared" ca="1" si="197"/>
        <v>1743130.6381629787</v>
      </c>
      <c r="W963" s="63">
        <v>883.0452889123851</v>
      </c>
      <c r="X963" s="63">
        <f t="shared" ca="1" si="198"/>
        <v>817.60348881940843</v>
      </c>
      <c r="Y963" s="64">
        <f t="shared" ca="1" si="199"/>
        <v>-7.4109222839044864E-2</v>
      </c>
      <c r="Z963" s="64"/>
      <c r="AA963" s="64">
        <f ca="1">MAX(Y963,OFFSET($AA$4,B963,0))</f>
        <v>-7.4109222839044864E-2</v>
      </c>
      <c r="AB963" s="62">
        <f t="shared" ca="1" si="200"/>
        <v>1743130.6381629787</v>
      </c>
      <c r="AC963" s="65">
        <f t="shared" ca="1" si="201"/>
        <v>0</v>
      </c>
      <c r="AD963" s="62">
        <f ca="1">MAX(0,AB963-W963*(1+OFFSET($Y$4,B963,0))*E963)</f>
        <v>0</v>
      </c>
      <c r="AE963" s="65">
        <f ca="1">IF(OFFSET($AC$4,B963,0)=0,0,-OFFSET($AC$4,B963,0)/OFFSET($AD$4,B963,0)*AD963)</f>
        <v>0</v>
      </c>
      <c r="AF963" s="51">
        <f t="shared" ca="1" si="202"/>
        <v>1743130.6381629787</v>
      </c>
    </row>
    <row r="964" spans="1:32" ht="11.25" x14ac:dyDescent="0.2">
      <c r="A964" s="60">
        <v>40608</v>
      </c>
      <c r="B964" s="102">
        <f>INT(A964/10000)</f>
        <v>4</v>
      </c>
      <c r="C964" s="109">
        <v>4</v>
      </c>
      <c r="D964" s="60" t="s">
        <v>1021</v>
      </c>
      <c r="E964" s="60">
        <v>3094</v>
      </c>
      <c r="F964" s="60">
        <v>0</v>
      </c>
      <c r="G964" s="60">
        <f t="shared" si="190"/>
        <v>4987.3432835820895</v>
      </c>
      <c r="H964" s="60"/>
      <c r="I964" s="60"/>
      <c r="J964" s="57"/>
      <c r="K964" s="23">
        <f t="shared" si="191"/>
        <v>1</v>
      </c>
      <c r="L964" s="23">
        <f t="shared" si="192"/>
        <v>0</v>
      </c>
      <c r="M964" s="23">
        <f ca="1">OFFSET('Z1'!$B$7,B964,K964)*E964</f>
        <v>0</v>
      </c>
      <c r="N964" s="23">
        <f ca="1">IF(L964&gt;0,OFFSET('Z1'!$I$7,B964,L964)*IF(L964=1,E964-9300,IF(L964=2,E964-18000,IF(L964=3,E964-45000,0))),0)</f>
        <v>0</v>
      </c>
      <c r="O964" s="23">
        <f>IF(AND(F964=1,E964&gt;20000,E964&lt;=45000),E964*'Z1'!$G$7,0)+IF(AND(F964=1,E964&gt;45000,E964&lt;=50000),'Z1'!$G$7/5000*(50000-E964)*E964,0)</f>
        <v>0</v>
      </c>
      <c r="P964" s="24">
        <f t="shared" ca="1" si="193"/>
        <v>0</v>
      </c>
      <c r="Q964" s="27">
        <v>13895</v>
      </c>
      <c r="R964" s="26">
        <f t="shared" si="194"/>
        <v>12895</v>
      </c>
      <c r="S964" s="27">
        <f t="shared" si="195"/>
        <v>1</v>
      </c>
      <c r="T964" s="28">
        <f t="shared" si="196"/>
        <v>11605.5</v>
      </c>
      <c r="U964" s="61">
        <f ca="1">OFFSET($U$4,B964,0)/OFFSET($G$4,B964,0)*G964</f>
        <v>2520867.3212365177</v>
      </c>
      <c r="V964" s="62">
        <f t="shared" ca="1" si="197"/>
        <v>2532472.8212365177</v>
      </c>
      <c r="W964" s="63">
        <v>884.10563437345172</v>
      </c>
      <c r="X964" s="63">
        <f t="shared" ca="1" si="198"/>
        <v>818.51093123352223</v>
      </c>
      <c r="Y964" s="64">
        <f t="shared" ca="1" si="199"/>
        <v>-7.4193287079790116E-2</v>
      </c>
      <c r="Z964" s="64"/>
      <c r="AA964" s="64">
        <f ca="1">MAX(Y964,OFFSET($AA$4,B964,0))</f>
        <v>-7.4193287079790116E-2</v>
      </c>
      <c r="AB964" s="62">
        <f t="shared" ca="1" si="200"/>
        <v>2532472.8212365177</v>
      </c>
      <c r="AC964" s="65">
        <f t="shared" ca="1" si="201"/>
        <v>0</v>
      </c>
      <c r="AD964" s="62">
        <f ca="1">MAX(0,AB964-W964*(1+OFFSET($Y$4,B964,0))*E964)</f>
        <v>0</v>
      </c>
      <c r="AE964" s="65">
        <f ca="1">IF(OFFSET($AC$4,B964,0)=0,0,-OFFSET($AC$4,B964,0)/OFFSET($AD$4,B964,0)*AD964)</f>
        <v>0</v>
      </c>
      <c r="AF964" s="51">
        <f t="shared" ca="1" si="202"/>
        <v>2532472.8212365177</v>
      </c>
    </row>
    <row r="965" spans="1:32" ht="11.25" x14ac:dyDescent="0.2">
      <c r="A965" s="60">
        <v>40609</v>
      </c>
      <c r="B965" s="102">
        <f>INT(A965/10000)</f>
        <v>4</v>
      </c>
      <c r="C965" s="109">
        <v>4</v>
      </c>
      <c r="D965" s="60" t="s">
        <v>1022</v>
      </c>
      <c r="E965" s="60">
        <v>2802</v>
      </c>
      <c r="F965" s="60">
        <v>0</v>
      </c>
      <c r="G965" s="60">
        <f t="shared" si="190"/>
        <v>4516.6567164179105</v>
      </c>
      <c r="H965" s="60"/>
      <c r="I965" s="60"/>
      <c r="J965" s="57"/>
      <c r="K965" s="23">
        <f t="shared" si="191"/>
        <v>1</v>
      </c>
      <c r="L965" s="23">
        <f t="shared" si="192"/>
        <v>0</v>
      </c>
      <c r="M965" s="23">
        <f ca="1">OFFSET('Z1'!$B$7,B965,K965)*E965</f>
        <v>0</v>
      </c>
      <c r="N965" s="23">
        <f ca="1">IF(L965&gt;0,OFFSET('Z1'!$I$7,B965,L965)*IF(L965=1,E965-9300,IF(L965=2,E965-18000,IF(L965=3,E965-45000,0))),0)</f>
        <v>0</v>
      </c>
      <c r="O965" s="23">
        <f>IF(AND(F965=1,E965&gt;20000,E965&lt;=45000),E965*'Z1'!$G$7,0)+IF(AND(F965=1,E965&gt;45000,E965&lt;=50000),'Z1'!$G$7/5000*(50000-E965)*E965,0)</f>
        <v>0</v>
      </c>
      <c r="P965" s="24">
        <f t="shared" ca="1" si="193"/>
        <v>0</v>
      </c>
      <c r="Q965" s="27">
        <v>1170</v>
      </c>
      <c r="R965" s="26">
        <f t="shared" si="194"/>
        <v>170</v>
      </c>
      <c r="S965" s="27">
        <f t="shared" si="195"/>
        <v>1</v>
      </c>
      <c r="T965" s="28">
        <f t="shared" si="196"/>
        <v>153</v>
      </c>
      <c r="U965" s="61">
        <f ca="1">OFFSET($U$4,B965,0)/OFFSET($G$4,B965,0)*G965</f>
        <v>2282957.4124449654</v>
      </c>
      <c r="V965" s="62">
        <f t="shared" ca="1" si="197"/>
        <v>2283110.4124449654</v>
      </c>
      <c r="W965" s="63">
        <v>880.25521638796545</v>
      </c>
      <c r="X965" s="63">
        <f t="shared" ca="1" si="198"/>
        <v>814.8145654692953</v>
      </c>
      <c r="Y965" s="64">
        <f t="shared" ca="1" si="199"/>
        <v>-7.4342815243059857E-2</v>
      </c>
      <c r="Z965" s="64"/>
      <c r="AA965" s="64">
        <f ca="1">MAX(Y965,OFFSET($AA$4,B965,0))</f>
        <v>-7.4342815243059857E-2</v>
      </c>
      <c r="AB965" s="62">
        <f t="shared" ca="1" si="200"/>
        <v>2283110.4124449654</v>
      </c>
      <c r="AC965" s="65">
        <f t="shared" ca="1" si="201"/>
        <v>0</v>
      </c>
      <c r="AD965" s="62">
        <f ca="1">MAX(0,AB965-W965*(1+OFFSET($Y$4,B965,0))*E965)</f>
        <v>0</v>
      </c>
      <c r="AE965" s="65">
        <f ca="1">IF(OFFSET($AC$4,B965,0)=0,0,-OFFSET($AC$4,B965,0)/OFFSET($AD$4,B965,0)*AD965)</f>
        <v>0</v>
      </c>
      <c r="AF965" s="51">
        <f t="shared" ca="1" si="202"/>
        <v>2283110.4124449654</v>
      </c>
    </row>
    <row r="966" spans="1:32" ht="11.25" x14ac:dyDescent="0.2">
      <c r="A966" s="60">
        <v>40610</v>
      </c>
      <c r="B966" s="102">
        <f>INT(A966/10000)</f>
        <v>4</v>
      </c>
      <c r="C966" s="109">
        <v>3</v>
      </c>
      <c r="D966" s="60" t="s">
        <v>1023</v>
      </c>
      <c r="E966" s="60">
        <v>1016</v>
      </c>
      <c r="F966" s="60">
        <v>0</v>
      </c>
      <c r="G966" s="60">
        <f t="shared" si="190"/>
        <v>1637.7313432835822</v>
      </c>
      <c r="H966" s="60"/>
      <c r="I966" s="60"/>
      <c r="J966" s="57"/>
      <c r="K966" s="23">
        <f t="shared" si="191"/>
        <v>1</v>
      </c>
      <c r="L966" s="23">
        <f t="shared" si="192"/>
        <v>0</v>
      </c>
      <c r="M966" s="23">
        <f ca="1">OFFSET('Z1'!$B$7,B966,K966)*E966</f>
        <v>0</v>
      </c>
      <c r="N966" s="23">
        <f ca="1">IF(L966&gt;0,OFFSET('Z1'!$I$7,B966,L966)*IF(L966=1,E966-9300,IF(L966=2,E966-18000,IF(L966=3,E966-45000,0))),0)</f>
        <v>0</v>
      </c>
      <c r="O966" s="23">
        <f>IF(AND(F966=1,E966&gt;20000,E966&lt;=45000),E966*'Z1'!$G$7,0)+IF(AND(F966=1,E966&gt;45000,E966&lt;=50000),'Z1'!$G$7/5000*(50000-E966)*E966,0)</f>
        <v>0</v>
      </c>
      <c r="P966" s="24">
        <f t="shared" ca="1" si="193"/>
        <v>0</v>
      </c>
      <c r="Q966" s="27">
        <v>4080</v>
      </c>
      <c r="R966" s="26">
        <f t="shared" si="194"/>
        <v>3080</v>
      </c>
      <c r="S966" s="27">
        <f t="shared" si="195"/>
        <v>1</v>
      </c>
      <c r="T966" s="28">
        <f t="shared" si="196"/>
        <v>2772</v>
      </c>
      <c r="U966" s="61">
        <f ca="1">OFFSET($U$4,B966,0)/OFFSET($G$4,B966,0)*G966</f>
        <v>827796.12100074417</v>
      </c>
      <c r="V966" s="62">
        <f t="shared" ca="1" si="197"/>
        <v>830568.12100074417</v>
      </c>
      <c r="W966" s="63">
        <v>881.84358917228553</v>
      </c>
      <c r="X966" s="63">
        <f t="shared" ca="1" si="198"/>
        <v>817.48830807159857</v>
      </c>
      <c r="Y966" s="64">
        <f t="shared" ca="1" si="199"/>
        <v>-7.2978113001980316E-2</v>
      </c>
      <c r="Z966" s="64"/>
      <c r="AA966" s="64">
        <f ca="1">MAX(Y966,OFFSET($AA$4,B966,0))</f>
        <v>-7.2978113001980316E-2</v>
      </c>
      <c r="AB966" s="62">
        <f t="shared" ca="1" si="200"/>
        <v>830568.12100074417</v>
      </c>
      <c r="AC966" s="65">
        <f t="shared" ca="1" si="201"/>
        <v>0</v>
      </c>
      <c r="AD966" s="62">
        <f ca="1">MAX(0,AB966-W966*(1+OFFSET($Y$4,B966,0))*E966)</f>
        <v>0</v>
      </c>
      <c r="AE966" s="65">
        <f ca="1">IF(OFFSET($AC$4,B966,0)=0,0,-OFFSET($AC$4,B966,0)/OFFSET($AD$4,B966,0)*AD966)</f>
        <v>0</v>
      </c>
      <c r="AF966" s="51">
        <f t="shared" ca="1" si="202"/>
        <v>830568.12100074417</v>
      </c>
    </row>
    <row r="967" spans="1:32" ht="11.25" x14ac:dyDescent="0.2">
      <c r="A967" s="60">
        <v>40611</v>
      </c>
      <c r="B967" s="102">
        <f>INT(A967/10000)</f>
        <v>4</v>
      </c>
      <c r="C967" s="109">
        <v>3</v>
      </c>
      <c r="D967" s="60" t="s">
        <v>1024</v>
      </c>
      <c r="E967" s="60">
        <v>1592</v>
      </c>
      <c r="F967" s="60">
        <v>0</v>
      </c>
      <c r="G967" s="60">
        <f t="shared" si="190"/>
        <v>2566.2089552238804</v>
      </c>
      <c r="H967" s="60"/>
      <c r="I967" s="60"/>
      <c r="J967" s="57"/>
      <c r="K967" s="23">
        <f t="shared" si="191"/>
        <v>1</v>
      </c>
      <c r="L967" s="23">
        <f t="shared" si="192"/>
        <v>0</v>
      </c>
      <c r="M967" s="23">
        <f ca="1">OFFSET('Z1'!$B$7,B967,K967)*E967</f>
        <v>0</v>
      </c>
      <c r="N967" s="23">
        <f ca="1">IF(L967&gt;0,OFFSET('Z1'!$I$7,B967,L967)*IF(L967=1,E967-9300,IF(L967=2,E967-18000,IF(L967=3,E967-45000,0))),0)</f>
        <v>0</v>
      </c>
      <c r="O967" s="23">
        <f>IF(AND(F967=1,E967&gt;20000,E967&lt;=45000),E967*'Z1'!$G$7,0)+IF(AND(F967=1,E967&gt;45000,E967&lt;=50000),'Z1'!$G$7/5000*(50000-E967)*E967,0)</f>
        <v>0</v>
      </c>
      <c r="P967" s="24">
        <f t="shared" ca="1" si="193"/>
        <v>0</v>
      </c>
      <c r="Q967" s="27">
        <v>10592</v>
      </c>
      <c r="R967" s="26">
        <f t="shared" si="194"/>
        <v>9592</v>
      </c>
      <c r="S967" s="27">
        <f t="shared" si="195"/>
        <v>1</v>
      </c>
      <c r="T967" s="28">
        <f t="shared" si="196"/>
        <v>8632.8000000000011</v>
      </c>
      <c r="U967" s="61">
        <f ca="1">OFFSET($U$4,B967,0)/OFFSET($G$4,B967,0)*G967</f>
        <v>1297097.8588909297</v>
      </c>
      <c r="V967" s="62">
        <f t="shared" ca="1" si="197"/>
        <v>1305730.6588909298</v>
      </c>
      <c r="W967" s="63">
        <v>886.11722162768899</v>
      </c>
      <c r="X967" s="63">
        <f t="shared" ca="1" si="198"/>
        <v>820.18257468023228</v>
      </c>
      <c r="Y967" s="64">
        <f t="shared" ca="1" si="199"/>
        <v>-7.4408492847416796E-2</v>
      </c>
      <c r="Z967" s="64"/>
      <c r="AA967" s="64">
        <f ca="1">MAX(Y967,OFFSET($AA$4,B967,0))</f>
        <v>-7.4408492847416796E-2</v>
      </c>
      <c r="AB967" s="62">
        <f t="shared" ca="1" si="200"/>
        <v>1305730.6588909298</v>
      </c>
      <c r="AC967" s="65">
        <f t="shared" ca="1" si="201"/>
        <v>0</v>
      </c>
      <c r="AD967" s="62">
        <f ca="1">MAX(0,AB967-W967*(1+OFFSET($Y$4,B967,0))*E967)</f>
        <v>0</v>
      </c>
      <c r="AE967" s="65">
        <f ca="1">IF(OFFSET($AC$4,B967,0)=0,0,-OFFSET($AC$4,B967,0)/OFFSET($AD$4,B967,0)*AD967)</f>
        <v>0</v>
      </c>
      <c r="AF967" s="51">
        <f t="shared" ca="1" si="202"/>
        <v>1305730.6588909298</v>
      </c>
    </row>
    <row r="968" spans="1:32" ht="11.25" x14ac:dyDescent="0.2">
      <c r="A968" s="60">
        <v>40612</v>
      </c>
      <c r="B968" s="102">
        <f>INT(A968/10000)</f>
        <v>4</v>
      </c>
      <c r="C968" s="109">
        <v>4</v>
      </c>
      <c r="D968" s="60" t="s">
        <v>1025</v>
      </c>
      <c r="E968" s="60">
        <v>3161</v>
      </c>
      <c r="F968" s="60">
        <v>0</v>
      </c>
      <c r="G968" s="60">
        <f t="shared" si="190"/>
        <v>5095.3432835820895</v>
      </c>
      <c r="H968" s="60"/>
      <c r="I968" s="60"/>
      <c r="J968" s="57"/>
      <c r="K968" s="23">
        <f t="shared" si="191"/>
        <v>1</v>
      </c>
      <c r="L968" s="23">
        <f t="shared" si="192"/>
        <v>0</v>
      </c>
      <c r="M968" s="23">
        <f ca="1">OFFSET('Z1'!$B$7,B968,K968)*E968</f>
        <v>0</v>
      </c>
      <c r="N968" s="23">
        <f ca="1">IF(L968&gt;0,OFFSET('Z1'!$I$7,B968,L968)*IF(L968=1,E968-9300,IF(L968=2,E968-18000,IF(L968=3,E968-45000,0))),0)</f>
        <v>0</v>
      </c>
      <c r="O968" s="23">
        <f>IF(AND(F968=1,E968&gt;20000,E968&lt;=45000),E968*'Z1'!$G$7,0)+IF(AND(F968=1,E968&gt;45000,E968&lt;=50000),'Z1'!$G$7/5000*(50000-E968)*E968,0)</f>
        <v>0</v>
      </c>
      <c r="P968" s="24">
        <f t="shared" ca="1" si="193"/>
        <v>0</v>
      </c>
      <c r="Q968" s="27">
        <v>1598</v>
      </c>
      <c r="R968" s="26">
        <f t="shared" si="194"/>
        <v>598</v>
      </c>
      <c r="S968" s="27">
        <f t="shared" si="195"/>
        <v>1</v>
      </c>
      <c r="T968" s="28">
        <f t="shared" si="196"/>
        <v>538.20000000000005</v>
      </c>
      <c r="U968" s="61">
        <f ca="1">OFFSET($U$4,B968,0)/OFFSET($G$4,B968,0)*G968</f>
        <v>2575456.2386647165</v>
      </c>
      <c r="V968" s="62">
        <f t="shared" ca="1" si="197"/>
        <v>2575994.4386647167</v>
      </c>
      <c r="W968" s="63">
        <v>880.12230637345181</v>
      </c>
      <c r="X968" s="63">
        <f t="shared" ca="1" si="198"/>
        <v>814.93022419004012</v>
      </c>
      <c r="Y968" s="64">
        <f t="shared" ca="1" si="199"/>
        <v>-7.4071616764306292E-2</v>
      </c>
      <c r="Z968" s="64"/>
      <c r="AA968" s="64">
        <f ca="1">MAX(Y968,OFFSET($AA$4,B968,0))</f>
        <v>-7.4071616764306292E-2</v>
      </c>
      <c r="AB968" s="62">
        <f t="shared" ca="1" si="200"/>
        <v>2575994.4386647167</v>
      </c>
      <c r="AC968" s="65">
        <f t="shared" ca="1" si="201"/>
        <v>0</v>
      </c>
      <c r="AD968" s="62">
        <f ca="1">MAX(0,AB968-W968*(1+OFFSET($Y$4,B968,0))*E968)</f>
        <v>0</v>
      </c>
      <c r="AE968" s="65">
        <f ca="1">IF(OFFSET($AC$4,B968,0)=0,0,-OFFSET($AC$4,B968,0)/OFFSET($AD$4,B968,0)*AD968)</f>
        <v>0</v>
      </c>
      <c r="AF968" s="51">
        <f t="shared" ca="1" si="202"/>
        <v>2575994.4386647167</v>
      </c>
    </row>
    <row r="969" spans="1:32" ht="11.25" x14ac:dyDescent="0.2">
      <c r="A969" s="60">
        <v>40613</v>
      </c>
      <c r="B969" s="102">
        <f>INT(A969/10000)</f>
        <v>4</v>
      </c>
      <c r="C969" s="109">
        <v>3</v>
      </c>
      <c r="D969" s="60" t="s">
        <v>1026</v>
      </c>
      <c r="E969" s="60">
        <v>1019</v>
      </c>
      <c r="F969" s="60">
        <v>0</v>
      </c>
      <c r="G969" s="60">
        <f t="shared" si="190"/>
        <v>1642.5671641791046</v>
      </c>
      <c r="H969" s="60"/>
      <c r="I969" s="60"/>
      <c r="J969" s="57"/>
      <c r="K969" s="23">
        <f t="shared" si="191"/>
        <v>1</v>
      </c>
      <c r="L969" s="23">
        <f t="shared" si="192"/>
        <v>0</v>
      </c>
      <c r="M969" s="23">
        <f ca="1">OFFSET('Z1'!$B$7,B969,K969)*E969</f>
        <v>0</v>
      </c>
      <c r="N969" s="23">
        <f ca="1">IF(L969&gt;0,OFFSET('Z1'!$I$7,B969,L969)*IF(L969=1,E969-9300,IF(L969=2,E969-18000,IF(L969=3,E969-45000,0))),0)</f>
        <v>0</v>
      </c>
      <c r="O969" s="23">
        <f>IF(AND(F969=1,E969&gt;20000,E969&lt;=45000),E969*'Z1'!$G$7,0)+IF(AND(F969=1,E969&gt;45000,E969&lt;=50000),'Z1'!$G$7/5000*(50000-E969)*E969,0)</f>
        <v>0</v>
      </c>
      <c r="P969" s="24">
        <f t="shared" ca="1" si="193"/>
        <v>0</v>
      </c>
      <c r="Q969" s="27">
        <v>1735</v>
      </c>
      <c r="R969" s="26">
        <f t="shared" si="194"/>
        <v>735</v>
      </c>
      <c r="S969" s="27">
        <f t="shared" si="195"/>
        <v>1</v>
      </c>
      <c r="T969" s="28">
        <f t="shared" si="196"/>
        <v>661.5</v>
      </c>
      <c r="U969" s="61">
        <f ca="1">OFFSET($U$4,B969,0)/OFFSET($G$4,B969,0)*G969</f>
        <v>830240.40088558884</v>
      </c>
      <c r="V969" s="62">
        <f t="shared" ca="1" si="197"/>
        <v>830901.90088558884</v>
      </c>
      <c r="W969" s="63">
        <v>880.58615940225013</v>
      </c>
      <c r="X969" s="63">
        <f t="shared" ca="1" si="198"/>
        <v>815.40912746377705</v>
      </c>
      <c r="Y969" s="64">
        <f t="shared" ca="1" si="199"/>
        <v>-7.4015508014247944E-2</v>
      </c>
      <c r="Z969" s="64"/>
      <c r="AA969" s="64">
        <f ca="1">MAX(Y969,OFFSET($AA$4,B969,0))</f>
        <v>-7.4015508014247944E-2</v>
      </c>
      <c r="AB969" s="62">
        <f t="shared" ca="1" si="200"/>
        <v>830901.90088558884</v>
      </c>
      <c r="AC969" s="65">
        <f t="shared" ca="1" si="201"/>
        <v>0</v>
      </c>
      <c r="AD969" s="62">
        <f ca="1">MAX(0,AB969-W969*(1+OFFSET($Y$4,B969,0))*E969)</f>
        <v>0</v>
      </c>
      <c r="AE969" s="65">
        <f ca="1">IF(OFFSET($AC$4,B969,0)=0,0,-OFFSET($AC$4,B969,0)/OFFSET($AD$4,B969,0)*AD969)</f>
        <v>0</v>
      </c>
      <c r="AF969" s="51">
        <f t="shared" ca="1" si="202"/>
        <v>830901.90088558884</v>
      </c>
    </row>
    <row r="970" spans="1:32" ht="11.25" x14ac:dyDescent="0.2">
      <c r="A970" s="60">
        <v>40614</v>
      </c>
      <c r="B970" s="102">
        <f>INT(A970/10000)</f>
        <v>4</v>
      </c>
      <c r="C970" s="109">
        <v>5</v>
      </c>
      <c r="D970" s="60" t="s">
        <v>1027</v>
      </c>
      <c r="E970" s="60">
        <v>5393</v>
      </c>
      <c r="F970" s="60">
        <v>0</v>
      </c>
      <c r="G970" s="60">
        <f t="shared" si="190"/>
        <v>8693.194029850747</v>
      </c>
      <c r="H970" s="60"/>
      <c r="I970" s="60"/>
      <c r="J970" s="57"/>
      <c r="K970" s="23">
        <f t="shared" si="191"/>
        <v>1</v>
      </c>
      <c r="L970" s="23">
        <f t="shared" si="192"/>
        <v>0</v>
      </c>
      <c r="M970" s="23">
        <f ca="1">OFFSET('Z1'!$B$7,B970,K970)*E970</f>
        <v>0</v>
      </c>
      <c r="N970" s="23">
        <f ca="1">IF(L970&gt;0,OFFSET('Z1'!$I$7,B970,L970)*IF(L970=1,E970-9300,IF(L970=2,E970-18000,IF(L970=3,E970-45000,0))),0)</f>
        <v>0</v>
      </c>
      <c r="O970" s="23">
        <f>IF(AND(F970=1,E970&gt;20000,E970&lt;=45000),E970*'Z1'!$G$7,0)+IF(AND(F970=1,E970&gt;45000,E970&lt;=50000),'Z1'!$G$7/5000*(50000-E970)*E970,0)</f>
        <v>0</v>
      </c>
      <c r="P970" s="24">
        <f t="shared" ca="1" si="193"/>
        <v>0</v>
      </c>
      <c r="Q970" s="27">
        <v>0</v>
      </c>
      <c r="R970" s="26">
        <f t="shared" si="194"/>
        <v>0</v>
      </c>
      <c r="S970" s="27">
        <f t="shared" si="195"/>
        <v>1</v>
      </c>
      <c r="T970" s="28">
        <f t="shared" si="196"/>
        <v>0</v>
      </c>
      <c r="U970" s="61">
        <f ca="1">OFFSET($U$4,B970,0)/OFFSET($G$4,B970,0)*G970</f>
        <v>4394000.4729891866</v>
      </c>
      <c r="V970" s="62">
        <f t="shared" ca="1" si="197"/>
        <v>4394000.4729891866</v>
      </c>
      <c r="W970" s="63">
        <v>880.12230637345169</v>
      </c>
      <c r="X970" s="63">
        <f t="shared" ca="1" si="198"/>
        <v>814.75996161490571</v>
      </c>
      <c r="Y970" s="64">
        <f t="shared" ca="1" si="199"/>
        <v>-7.4265070076307782E-2</v>
      </c>
      <c r="Z970" s="64"/>
      <c r="AA970" s="64">
        <f ca="1">MAX(Y970,OFFSET($AA$4,B970,0))</f>
        <v>-7.4265070076307782E-2</v>
      </c>
      <c r="AB970" s="62">
        <f t="shared" ca="1" si="200"/>
        <v>4394000.4729891866</v>
      </c>
      <c r="AC970" s="65">
        <f t="shared" ca="1" si="201"/>
        <v>0</v>
      </c>
      <c r="AD970" s="62">
        <f ca="1">MAX(0,AB970-W970*(1+OFFSET($Y$4,B970,0))*E970)</f>
        <v>0</v>
      </c>
      <c r="AE970" s="65">
        <f ca="1">IF(OFFSET($AC$4,B970,0)=0,0,-OFFSET($AC$4,B970,0)/OFFSET($AD$4,B970,0)*AD970)</f>
        <v>0</v>
      </c>
      <c r="AF970" s="51">
        <f t="shared" ca="1" si="202"/>
        <v>4394000.4729891866</v>
      </c>
    </row>
    <row r="971" spans="1:32" ht="11.25" x14ac:dyDescent="0.2">
      <c r="A971" s="60">
        <v>40615</v>
      </c>
      <c r="B971" s="102">
        <f>INT(A971/10000)</f>
        <v>4</v>
      </c>
      <c r="C971" s="109">
        <v>4</v>
      </c>
      <c r="D971" s="60" t="s">
        <v>1028</v>
      </c>
      <c r="E971" s="60">
        <v>2980</v>
      </c>
      <c r="F971" s="60">
        <v>0</v>
      </c>
      <c r="G971" s="60">
        <f t="shared" si="190"/>
        <v>4803.5820895522384</v>
      </c>
      <c r="H971" s="60"/>
      <c r="I971" s="60"/>
      <c r="J971" s="57"/>
      <c r="K971" s="23">
        <f t="shared" si="191"/>
        <v>1</v>
      </c>
      <c r="L971" s="23">
        <f t="shared" si="192"/>
        <v>0</v>
      </c>
      <c r="M971" s="23">
        <f ca="1">OFFSET('Z1'!$B$7,B971,K971)*E971</f>
        <v>0</v>
      </c>
      <c r="N971" s="23">
        <f ca="1">IF(L971&gt;0,OFFSET('Z1'!$I$7,B971,L971)*IF(L971=1,E971-9300,IF(L971=2,E971-18000,IF(L971=3,E971-45000,0))),0)</f>
        <v>0</v>
      </c>
      <c r="O971" s="23">
        <f>IF(AND(F971=1,E971&gt;20000,E971&lt;=45000),E971*'Z1'!$G$7,0)+IF(AND(F971=1,E971&gt;45000,E971&lt;=50000),'Z1'!$G$7/5000*(50000-E971)*E971,0)</f>
        <v>0</v>
      </c>
      <c r="P971" s="24">
        <f t="shared" ca="1" si="193"/>
        <v>0</v>
      </c>
      <c r="Q971" s="27">
        <v>7161</v>
      </c>
      <c r="R971" s="26">
        <f t="shared" si="194"/>
        <v>6161</v>
      </c>
      <c r="S971" s="27">
        <f t="shared" si="195"/>
        <v>1</v>
      </c>
      <c r="T971" s="28">
        <f t="shared" si="196"/>
        <v>5544.9000000000005</v>
      </c>
      <c r="U971" s="61">
        <f ca="1">OFFSET($U$4,B971,0)/OFFSET($G$4,B971,0)*G971</f>
        <v>2427984.6856124187</v>
      </c>
      <c r="V971" s="62">
        <f t="shared" ca="1" si="197"/>
        <v>2433529.5856124186</v>
      </c>
      <c r="W971" s="63">
        <v>881.95578625170663</v>
      </c>
      <c r="X971" s="63">
        <f t="shared" ca="1" si="198"/>
        <v>816.62066631289213</v>
      </c>
      <c r="Y971" s="64">
        <f t="shared" ca="1" si="199"/>
        <v>-7.4079813248334569E-2</v>
      </c>
      <c r="Z971" s="64"/>
      <c r="AA971" s="64">
        <f ca="1">MAX(Y971,OFFSET($AA$4,B971,0))</f>
        <v>-7.4079813248334569E-2</v>
      </c>
      <c r="AB971" s="62">
        <f t="shared" ca="1" si="200"/>
        <v>2433529.5856124186</v>
      </c>
      <c r="AC971" s="65">
        <f t="shared" ca="1" si="201"/>
        <v>0</v>
      </c>
      <c r="AD971" s="62">
        <f ca="1">MAX(0,AB971-W971*(1+OFFSET($Y$4,B971,0))*E971)</f>
        <v>0</v>
      </c>
      <c r="AE971" s="65">
        <f ca="1">IF(OFFSET($AC$4,B971,0)=0,0,-OFFSET($AC$4,B971,0)/OFFSET($AD$4,B971,0)*AD971)</f>
        <v>0</v>
      </c>
      <c r="AF971" s="51">
        <f t="shared" ca="1" si="202"/>
        <v>2433529.5856124186</v>
      </c>
    </row>
    <row r="972" spans="1:32" ht="11.25" x14ac:dyDescent="0.2">
      <c r="A972" s="60">
        <v>40616</v>
      </c>
      <c r="B972" s="102">
        <f>INT(A972/10000)</f>
        <v>4</v>
      </c>
      <c r="C972" s="109">
        <v>3</v>
      </c>
      <c r="D972" s="60" t="s">
        <v>1029</v>
      </c>
      <c r="E972" s="60">
        <v>1415</v>
      </c>
      <c r="F972" s="60">
        <v>0</v>
      </c>
      <c r="G972" s="60">
        <f t="shared" si="190"/>
        <v>2280.8955223880598</v>
      </c>
      <c r="H972" s="60"/>
      <c r="I972" s="60"/>
      <c r="J972" s="57"/>
      <c r="K972" s="23">
        <f t="shared" si="191"/>
        <v>1</v>
      </c>
      <c r="L972" s="23">
        <f t="shared" si="192"/>
        <v>0</v>
      </c>
      <c r="M972" s="23">
        <f ca="1">OFFSET('Z1'!$B$7,B972,K972)*E972</f>
        <v>0</v>
      </c>
      <c r="N972" s="23">
        <f ca="1">IF(L972&gt;0,OFFSET('Z1'!$I$7,B972,L972)*IF(L972=1,E972-9300,IF(L972=2,E972-18000,IF(L972=3,E972-45000,0))),0)</f>
        <v>0</v>
      </c>
      <c r="O972" s="23">
        <f>IF(AND(F972=1,E972&gt;20000,E972&lt;=45000),E972*'Z1'!$G$7,0)+IF(AND(F972=1,E972&gt;45000,E972&lt;=50000),'Z1'!$G$7/5000*(50000-E972)*E972,0)</f>
        <v>0</v>
      </c>
      <c r="P972" s="24">
        <f t="shared" ca="1" si="193"/>
        <v>0</v>
      </c>
      <c r="Q972" s="27">
        <v>0</v>
      </c>
      <c r="R972" s="26">
        <f t="shared" si="194"/>
        <v>0</v>
      </c>
      <c r="S972" s="27">
        <f t="shared" si="195"/>
        <v>1</v>
      </c>
      <c r="T972" s="28">
        <f t="shared" si="196"/>
        <v>0</v>
      </c>
      <c r="U972" s="61">
        <f ca="1">OFFSET($U$4,B972,0)/OFFSET($G$4,B972,0)*G972</f>
        <v>1152885.3456850916</v>
      </c>
      <c r="V972" s="62">
        <f t="shared" ca="1" si="197"/>
        <v>1152885.3456850916</v>
      </c>
      <c r="W972" s="63">
        <v>880.12230637345147</v>
      </c>
      <c r="X972" s="63">
        <f t="shared" ca="1" si="198"/>
        <v>814.75996161490571</v>
      </c>
      <c r="Y972" s="64">
        <f t="shared" ca="1" si="199"/>
        <v>-7.426507007630756E-2</v>
      </c>
      <c r="Z972" s="64"/>
      <c r="AA972" s="64">
        <f ca="1">MAX(Y972,OFFSET($AA$4,B972,0))</f>
        <v>-7.426507007630756E-2</v>
      </c>
      <c r="AB972" s="62">
        <f t="shared" ca="1" si="200"/>
        <v>1152885.3456850916</v>
      </c>
      <c r="AC972" s="65">
        <f t="shared" ca="1" si="201"/>
        <v>0</v>
      </c>
      <c r="AD972" s="62">
        <f ca="1">MAX(0,AB972-W972*(1+OFFSET($Y$4,B972,0))*E972)</f>
        <v>0</v>
      </c>
      <c r="AE972" s="65">
        <f ca="1">IF(OFFSET($AC$4,B972,0)=0,0,-OFFSET($AC$4,B972,0)/OFFSET($AD$4,B972,0)*AD972)</f>
        <v>0</v>
      </c>
      <c r="AF972" s="51">
        <f t="shared" ca="1" si="202"/>
        <v>1152885.3456850916</v>
      </c>
    </row>
    <row r="973" spans="1:32" ht="11.25" x14ac:dyDescent="0.2">
      <c r="A973" s="60">
        <v>40617</v>
      </c>
      <c r="B973" s="102">
        <f>INT(A973/10000)</f>
        <v>4</v>
      </c>
      <c r="C973" s="109">
        <v>3</v>
      </c>
      <c r="D973" s="60" t="s">
        <v>1030</v>
      </c>
      <c r="E973" s="60">
        <v>1383</v>
      </c>
      <c r="F973" s="60">
        <v>0</v>
      </c>
      <c r="G973" s="60">
        <f t="shared" si="190"/>
        <v>2229.313432835821</v>
      </c>
      <c r="H973" s="60"/>
      <c r="I973" s="60"/>
      <c r="J973" s="57"/>
      <c r="K973" s="23">
        <f t="shared" si="191"/>
        <v>1</v>
      </c>
      <c r="L973" s="23">
        <f t="shared" si="192"/>
        <v>0</v>
      </c>
      <c r="M973" s="23">
        <f ca="1">OFFSET('Z1'!$B$7,B973,K973)*E973</f>
        <v>0</v>
      </c>
      <c r="N973" s="23">
        <f ca="1">IF(L973&gt;0,OFFSET('Z1'!$I$7,B973,L973)*IF(L973=1,E973-9300,IF(L973=2,E973-18000,IF(L973=3,E973-45000,0))),0)</f>
        <v>0</v>
      </c>
      <c r="O973" s="23">
        <f>IF(AND(F973=1,E973&gt;20000,E973&lt;=45000),E973*'Z1'!$G$7,0)+IF(AND(F973=1,E973&gt;45000,E973&lt;=50000),'Z1'!$G$7/5000*(50000-E973)*E973,0)</f>
        <v>0</v>
      </c>
      <c r="P973" s="24">
        <f t="shared" ca="1" si="193"/>
        <v>0</v>
      </c>
      <c r="Q973" s="27">
        <v>8184</v>
      </c>
      <c r="R973" s="26">
        <f t="shared" si="194"/>
        <v>7184</v>
      </c>
      <c r="S973" s="27">
        <f t="shared" si="195"/>
        <v>1</v>
      </c>
      <c r="T973" s="28">
        <f t="shared" si="196"/>
        <v>6465.6</v>
      </c>
      <c r="U973" s="61">
        <f ca="1">OFFSET($U$4,B973,0)/OFFSET($G$4,B973,0)*G973</f>
        <v>1126813.0269134145</v>
      </c>
      <c r="V973" s="62">
        <f t="shared" ca="1" si="197"/>
        <v>1133278.6269134146</v>
      </c>
      <c r="W973" s="63">
        <v>885.62568038637346</v>
      </c>
      <c r="X973" s="63">
        <f t="shared" ca="1" si="198"/>
        <v>819.43501584484056</v>
      </c>
      <c r="Y973" s="64">
        <f t="shared" ca="1" si="199"/>
        <v>-7.4738872197852024E-2</v>
      </c>
      <c r="Z973" s="64"/>
      <c r="AA973" s="64">
        <f ca="1">MAX(Y973,OFFSET($AA$4,B973,0))</f>
        <v>-7.4738872197852024E-2</v>
      </c>
      <c r="AB973" s="62">
        <f t="shared" ca="1" si="200"/>
        <v>1133278.6269134146</v>
      </c>
      <c r="AC973" s="65">
        <f t="shared" ca="1" si="201"/>
        <v>0</v>
      </c>
      <c r="AD973" s="62">
        <f ca="1">MAX(0,AB973-W973*(1+OFFSET($Y$4,B973,0))*E973)</f>
        <v>0</v>
      </c>
      <c r="AE973" s="65">
        <f ca="1">IF(OFFSET($AC$4,B973,0)=0,0,-OFFSET($AC$4,B973,0)/OFFSET($AD$4,B973,0)*AD973)</f>
        <v>0</v>
      </c>
      <c r="AF973" s="51">
        <f t="shared" ca="1" si="202"/>
        <v>1133278.6269134146</v>
      </c>
    </row>
    <row r="974" spans="1:32" ht="11.25" x14ac:dyDescent="0.2">
      <c r="A974" s="60">
        <v>40618</v>
      </c>
      <c r="B974" s="102">
        <f>INT(A974/10000)</f>
        <v>4</v>
      </c>
      <c r="C974" s="109">
        <v>4</v>
      </c>
      <c r="D974" s="60" t="s">
        <v>1031</v>
      </c>
      <c r="E974" s="60">
        <v>2904</v>
      </c>
      <c r="F974" s="60">
        <v>0</v>
      </c>
      <c r="G974" s="60">
        <f t="shared" si="190"/>
        <v>4681.0746268656712</v>
      </c>
      <c r="H974" s="60"/>
      <c r="I974" s="60"/>
      <c r="J974" s="57"/>
      <c r="K974" s="23">
        <f t="shared" si="191"/>
        <v>1</v>
      </c>
      <c r="L974" s="23">
        <f t="shared" si="192"/>
        <v>0</v>
      </c>
      <c r="M974" s="23">
        <f ca="1">OFFSET('Z1'!$B$7,B974,K974)*E974</f>
        <v>0</v>
      </c>
      <c r="N974" s="23">
        <f ca="1">IF(L974&gt;0,OFFSET('Z1'!$I$7,B974,L974)*IF(L974=1,E974-9300,IF(L974=2,E974-18000,IF(L974=3,E974-45000,0))),0)</f>
        <v>0</v>
      </c>
      <c r="O974" s="23">
        <f>IF(AND(F974=1,E974&gt;20000,E974&lt;=45000),E974*'Z1'!$G$7,0)+IF(AND(F974=1,E974&gt;45000,E974&lt;=50000),'Z1'!$G$7/5000*(50000-E974)*E974,0)</f>
        <v>0</v>
      </c>
      <c r="P974" s="24">
        <f t="shared" ca="1" si="193"/>
        <v>0</v>
      </c>
      <c r="Q974" s="27">
        <v>11777</v>
      </c>
      <c r="R974" s="26">
        <f t="shared" si="194"/>
        <v>10777</v>
      </c>
      <c r="S974" s="27">
        <f t="shared" si="195"/>
        <v>1</v>
      </c>
      <c r="T974" s="28">
        <f t="shared" si="196"/>
        <v>9699.3000000000011</v>
      </c>
      <c r="U974" s="61">
        <f ca="1">OFFSET($U$4,B974,0)/OFFSET($G$4,B974,0)*G974</f>
        <v>2366062.9285296858</v>
      </c>
      <c r="V974" s="62">
        <f t="shared" ca="1" si="197"/>
        <v>2375762.2285296856</v>
      </c>
      <c r="W974" s="63">
        <v>883.49380896412549</v>
      </c>
      <c r="X974" s="63">
        <f t="shared" ca="1" si="198"/>
        <v>818.0999409537485</v>
      </c>
      <c r="Y974" s="64">
        <f t="shared" ca="1" si="199"/>
        <v>-7.4017347203654604E-2</v>
      </c>
      <c r="Z974" s="64"/>
      <c r="AA974" s="64">
        <f ca="1">MAX(Y974,OFFSET($AA$4,B974,0))</f>
        <v>-7.4017347203654604E-2</v>
      </c>
      <c r="AB974" s="62">
        <f t="shared" ca="1" si="200"/>
        <v>2375762.2285296856</v>
      </c>
      <c r="AC974" s="65">
        <f t="shared" ca="1" si="201"/>
        <v>0</v>
      </c>
      <c r="AD974" s="62">
        <f ca="1">MAX(0,AB974-W974*(1+OFFSET($Y$4,B974,0))*E974)</f>
        <v>0</v>
      </c>
      <c r="AE974" s="65">
        <f ca="1">IF(OFFSET($AC$4,B974,0)=0,0,-OFFSET($AC$4,B974,0)/OFFSET($AD$4,B974,0)*AD974)</f>
        <v>0</v>
      </c>
      <c r="AF974" s="51">
        <f t="shared" ca="1" si="202"/>
        <v>2375762.2285296856</v>
      </c>
    </row>
    <row r="975" spans="1:32" ht="11.25" x14ac:dyDescent="0.2">
      <c r="A975" s="60">
        <v>40619</v>
      </c>
      <c r="B975" s="102">
        <f>INT(A975/10000)</f>
        <v>4</v>
      </c>
      <c r="C975" s="109">
        <v>3</v>
      </c>
      <c r="D975" s="60" t="s">
        <v>1032</v>
      </c>
      <c r="E975" s="60">
        <v>1945</v>
      </c>
      <c r="F975" s="60">
        <v>0</v>
      </c>
      <c r="G975" s="60">
        <f t="shared" si="190"/>
        <v>3135.2238805970151</v>
      </c>
      <c r="H975" s="60"/>
      <c r="I975" s="60"/>
      <c r="J975" s="57"/>
      <c r="K975" s="23">
        <f t="shared" si="191"/>
        <v>1</v>
      </c>
      <c r="L975" s="23">
        <f t="shared" si="192"/>
        <v>0</v>
      </c>
      <c r="M975" s="23">
        <f ca="1">OFFSET('Z1'!$B$7,B975,K975)*E975</f>
        <v>0</v>
      </c>
      <c r="N975" s="23">
        <f ca="1">IF(L975&gt;0,OFFSET('Z1'!$I$7,B975,L975)*IF(L975=1,E975-9300,IF(L975=2,E975-18000,IF(L975=3,E975-45000,0))),0)</f>
        <v>0</v>
      </c>
      <c r="O975" s="23">
        <f>IF(AND(F975=1,E975&gt;20000,E975&lt;=45000),E975*'Z1'!$G$7,0)+IF(AND(F975=1,E975&gt;45000,E975&lt;=50000),'Z1'!$G$7/5000*(50000-E975)*E975,0)</f>
        <v>0</v>
      </c>
      <c r="P975" s="24">
        <f t="shared" ca="1" si="193"/>
        <v>0</v>
      </c>
      <c r="Q975" s="27">
        <v>4492</v>
      </c>
      <c r="R975" s="26">
        <f t="shared" si="194"/>
        <v>3492</v>
      </c>
      <c r="S975" s="27">
        <f t="shared" si="195"/>
        <v>1</v>
      </c>
      <c r="T975" s="28">
        <f t="shared" si="196"/>
        <v>3142.8</v>
      </c>
      <c r="U975" s="61">
        <f ca="1">OFFSET($U$4,B975,0)/OFFSET($G$4,B975,0)*G975</f>
        <v>1584708.1253409914</v>
      </c>
      <c r="V975" s="62">
        <f t="shared" ca="1" si="197"/>
        <v>1587850.9253409915</v>
      </c>
      <c r="W975" s="63">
        <v>881.60572579493942</v>
      </c>
      <c r="X975" s="63">
        <f t="shared" ca="1" si="198"/>
        <v>816.37579709048407</v>
      </c>
      <c r="Y975" s="64">
        <f t="shared" ca="1" si="199"/>
        <v>-7.3989910450771967E-2</v>
      </c>
      <c r="Z975" s="64"/>
      <c r="AA975" s="64">
        <f ca="1">MAX(Y975,OFFSET($AA$4,B975,0))</f>
        <v>-7.3989910450771967E-2</v>
      </c>
      <c r="AB975" s="62">
        <f t="shared" ca="1" si="200"/>
        <v>1587850.9253409915</v>
      </c>
      <c r="AC975" s="65">
        <f t="shared" ca="1" si="201"/>
        <v>0</v>
      </c>
      <c r="AD975" s="62">
        <f ca="1">MAX(0,AB975-W975*(1+OFFSET($Y$4,B975,0))*E975)</f>
        <v>0</v>
      </c>
      <c r="AE975" s="65">
        <f ca="1">IF(OFFSET($AC$4,B975,0)=0,0,-OFFSET($AC$4,B975,0)/OFFSET($AD$4,B975,0)*AD975)</f>
        <v>0</v>
      </c>
      <c r="AF975" s="51">
        <f t="shared" ca="1" si="202"/>
        <v>1587850.9253409915</v>
      </c>
    </row>
    <row r="976" spans="1:32" ht="11.25" x14ac:dyDescent="0.2">
      <c r="A976" s="60">
        <v>40620</v>
      </c>
      <c r="B976" s="102">
        <f>INT(A976/10000)</f>
        <v>4</v>
      </c>
      <c r="C976" s="109">
        <v>4</v>
      </c>
      <c r="D976" s="60" t="s">
        <v>1033</v>
      </c>
      <c r="E976" s="60">
        <v>3106</v>
      </c>
      <c r="F976" s="60">
        <v>0</v>
      </c>
      <c r="G976" s="60">
        <f t="shared" si="190"/>
        <v>5006.686567164179</v>
      </c>
      <c r="H976" s="60"/>
      <c r="I976" s="60"/>
      <c r="J976" s="57"/>
      <c r="K976" s="23">
        <f t="shared" si="191"/>
        <v>1</v>
      </c>
      <c r="L976" s="23">
        <f t="shared" si="192"/>
        <v>0</v>
      </c>
      <c r="M976" s="23">
        <f ca="1">OFFSET('Z1'!$B$7,B976,K976)*E976</f>
        <v>0</v>
      </c>
      <c r="N976" s="23">
        <f ca="1">IF(L976&gt;0,OFFSET('Z1'!$I$7,B976,L976)*IF(L976=1,E976-9300,IF(L976=2,E976-18000,IF(L976=3,E976-45000,0))),0)</f>
        <v>0</v>
      </c>
      <c r="O976" s="23">
        <f>IF(AND(F976=1,E976&gt;20000,E976&lt;=45000),E976*'Z1'!$G$7,0)+IF(AND(F976=1,E976&gt;45000,E976&lt;=50000),'Z1'!$G$7/5000*(50000-E976)*E976,0)</f>
        <v>0</v>
      </c>
      <c r="P976" s="24">
        <f t="shared" ca="1" si="193"/>
        <v>0</v>
      </c>
      <c r="Q976" s="27">
        <v>6371</v>
      </c>
      <c r="R976" s="26">
        <f t="shared" si="194"/>
        <v>5371</v>
      </c>
      <c r="S976" s="27">
        <f t="shared" si="195"/>
        <v>1</v>
      </c>
      <c r="T976" s="28">
        <f t="shared" si="196"/>
        <v>4833.9000000000005</v>
      </c>
      <c r="U976" s="61">
        <f ca="1">OFFSET($U$4,B976,0)/OFFSET($G$4,B976,0)*G976</f>
        <v>2530644.4407758969</v>
      </c>
      <c r="V976" s="62">
        <f t="shared" ca="1" si="197"/>
        <v>2535478.3407758968</v>
      </c>
      <c r="W976" s="63">
        <v>881.85219926536968</v>
      </c>
      <c r="X976" s="63">
        <f t="shared" ca="1" si="198"/>
        <v>816.31627198193712</v>
      </c>
      <c r="Y976" s="64">
        <f t="shared" ca="1" si="199"/>
        <v>-7.4316225936758462E-2</v>
      </c>
      <c r="Z976" s="64"/>
      <c r="AA976" s="64">
        <f ca="1">MAX(Y976,OFFSET($AA$4,B976,0))</f>
        <v>-7.4316225936758462E-2</v>
      </c>
      <c r="AB976" s="62">
        <f t="shared" ca="1" si="200"/>
        <v>2535478.3407758968</v>
      </c>
      <c r="AC976" s="65">
        <f t="shared" ca="1" si="201"/>
        <v>0</v>
      </c>
      <c r="AD976" s="62">
        <f ca="1">MAX(0,AB976-W976*(1+OFFSET($Y$4,B976,0))*E976)</f>
        <v>0</v>
      </c>
      <c r="AE976" s="65">
        <f ca="1">IF(OFFSET($AC$4,B976,0)=0,0,-OFFSET($AC$4,B976,0)/OFFSET($AD$4,B976,0)*AD976)</f>
        <v>0</v>
      </c>
      <c r="AF976" s="51">
        <f t="shared" ca="1" si="202"/>
        <v>2535478.3407758968</v>
      </c>
    </row>
    <row r="977" spans="1:32" ht="11.25" x14ac:dyDescent="0.2">
      <c r="A977" s="60">
        <v>40621</v>
      </c>
      <c r="B977" s="102">
        <f>INT(A977/10000)</f>
        <v>4</v>
      </c>
      <c r="C977" s="109">
        <v>3</v>
      </c>
      <c r="D977" s="60" t="s">
        <v>1034</v>
      </c>
      <c r="E977" s="60">
        <v>2172</v>
      </c>
      <c r="F977" s="60">
        <v>0</v>
      </c>
      <c r="G977" s="60">
        <f t="shared" si="190"/>
        <v>3501.1343283582091</v>
      </c>
      <c r="H977" s="60"/>
      <c r="I977" s="60"/>
      <c r="J977" s="57"/>
      <c r="K977" s="23">
        <f t="shared" si="191"/>
        <v>1</v>
      </c>
      <c r="L977" s="23">
        <f t="shared" si="192"/>
        <v>0</v>
      </c>
      <c r="M977" s="23">
        <f ca="1">OFFSET('Z1'!$B$7,B977,K977)*E977</f>
        <v>0</v>
      </c>
      <c r="N977" s="23">
        <f ca="1">IF(L977&gt;0,OFFSET('Z1'!$I$7,B977,L977)*IF(L977=1,E977-9300,IF(L977=2,E977-18000,IF(L977=3,E977-45000,0))),0)</f>
        <v>0</v>
      </c>
      <c r="O977" s="23">
        <f>IF(AND(F977=1,E977&gt;20000,E977&lt;=45000),E977*'Z1'!$G$7,0)+IF(AND(F977=1,E977&gt;45000,E977&lt;=50000),'Z1'!$G$7/5000*(50000-E977)*E977,0)</f>
        <v>0</v>
      </c>
      <c r="P977" s="24">
        <f t="shared" ca="1" si="193"/>
        <v>0</v>
      </c>
      <c r="Q977" s="27">
        <v>19803</v>
      </c>
      <c r="R977" s="26">
        <f t="shared" si="194"/>
        <v>18803</v>
      </c>
      <c r="S977" s="27">
        <f t="shared" si="195"/>
        <v>1</v>
      </c>
      <c r="T977" s="28">
        <f t="shared" si="196"/>
        <v>16922.7</v>
      </c>
      <c r="U977" s="61">
        <f ca="1">OFFSET($U$4,B977,0)/OFFSET($G$4,B977,0)*G977</f>
        <v>1769658.6366275751</v>
      </c>
      <c r="V977" s="62">
        <f t="shared" ca="1" si="197"/>
        <v>1786581.3366275751</v>
      </c>
      <c r="W977" s="63">
        <v>887.97219247823534</v>
      </c>
      <c r="X977" s="63">
        <f t="shared" ca="1" si="198"/>
        <v>822.55125995744709</v>
      </c>
      <c r="Y977" s="64">
        <f t="shared" ca="1" si="199"/>
        <v>-7.3674528408604112E-2</v>
      </c>
      <c r="Z977" s="64"/>
      <c r="AA977" s="64">
        <f ca="1">MAX(Y977,OFFSET($AA$4,B977,0))</f>
        <v>-7.3674528408604112E-2</v>
      </c>
      <c r="AB977" s="62">
        <f t="shared" ca="1" si="200"/>
        <v>1786581.3366275751</v>
      </c>
      <c r="AC977" s="65">
        <f t="shared" ca="1" si="201"/>
        <v>0</v>
      </c>
      <c r="AD977" s="62">
        <f ca="1">MAX(0,AB977-W977*(1+OFFSET($Y$4,B977,0))*E977)</f>
        <v>0</v>
      </c>
      <c r="AE977" s="65">
        <f ca="1">IF(OFFSET($AC$4,B977,0)=0,0,-OFFSET($AC$4,B977,0)/OFFSET($AD$4,B977,0)*AD977)</f>
        <v>0</v>
      </c>
      <c r="AF977" s="51">
        <f t="shared" ca="1" si="202"/>
        <v>1786581.3366275751</v>
      </c>
    </row>
    <row r="978" spans="1:32" ht="11.25" x14ac:dyDescent="0.2">
      <c r="A978" s="60">
        <v>40622</v>
      </c>
      <c r="B978" s="102">
        <f>INT(A978/10000)</f>
        <v>4</v>
      </c>
      <c r="C978" s="109">
        <v>3</v>
      </c>
      <c r="D978" s="60" t="s">
        <v>1035</v>
      </c>
      <c r="E978" s="60">
        <v>2150</v>
      </c>
      <c r="F978" s="60">
        <v>0</v>
      </c>
      <c r="G978" s="60">
        <f t="shared" si="190"/>
        <v>3465.6716417910447</v>
      </c>
      <c r="H978" s="60"/>
      <c r="I978" s="60"/>
      <c r="J978" s="57"/>
      <c r="K978" s="23">
        <f t="shared" si="191"/>
        <v>1</v>
      </c>
      <c r="L978" s="23">
        <f t="shared" si="192"/>
        <v>0</v>
      </c>
      <c r="M978" s="23">
        <f ca="1">OFFSET('Z1'!$B$7,B978,K978)*E978</f>
        <v>0</v>
      </c>
      <c r="N978" s="23">
        <f ca="1">IF(L978&gt;0,OFFSET('Z1'!$I$7,B978,L978)*IF(L978=1,E978-9300,IF(L978=2,E978-18000,IF(L978=3,E978-45000,0))),0)</f>
        <v>0</v>
      </c>
      <c r="O978" s="23">
        <f>IF(AND(F978=1,E978&gt;20000,E978&lt;=45000),E978*'Z1'!$G$7,0)+IF(AND(F978=1,E978&gt;45000,E978&lt;=50000),'Z1'!$G$7/5000*(50000-E978)*E978,0)</f>
        <v>0</v>
      </c>
      <c r="P978" s="24">
        <f t="shared" ca="1" si="193"/>
        <v>0</v>
      </c>
      <c r="Q978" s="27">
        <v>0</v>
      </c>
      <c r="R978" s="26">
        <f t="shared" si="194"/>
        <v>0</v>
      </c>
      <c r="S978" s="27">
        <f t="shared" si="195"/>
        <v>1</v>
      </c>
      <c r="T978" s="28">
        <f t="shared" si="196"/>
        <v>0</v>
      </c>
      <c r="U978" s="61">
        <f ca="1">OFFSET($U$4,B978,0)/OFFSET($G$4,B978,0)*G978</f>
        <v>1751733.917472047</v>
      </c>
      <c r="V978" s="62">
        <f t="shared" ca="1" si="197"/>
        <v>1751733.917472047</v>
      </c>
      <c r="W978" s="63">
        <v>880.12230637345181</v>
      </c>
      <c r="X978" s="63">
        <f t="shared" ca="1" si="198"/>
        <v>814.75996161490559</v>
      </c>
      <c r="Y978" s="64">
        <f t="shared" ca="1" si="199"/>
        <v>-7.4265070076308004E-2</v>
      </c>
      <c r="Z978" s="64"/>
      <c r="AA978" s="64">
        <f ca="1">MAX(Y978,OFFSET($AA$4,B978,0))</f>
        <v>-7.4265070076308004E-2</v>
      </c>
      <c r="AB978" s="62">
        <f t="shared" ca="1" si="200"/>
        <v>1751733.917472047</v>
      </c>
      <c r="AC978" s="65">
        <f t="shared" ca="1" si="201"/>
        <v>0</v>
      </c>
      <c r="AD978" s="62">
        <f ca="1">MAX(0,AB978-W978*(1+OFFSET($Y$4,B978,0))*E978)</f>
        <v>0</v>
      </c>
      <c r="AE978" s="65">
        <f ca="1">IF(OFFSET($AC$4,B978,0)=0,0,-OFFSET($AC$4,B978,0)/OFFSET($AD$4,B978,0)*AD978)</f>
        <v>0</v>
      </c>
      <c r="AF978" s="51">
        <f t="shared" ca="1" si="202"/>
        <v>1751733.917472047</v>
      </c>
    </row>
    <row r="979" spans="1:32" ht="11.25" x14ac:dyDescent="0.2">
      <c r="A979" s="60">
        <v>40623</v>
      </c>
      <c r="B979" s="102">
        <f>INT(A979/10000)</f>
        <v>4</v>
      </c>
      <c r="C979" s="109">
        <v>3</v>
      </c>
      <c r="D979" s="60" t="s">
        <v>1036</v>
      </c>
      <c r="E979" s="60">
        <v>1385</v>
      </c>
      <c r="F979" s="60">
        <v>0</v>
      </c>
      <c r="G979" s="60">
        <f t="shared" si="190"/>
        <v>2232.5373134328356</v>
      </c>
      <c r="H979" s="60"/>
      <c r="I979" s="60"/>
      <c r="J979" s="57"/>
      <c r="K979" s="23">
        <f t="shared" si="191"/>
        <v>1</v>
      </c>
      <c r="L979" s="23">
        <f t="shared" si="192"/>
        <v>0</v>
      </c>
      <c r="M979" s="23">
        <f ca="1">OFFSET('Z1'!$B$7,B979,K979)*E979</f>
        <v>0</v>
      </c>
      <c r="N979" s="23">
        <f ca="1">IF(L979&gt;0,OFFSET('Z1'!$I$7,B979,L979)*IF(L979=1,E979-9300,IF(L979=2,E979-18000,IF(L979=3,E979-45000,0))),0)</f>
        <v>0</v>
      </c>
      <c r="O979" s="23">
        <f>IF(AND(F979=1,E979&gt;20000,E979&lt;=45000),E979*'Z1'!$G$7,0)+IF(AND(F979=1,E979&gt;45000,E979&lt;=50000),'Z1'!$G$7/5000*(50000-E979)*E979,0)</f>
        <v>0</v>
      </c>
      <c r="P979" s="24">
        <f t="shared" ca="1" si="193"/>
        <v>0</v>
      </c>
      <c r="Q979" s="27">
        <v>0</v>
      </c>
      <c r="R979" s="26">
        <f t="shared" si="194"/>
        <v>0</v>
      </c>
      <c r="S979" s="27">
        <f t="shared" si="195"/>
        <v>1</v>
      </c>
      <c r="T979" s="28">
        <f t="shared" si="196"/>
        <v>0</v>
      </c>
      <c r="U979" s="61">
        <f ca="1">OFFSET($U$4,B979,0)/OFFSET($G$4,B979,0)*G979</f>
        <v>1128442.5468366442</v>
      </c>
      <c r="V979" s="62">
        <f t="shared" ca="1" si="197"/>
        <v>1128442.5468366442</v>
      </c>
      <c r="W979" s="63">
        <v>880.12230637345181</v>
      </c>
      <c r="X979" s="63">
        <f t="shared" ca="1" si="198"/>
        <v>814.75996161490559</v>
      </c>
      <c r="Y979" s="64">
        <f t="shared" ca="1" si="199"/>
        <v>-7.4265070076308004E-2</v>
      </c>
      <c r="Z979" s="64"/>
      <c r="AA979" s="64">
        <f ca="1">MAX(Y979,OFFSET($AA$4,B979,0))</f>
        <v>-7.4265070076308004E-2</v>
      </c>
      <c r="AB979" s="62">
        <f t="shared" ca="1" si="200"/>
        <v>1128442.5468366442</v>
      </c>
      <c r="AC979" s="65">
        <f t="shared" ca="1" si="201"/>
        <v>0</v>
      </c>
      <c r="AD979" s="62">
        <f ca="1">MAX(0,AB979-W979*(1+OFFSET($Y$4,B979,0))*E979)</f>
        <v>0</v>
      </c>
      <c r="AE979" s="65">
        <f ca="1">IF(OFFSET($AC$4,B979,0)=0,0,-OFFSET($AC$4,B979,0)/OFFSET($AD$4,B979,0)*AD979)</f>
        <v>0</v>
      </c>
      <c r="AF979" s="51">
        <f t="shared" ca="1" si="202"/>
        <v>1128442.5468366442</v>
      </c>
    </row>
    <row r="980" spans="1:32" ht="11.25" x14ac:dyDescent="0.2">
      <c r="A980" s="60">
        <v>40624</v>
      </c>
      <c r="B980" s="102">
        <f>INT(A980/10000)</f>
        <v>4</v>
      </c>
      <c r="C980" s="109">
        <v>4</v>
      </c>
      <c r="D980" s="60" t="s">
        <v>1037</v>
      </c>
      <c r="E980" s="60">
        <v>4244</v>
      </c>
      <c r="F980" s="60">
        <v>0</v>
      </c>
      <c r="G980" s="60">
        <f t="shared" ref="G980:G1043" si="203">IF(AND(F980=1,E980&lt;=20000),E980*2,IF(E980&lt;=10000,E980*(1+41/67),IF(E980&lt;=20000,E980*(1+2/3),IF(E980&lt;=50000,E980*(2),E980*(2+1/3))))+IF(AND(E980&gt;9000,E980&lt;=10000),(E980-9000)*(110/201),0)+IF(AND(E980&gt;18000,E980&lt;=20000),(E980-18000)*(3+1/3),0)+IF(AND(E980&gt;45000,E980&lt;=50000),(E980-45000)*(3+1/3),0))</f>
        <v>6841.0746268656712</v>
      </c>
      <c r="H980" s="60"/>
      <c r="I980" s="60"/>
      <c r="J980" s="57"/>
      <c r="K980" s="23">
        <f t="shared" ref="K980:K1043" si="204">IF(AND(F980=1,E980&lt;=20000),3,IF(E980&lt;=10000,1,IF(E980&lt;=20000,2,IF(E980&lt;=50000,3,4))))</f>
        <v>1</v>
      </c>
      <c r="L980" s="23">
        <f t="shared" ref="L980:L1043" si="205">IF(AND(F980=1,E980&lt;=45000),0,IF(AND(E980&gt;9300,E980&lt;=10000),1,IF(AND(E980&gt;18000,E980&lt;=20000),2,IF(AND(E980&gt;45000,E980&lt;=50000),3,0))))</f>
        <v>0</v>
      </c>
      <c r="M980" s="23">
        <f ca="1">OFFSET('Z1'!$B$7,B980,K980)*E980</f>
        <v>0</v>
      </c>
      <c r="N980" s="23">
        <f ca="1">IF(L980&gt;0,OFFSET('Z1'!$I$7,B980,L980)*IF(L980=1,E980-9300,IF(L980=2,E980-18000,IF(L980=3,E980-45000,0))),0)</f>
        <v>0</v>
      </c>
      <c r="O980" s="23">
        <f>IF(AND(F980=1,E980&gt;20000,E980&lt;=45000),E980*'Z1'!$G$7,0)+IF(AND(F980=1,E980&gt;45000,E980&lt;=50000),'Z1'!$G$7/5000*(50000-E980)*E980,0)</f>
        <v>0</v>
      </c>
      <c r="P980" s="24">
        <f t="shared" ref="P980:P1043" ca="1" si="206">SUM(M980:O980)</f>
        <v>0</v>
      </c>
      <c r="Q980" s="27">
        <v>5092</v>
      </c>
      <c r="R980" s="26">
        <f t="shared" ref="R980:R1043" si="207">MAX(Q980-$R$3,0)</f>
        <v>4092</v>
      </c>
      <c r="S980" s="27">
        <f t="shared" ref="S980:S1043" si="208">IF(E980&lt;=9300,1,IF(E980&gt;10000,0,2))</f>
        <v>1</v>
      </c>
      <c r="T980" s="28">
        <f t="shared" ref="T980:T1043" si="209">IF(S980=0,0,IF(S980=1,R980*$T$3,R980*$T$3*(10000-E980)/700))</f>
        <v>3682.8</v>
      </c>
      <c r="U980" s="61">
        <f ca="1">OFFSET($U$4,B980,0)/OFFSET($G$4,B980,0)*G980</f>
        <v>3457841.2770936592</v>
      </c>
      <c r="V980" s="62">
        <f t="shared" ref="V980:V1043" ca="1" si="210">P980+T980+U980</f>
        <v>3461524.077093659</v>
      </c>
      <c r="W980" s="63">
        <v>880.91929177147347</v>
      </c>
      <c r="X980" s="63">
        <f t="shared" ref="X980:X1043" ca="1" si="211">V980/E980</f>
        <v>815.62772787315248</v>
      </c>
      <c r="Y980" s="64">
        <f t="shared" ref="Y980:Y1043" ca="1" si="212">X980/W980-1</f>
        <v>-7.4117532114688633E-2</v>
      </c>
      <c r="Z980" s="64"/>
      <c r="AA980" s="64">
        <f ca="1">MAX(Y980,OFFSET($AA$4,B980,0))</f>
        <v>-7.4117532114688633E-2</v>
      </c>
      <c r="AB980" s="62">
        <f t="shared" ref="AB980:AB1043" ca="1" si="213">(W980*(1+AA980))*E980</f>
        <v>3461524.077093659</v>
      </c>
      <c r="AC980" s="65">
        <f t="shared" ref="AC980:AC1043" ca="1" si="214">AB980-V980</f>
        <v>0</v>
      </c>
      <c r="AD980" s="62">
        <f ca="1">MAX(0,AB980-W980*(1+OFFSET($Y$4,B980,0))*E980)</f>
        <v>0</v>
      </c>
      <c r="AE980" s="65">
        <f ca="1">IF(OFFSET($AC$4,B980,0)=0,0,-OFFSET($AC$4,B980,0)/OFFSET($AD$4,B980,0)*AD980)</f>
        <v>0</v>
      </c>
      <c r="AF980" s="51">
        <f t="shared" ref="AF980:AF1043" ca="1" si="215">AB980+AE980</f>
        <v>3461524.077093659</v>
      </c>
    </row>
    <row r="981" spans="1:32" ht="11.25" x14ac:dyDescent="0.2">
      <c r="A981" s="60">
        <v>40625</v>
      </c>
      <c r="B981" s="102">
        <f>INT(A981/10000)</f>
        <v>4</v>
      </c>
      <c r="C981" s="109">
        <v>3</v>
      </c>
      <c r="D981" s="60" t="s">
        <v>1038</v>
      </c>
      <c r="E981" s="60">
        <v>1046</v>
      </c>
      <c r="F981" s="60">
        <v>0</v>
      </c>
      <c r="G981" s="60">
        <f t="shared" si="203"/>
        <v>1686.0895522388059</v>
      </c>
      <c r="H981" s="60"/>
      <c r="I981" s="60"/>
      <c r="J981" s="57"/>
      <c r="K981" s="23">
        <f t="shared" si="204"/>
        <v>1</v>
      </c>
      <c r="L981" s="23">
        <f t="shared" si="205"/>
        <v>0</v>
      </c>
      <c r="M981" s="23">
        <f ca="1">OFFSET('Z1'!$B$7,B981,K981)*E981</f>
        <v>0</v>
      </c>
      <c r="N981" s="23">
        <f ca="1">IF(L981&gt;0,OFFSET('Z1'!$I$7,B981,L981)*IF(L981=1,E981-9300,IF(L981=2,E981-18000,IF(L981=3,E981-45000,0))),0)</f>
        <v>0</v>
      </c>
      <c r="O981" s="23">
        <f>IF(AND(F981=1,E981&gt;20000,E981&lt;=45000),E981*'Z1'!$G$7,0)+IF(AND(F981=1,E981&gt;45000,E981&lt;=50000),'Z1'!$G$7/5000*(50000-E981)*E981,0)</f>
        <v>0</v>
      </c>
      <c r="P981" s="24">
        <f t="shared" ca="1" si="206"/>
        <v>0</v>
      </c>
      <c r="Q981" s="27">
        <v>0</v>
      </c>
      <c r="R981" s="26">
        <f t="shared" si="207"/>
        <v>0</v>
      </c>
      <c r="S981" s="27">
        <f t="shared" si="208"/>
        <v>1</v>
      </c>
      <c r="T981" s="28">
        <f t="shared" si="209"/>
        <v>0</v>
      </c>
      <c r="U981" s="61">
        <f ca="1">OFFSET($U$4,B981,0)/OFFSET($G$4,B981,0)*G981</f>
        <v>852238.91984919121</v>
      </c>
      <c r="V981" s="62">
        <f t="shared" ca="1" si="210"/>
        <v>852238.91984919121</v>
      </c>
      <c r="W981" s="63">
        <v>880.12230637345192</v>
      </c>
      <c r="X981" s="63">
        <f t="shared" ca="1" si="211"/>
        <v>814.75996161490559</v>
      </c>
      <c r="Y981" s="64">
        <f t="shared" ca="1" si="212"/>
        <v>-7.4265070076308115E-2</v>
      </c>
      <c r="Z981" s="64"/>
      <c r="AA981" s="64">
        <f ca="1">MAX(Y981,OFFSET($AA$4,B981,0))</f>
        <v>-7.4265070076308115E-2</v>
      </c>
      <c r="AB981" s="62">
        <f t="shared" ca="1" si="213"/>
        <v>852238.91984919121</v>
      </c>
      <c r="AC981" s="65">
        <f t="shared" ca="1" si="214"/>
        <v>0</v>
      </c>
      <c r="AD981" s="62">
        <f ca="1">MAX(0,AB981-W981*(1+OFFSET($Y$4,B981,0))*E981)</f>
        <v>0</v>
      </c>
      <c r="AE981" s="65">
        <f ca="1">IF(OFFSET($AC$4,B981,0)=0,0,-OFFSET($AC$4,B981,0)/OFFSET($AD$4,B981,0)*AD981)</f>
        <v>0</v>
      </c>
      <c r="AF981" s="51">
        <f t="shared" ca="1" si="215"/>
        <v>852238.91984919121</v>
      </c>
    </row>
    <row r="982" spans="1:32" ht="11.25" x14ac:dyDescent="0.2">
      <c r="A982" s="60">
        <v>40626</v>
      </c>
      <c r="B982" s="102">
        <f>INT(A982/10000)</f>
        <v>4</v>
      </c>
      <c r="C982" s="109">
        <v>3</v>
      </c>
      <c r="D982" s="60" t="s">
        <v>1039</v>
      </c>
      <c r="E982" s="60">
        <v>1574</v>
      </c>
      <c r="F982" s="60">
        <v>0</v>
      </c>
      <c r="G982" s="60">
        <f t="shared" si="203"/>
        <v>2537.1940298507461</v>
      </c>
      <c r="H982" s="60"/>
      <c r="I982" s="60"/>
      <c r="J982" s="57"/>
      <c r="K982" s="23">
        <f t="shared" si="204"/>
        <v>1</v>
      </c>
      <c r="L982" s="23">
        <f t="shared" si="205"/>
        <v>0</v>
      </c>
      <c r="M982" s="23">
        <f ca="1">OFFSET('Z1'!$B$7,B982,K982)*E982</f>
        <v>0</v>
      </c>
      <c r="N982" s="23">
        <f ca="1">IF(L982&gt;0,OFFSET('Z1'!$I$7,B982,L982)*IF(L982=1,E982-9300,IF(L982=2,E982-18000,IF(L982=3,E982-45000,0))),0)</f>
        <v>0</v>
      </c>
      <c r="O982" s="23">
        <f>IF(AND(F982=1,E982&gt;20000,E982&lt;=45000),E982*'Z1'!$G$7,0)+IF(AND(F982=1,E982&gt;45000,E982&lt;=50000),'Z1'!$G$7/5000*(50000-E982)*E982,0)</f>
        <v>0</v>
      </c>
      <c r="P982" s="24">
        <f t="shared" ca="1" si="206"/>
        <v>0</v>
      </c>
      <c r="Q982" s="27">
        <v>1007</v>
      </c>
      <c r="R982" s="26">
        <f t="shared" si="207"/>
        <v>7</v>
      </c>
      <c r="S982" s="27">
        <f t="shared" si="208"/>
        <v>1</v>
      </c>
      <c r="T982" s="28">
        <f t="shared" si="209"/>
        <v>6.3</v>
      </c>
      <c r="U982" s="61">
        <f ca="1">OFFSET($U$4,B982,0)/OFFSET($G$4,B982,0)*G982</f>
        <v>1282432.1795818615</v>
      </c>
      <c r="V982" s="62">
        <f t="shared" ca="1" si="210"/>
        <v>1282438.4795818615</v>
      </c>
      <c r="W982" s="63">
        <v>880.12230637345181</v>
      </c>
      <c r="X982" s="63">
        <f t="shared" ca="1" si="211"/>
        <v>814.76396415620172</v>
      </c>
      <c r="Y982" s="64">
        <f t="shared" ca="1" si="212"/>
        <v>-7.4260522365987347E-2</v>
      </c>
      <c r="Z982" s="64"/>
      <c r="AA982" s="64">
        <f ca="1">MAX(Y982,OFFSET($AA$4,B982,0))</f>
        <v>-7.4260522365987347E-2</v>
      </c>
      <c r="AB982" s="62">
        <f t="shared" ca="1" si="213"/>
        <v>1282438.4795818615</v>
      </c>
      <c r="AC982" s="65">
        <f t="shared" ca="1" si="214"/>
        <v>0</v>
      </c>
      <c r="AD982" s="62">
        <f ca="1">MAX(0,AB982-W982*(1+OFFSET($Y$4,B982,0))*E982)</f>
        <v>0</v>
      </c>
      <c r="AE982" s="65">
        <f ca="1">IF(OFFSET($AC$4,B982,0)=0,0,-OFFSET($AC$4,B982,0)/OFFSET($AD$4,B982,0)*AD982)</f>
        <v>0</v>
      </c>
      <c r="AF982" s="51">
        <f t="shared" ca="1" si="215"/>
        <v>1282438.4795818615</v>
      </c>
    </row>
    <row r="983" spans="1:32" ht="11.25" x14ac:dyDescent="0.2">
      <c r="A983" s="60">
        <v>40627</v>
      </c>
      <c r="B983" s="102">
        <f>INT(A983/10000)</f>
        <v>4</v>
      </c>
      <c r="C983" s="109">
        <v>4</v>
      </c>
      <c r="D983" s="60" t="s">
        <v>1040</v>
      </c>
      <c r="E983" s="60">
        <v>2909</v>
      </c>
      <c r="F983" s="60">
        <v>0</v>
      </c>
      <c r="G983" s="60">
        <f t="shared" si="203"/>
        <v>4689.1343283582091</v>
      </c>
      <c r="H983" s="60"/>
      <c r="I983" s="60"/>
      <c r="J983" s="57"/>
      <c r="K983" s="23">
        <f t="shared" si="204"/>
        <v>1</v>
      </c>
      <c r="L983" s="23">
        <f t="shared" si="205"/>
        <v>0</v>
      </c>
      <c r="M983" s="23">
        <f ca="1">OFFSET('Z1'!$B$7,B983,K983)*E983</f>
        <v>0</v>
      </c>
      <c r="N983" s="23">
        <f ca="1">IF(L983&gt;0,OFFSET('Z1'!$I$7,B983,L983)*IF(L983=1,E983-9300,IF(L983=2,E983-18000,IF(L983=3,E983-45000,0))),0)</f>
        <v>0</v>
      </c>
      <c r="O983" s="23">
        <f>IF(AND(F983=1,E983&gt;20000,E983&lt;=45000),E983*'Z1'!$G$7,0)+IF(AND(F983=1,E983&gt;45000,E983&lt;=50000),'Z1'!$G$7/5000*(50000-E983)*E983,0)</f>
        <v>0</v>
      </c>
      <c r="P983" s="24">
        <f t="shared" ca="1" si="206"/>
        <v>0</v>
      </c>
      <c r="Q983" s="27">
        <v>84857</v>
      </c>
      <c r="R983" s="26">
        <f t="shared" si="207"/>
        <v>83857</v>
      </c>
      <c r="S983" s="27">
        <f t="shared" si="208"/>
        <v>1</v>
      </c>
      <c r="T983" s="28">
        <f t="shared" si="209"/>
        <v>75471.3</v>
      </c>
      <c r="U983" s="61">
        <f ca="1">OFFSET($U$4,B983,0)/OFFSET($G$4,B983,0)*G983</f>
        <v>2370136.7283377605</v>
      </c>
      <c r="V983" s="62">
        <f t="shared" ca="1" si="210"/>
        <v>2445608.0283377604</v>
      </c>
      <c r="W983" s="63">
        <v>904.97176067085979</v>
      </c>
      <c r="X983" s="63">
        <f t="shared" ca="1" si="211"/>
        <v>840.70403174209707</v>
      </c>
      <c r="Y983" s="64">
        <f t="shared" ca="1" si="212"/>
        <v>-7.1016281083865818E-2</v>
      </c>
      <c r="Z983" s="64"/>
      <c r="AA983" s="64">
        <f ca="1">MAX(Y983,OFFSET($AA$4,B983,0))</f>
        <v>-7.1016281083865818E-2</v>
      </c>
      <c r="AB983" s="62">
        <f t="shared" ca="1" si="213"/>
        <v>2445608.0283377604</v>
      </c>
      <c r="AC983" s="65">
        <f t="shared" ca="1" si="214"/>
        <v>0</v>
      </c>
      <c r="AD983" s="62">
        <f ca="1">MAX(0,AB983-W983*(1+OFFSET($Y$4,B983,0))*E983)</f>
        <v>0</v>
      </c>
      <c r="AE983" s="65">
        <f ca="1">IF(OFFSET($AC$4,B983,0)=0,0,-OFFSET($AC$4,B983,0)/OFFSET($AD$4,B983,0)*AD983)</f>
        <v>0</v>
      </c>
      <c r="AF983" s="51">
        <f t="shared" ca="1" si="215"/>
        <v>2445608.0283377604</v>
      </c>
    </row>
    <row r="984" spans="1:32" ht="11.25" x14ac:dyDescent="0.2">
      <c r="A984" s="60">
        <v>40701</v>
      </c>
      <c r="B984" s="102">
        <f>INT(A984/10000)</f>
        <v>4</v>
      </c>
      <c r="C984" s="109">
        <v>5</v>
      </c>
      <c r="D984" s="60" t="s">
        <v>1041</v>
      </c>
      <c r="E984" s="60">
        <v>9785</v>
      </c>
      <c r="F984" s="60">
        <v>0</v>
      </c>
      <c r="G984" s="60">
        <f t="shared" si="203"/>
        <v>16202.437810945272</v>
      </c>
      <c r="H984" s="60"/>
      <c r="I984" s="60"/>
      <c r="J984" s="57"/>
      <c r="K984" s="23">
        <f t="shared" si="204"/>
        <v>1</v>
      </c>
      <c r="L984" s="23">
        <f t="shared" si="205"/>
        <v>1</v>
      </c>
      <c r="M984" s="23">
        <f ca="1">OFFSET('Z1'!$B$7,B984,K984)*E984</f>
        <v>0</v>
      </c>
      <c r="N984" s="23">
        <f ca="1">IF(L984&gt;0,OFFSET('Z1'!$I$7,B984,L984)*IF(L984=1,E984-9300,IF(L984=2,E984-18000,IF(L984=3,E984-45000,0))),0)</f>
        <v>692995.71428571432</v>
      </c>
      <c r="O984" s="23">
        <f>IF(AND(F984=1,E984&gt;20000,E984&lt;=45000),E984*'Z1'!$G$7,0)+IF(AND(F984=1,E984&gt;45000,E984&lt;=50000),'Z1'!$G$7/5000*(50000-E984)*E984,0)</f>
        <v>0</v>
      </c>
      <c r="P984" s="24">
        <f t="shared" ca="1" si="206"/>
        <v>692995.71428571432</v>
      </c>
      <c r="Q984" s="27">
        <v>134459</v>
      </c>
      <c r="R984" s="26">
        <f t="shared" si="207"/>
        <v>133459</v>
      </c>
      <c r="S984" s="27">
        <f t="shared" si="208"/>
        <v>2</v>
      </c>
      <c r="T984" s="28">
        <f t="shared" si="209"/>
        <v>36891.880714285711</v>
      </c>
      <c r="U984" s="61">
        <f ca="1">OFFSET($U$4,B984,0)/OFFSET($G$4,B984,0)*G984</f>
        <v>8189569.8129371814</v>
      </c>
      <c r="V984" s="62">
        <f t="shared" ca="1" si="210"/>
        <v>8919457.4079371821</v>
      </c>
      <c r="W984" s="63">
        <v>973.36269900579555</v>
      </c>
      <c r="X984" s="63">
        <f t="shared" ca="1" si="211"/>
        <v>911.54393540492413</v>
      </c>
      <c r="Y984" s="64">
        <f t="shared" ca="1" si="212"/>
        <v>-6.3510512231477412E-2</v>
      </c>
      <c r="Z984" s="64"/>
      <c r="AA984" s="64">
        <f ca="1">MAX(Y984,OFFSET($AA$4,B984,0))</f>
        <v>-6.3510512231477412E-2</v>
      </c>
      <c r="AB984" s="62">
        <f t="shared" ca="1" si="213"/>
        <v>8919457.4079371821</v>
      </c>
      <c r="AC984" s="65">
        <f t="shared" ca="1" si="214"/>
        <v>0</v>
      </c>
      <c r="AD984" s="62">
        <f ca="1">MAX(0,AB984-W984*(1+OFFSET($Y$4,B984,0))*E984)</f>
        <v>63582.637551849708</v>
      </c>
      <c r="AE984" s="65">
        <f ca="1">IF(OFFSET($AC$4,B984,0)=0,0,-OFFSET($AC$4,B984,0)/OFFSET($AD$4,B984,0)*AD984)</f>
        <v>-2872.5388175252751</v>
      </c>
      <c r="AF984" s="51">
        <f t="shared" ca="1" si="215"/>
        <v>8916584.8691196572</v>
      </c>
    </row>
    <row r="985" spans="1:32" ht="11.25" x14ac:dyDescent="0.2">
      <c r="A985" s="60">
        <v>40702</v>
      </c>
      <c r="B985" s="102">
        <f>INT(A985/10000)</f>
        <v>4</v>
      </c>
      <c r="C985" s="109">
        <v>5</v>
      </c>
      <c r="D985" s="60" t="s">
        <v>1042</v>
      </c>
      <c r="E985" s="60">
        <v>7562</v>
      </c>
      <c r="F985" s="60">
        <v>0</v>
      </c>
      <c r="G985" s="60">
        <f t="shared" si="203"/>
        <v>12189.492537313432</v>
      </c>
      <c r="H985" s="60"/>
      <c r="I985" s="60"/>
      <c r="J985" s="57"/>
      <c r="K985" s="23">
        <f t="shared" si="204"/>
        <v>1</v>
      </c>
      <c r="L985" s="23">
        <f t="shared" si="205"/>
        <v>0</v>
      </c>
      <c r="M985" s="23">
        <f ca="1">OFFSET('Z1'!$B$7,B985,K985)*E985</f>
        <v>0</v>
      </c>
      <c r="N985" s="23">
        <f ca="1">IF(L985&gt;0,OFFSET('Z1'!$I$7,B985,L985)*IF(L985=1,E985-9300,IF(L985=2,E985-18000,IF(L985=3,E985-45000,0))),0)</f>
        <v>0</v>
      </c>
      <c r="O985" s="23">
        <f>IF(AND(F985=1,E985&gt;20000,E985&lt;=45000),E985*'Z1'!$G$7,0)+IF(AND(F985=1,E985&gt;45000,E985&lt;=50000),'Z1'!$G$7/5000*(50000-E985)*E985,0)</f>
        <v>0</v>
      </c>
      <c r="P985" s="24">
        <f t="shared" ca="1" si="206"/>
        <v>0</v>
      </c>
      <c r="Q985" s="27">
        <v>258851</v>
      </c>
      <c r="R985" s="26">
        <f t="shared" si="207"/>
        <v>257851</v>
      </c>
      <c r="S985" s="27">
        <f t="shared" si="208"/>
        <v>1</v>
      </c>
      <c r="T985" s="28">
        <f t="shared" si="209"/>
        <v>232065.9</v>
      </c>
      <c r="U985" s="61">
        <f ca="1">OFFSET($U$4,B985,0)/OFFSET($G$4,B985,0)*G985</f>
        <v>6161214.8297319161</v>
      </c>
      <c r="V985" s="62">
        <f t="shared" ca="1" si="210"/>
        <v>6393280.7297319164</v>
      </c>
      <c r="W985" s="63">
        <v>909.6147078924464</v>
      </c>
      <c r="X985" s="63">
        <f t="shared" ca="1" si="211"/>
        <v>845.44839060194613</v>
      </c>
      <c r="Y985" s="64">
        <f t="shared" ca="1" si="212"/>
        <v>-7.0542304047800597E-2</v>
      </c>
      <c r="Z985" s="64"/>
      <c r="AA985" s="64">
        <f ca="1">MAX(Y985,OFFSET($AA$4,B985,0))</f>
        <v>-7.0542304047800597E-2</v>
      </c>
      <c r="AB985" s="62">
        <f t="shared" ca="1" si="213"/>
        <v>6393280.7297319164</v>
      </c>
      <c r="AC985" s="65">
        <f t="shared" ca="1" si="214"/>
        <v>0</v>
      </c>
      <c r="AD985" s="62">
        <f ca="1">MAX(0,AB985-W985*(1+OFFSET($Y$4,B985,0))*E985)</f>
        <v>0</v>
      </c>
      <c r="AE985" s="65">
        <f ca="1">IF(OFFSET($AC$4,B985,0)=0,0,-OFFSET($AC$4,B985,0)/OFFSET($AD$4,B985,0)*AD985)</f>
        <v>0</v>
      </c>
      <c r="AF985" s="51">
        <f t="shared" ca="1" si="215"/>
        <v>6393280.7297319164</v>
      </c>
    </row>
    <row r="986" spans="1:32" ht="11.25" x14ac:dyDescent="0.2">
      <c r="A986" s="60">
        <v>40703</v>
      </c>
      <c r="B986" s="102">
        <f>INT(A986/10000)</f>
        <v>4</v>
      </c>
      <c r="C986" s="109">
        <v>6</v>
      </c>
      <c r="D986" s="60" t="s">
        <v>1043</v>
      </c>
      <c r="E986" s="60">
        <v>14119</v>
      </c>
      <c r="F986" s="60">
        <v>0</v>
      </c>
      <c r="G986" s="60">
        <f t="shared" si="203"/>
        <v>23531.666666666664</v>
      </c>
      <c r="H986" s="60"/>
      <c r="I986" s="60"/>
      <c r="J986" s="57"/>
      <c r="K986" s="23">
        <f t="shared" si="204"/>
        <v>2</v>
      </c>
      <c r="L986" s="23">
        <f t="shared" si="205"/>
        <v>0</v>
      </c>
      <c r="M986" s="23">
        <f ca="1">OFFSET('Z1'!$B$7,B986,K986)*E986</f>
        <v>1412182.38</v>
      </c>
      <c r="N986" s="23">
        <f ca="1">IF(L986&gt;0,OFFSET('Z1'!$I$7,B986,L986)*IF(L986=1,E986-9300,IF(L986=2,E986-18000,IF(L986=3,E986-45000,0))),0)</f>
        <v>0</v>
      </c>
      <c r="O986" s="23">
        <f>IF(AND(F986=1,E986&gt;20000,E986&lt;=45000),E986*'Z1'!$G$7,0)+IF(AND(F986=1,E986&gt;45000,E986&lt;=50000),'Z1'!$G$7/5000*(50000-E986)*E986,0)</f>
        <v>0</v>
      </c>
      <c r="P986" s="24">
        <f t="shared" ca="1" si="206"/>
        <v>1412182.38</v>
      </c>
      <c r="Q986" s="27">
        <v>382019</v>
      </c>
      <c r="R986" s="26">
        <f t="shared" si="207"/>
        <v>381019</v>
      </c>
      <c r="S986" s="27">
        <f t="shared" si="208"/>
        <v>0</v>
      </c>
      <c r="T986" s="28">
        <f t="shared" si="209"/>
        <v>0</v>
      </c>
      <c r="U986" s="61">
        <f ca="1">OFFSET($U$4,B986,0)/OFFSET($G$4,B986,0)*G986</f>
        <v>11894150.079764461</v>
      </c>
      <c r="V986" s="62">
        <f t="shared" ca="1" si="210"/>
        <v>13306332.459764462</v>
      </c>
      <c r="W986" s="63">
        <v>1007.5331665914458</v>
      </c>
      <c r="X986" s="63">
        <f t="shared" ca="1" si="211"/>
        <v>942.44156524997959</v>
      </c>
      <c r="Y986" s="64">
        <f t="shared" ca="1" si="212"/>
        <v>-6.4604921703645402E-2</v>
      </c>
      <c r="Z986" s="64"/>
      <c r="AA986" s="64">
        <f ca="1">MAX(Y986,OFFSET($AA$4,B986,0))</f>
        <v>-6.4604921703645402E-2</v>
      </c>
      <c r="AB986" s="62">
        <f t="shared" ca="1" si="213"/>
        <v>13306332.459764462</v>
      </c>
      <c r="AC986" s="65">
        <f t="shared" ca="1" si="214"/>
        <v>0</v>
      </c>
      <c r="AD986" s="62">
        <f ca="1">MAX(0,AB986-W986*(1+OFFSET($Y$4,B986,0))*E986)</f>
        <v>79397.226776283234</v>
      </c>
      <c r="AE986" s="65">
        <f ca="1">IF(OFFSET($AC$4,B986,0)=0,0,-OFFSET($AC$4,B986,0)/OFFSET($AD$4,B986,0)*AD986)</f>
        <v>-3587.0109309753825</v>
      </c>
      <c r="AF986" s="51">
        <f t="shared" ca="1" si="215"/>
        <v>13302745.448833486</v>
      </c>
    </row>
    <row r="987" spans="1:32" ht="11.25" x14ac:dyDescent="0.2">
      <c r="A987" s="60">
        <v>40704</v>
      </c>
      <c r="B987" s="102">
        <f>INT(A987/10000)</f>
        <v>4</v>
      </c>
      <c r="C987" s="109">
        <v>5</v>
      </c>
      <c r="D987" s="60" t="s">
        <v>1044</v>
      </c>
      <c r="E987" s="60">
        <v>7684</v>
      </c>
      <c r="F987" s="60">
        <v>0</v>
      </c>
      <c r="G987" s="60">
        <f t="shared" si="203"/>
        <v>12386.149253731342</v>
      </c>
      <c r="H987" s="60"/>
      <c r="I987" s="60"/>
      <c r="J987" s="57"/>
      <c r="K987" s="23">
        <f t="shared" si="204"/>
        <v>1</v>
      </c>
      <c r="L987" s="23">
        <f t="shared" si="205"/>
        <v>0</v>
      </c>
      <c r="M987" s="23">
        <f ca="1">OFFSET('Z1'!$B$7,B987,K987)*E987</f>
        <v>0</v>
      </c>
      <c r="N987" s="23">
        <f ca="1">IF(L987&gt;0,OFFSET('Z1'!$I$7,B987,L987)*IF(L987=1,E987-9300,IF(L987=2,E987-18000,IF(L987=3,E987-45000,0))),0)</f>
        <v>0</v>
      </c>
      <c r="O987" s="23">
        <f>IF(AND(F987=1,E987&gt;20000,E987&lt;=45000),E987*'Z1'!$G$7,0)+IF(AND(F987=1,E987&gt;45000,E987&lt;=50000),'Z1'!$G$7/5000*(50000-E987)*E987,0)</f>
        <v>0</v>
      </c>
      <c r="P987" s="24">
        <f t="shared" ca="1" si="206"/>
        <v>0</v>
      </c>
      <c r="Q987" s="27">
        <v>48479</v>
      </c>
      <c r="R987" s="26">
        <f t="shared" si="207"/>
        <v>47479</v>
      </c>
      <c r="S987" s="27">
        <f t="shared" si="208"/>
        <v>1</v>
      </c>
      <c r="T987" s="28">
        <f t="shared" si="209"/>
        <v>42731.1</v>
      </c>
      <c r="U987" s="61">
        <f ca="1">OFFSET($U$4,B987,0)/OFFSET($G$4,B987,0)*G987</f>
        <v>6260615.5450489344</v>
      </c>
      <c r="V987" s="62">
        <f t="shared" ca="1" si="210"/>
        <v>6303346.645048934</v>
      </c>
      <c r="W987" s="63">
        <v>885.88330883427295</v>
      </c>
      <c r="X987" s="63">
        <f t="shared" ca="1" si="211"/>
        <v>820.32101054775296</v>
      </c>
      <c r="Y987" s="64">
        <f t="shared" ca="1" si="212"/>
        <v>-7.4007826575706592E-2</v>
      </c>
      <c r="Z987" s="64"/>
      <c r="AA987" s="64">
        <f ca="1">MAX(Y987,OFFSET($AA$4,B987,0))</f>
        <v>-7.4007826575706592E-2</v>
      </c>
      <c r="AB987" s="62">
        <f t="shared" ca="1" si="213"/>
        <v>6303346.645048934</v>
      </c>
      <c r="AC987" s="65">
        <f t="shared" ca="1" si="214"/>
        <v>0</v>
      </c>
      <c r="AD987" s="62">
        <f ca="1">MAX(0,AB987-W987*(1+OFFSET($Y$4,B987,0))*E987)</f>
        <v>0</v>
      </c>
      <c r="AE987" s="65">
        <f ca="1">IF(OFFSET($AC$4,B987,0)=0,0,-OFFSET($AC$4,B987,0)/OFFSET($AD$4,B987,0)*AD987)</f>
        <v>0</v>
      </c>
      <c r="AF987" s="51">
        <f t="shared" ca="1" si="215"/>
        <v>6303346.645048934</v>
      </c>
    </row>
    <row r="988" spans="1:32" ht="11.25" x14ac:dyDescent="0.2">
      <c r="A988" s="60">
        <v>40705</v>
      </c>
      <c r="B988" s="102">
        <f>INT(A988/10000)</f>
        <v>4</v>
      </c>
      <c r="C988" s="109">
        <v>6</v>
      </c>
      <c r="D988" s="60" t="s">
        <v>1045</v>
      </c>
      <c r="E988" s="60">
        <v>13178</v>
      </c>
      <c r="F988" s="60">
        <v>0</v>
      </c>
      <c r="G988" s="60">
        <f t="shared" si="203"/>
        <v>21963.333333333332</v>
      </c>
      <c r="H988" s="60"/>
      <c r="I988" s="60"/>
      <c r="J988" s="57"/>
      <c r="K988" s="23">
        <f t="shared" si="204"/>
        <v>2</v>
      </c>
      <c r="L988" s="23">
        <f t="shared" si="205"/>
        <v>0</v>
      </c>
      <c r="M988" s="23">
        <f ca="1">OFFSET('Z1'!$B$7,B988,K988)*E988</f>
        <v>1318063.56</v>
      </c>
      <c r="N988" s="23">
        <f ca="1">IF(L988&gt;0,OFFSET('Z1'!$I$7,B988,L988)*IF(L988=1,E988-9300,IF(L988=2,E988-18000,IF(L988=3,E988-45000,0))),0)</f>
        <v>0</v>
      </c>
      <c r="O988" s="23">
        <f>IF(AND(F988=1,E988&gt;20000,E988&lt;=45000),E988*'Z1'!$G$7,0)+IF(AND(F988=1,E988&gt;45000,E988&lt;=50000),'Z1'!$G$7/5000*(50000-E988)*E988,0)</f>
        <v>0</v>
      </c>
      <c r="P988" s="24">
        <f t="shared" ca="1" si="206"/>
        <v>1318063.56</v>
      </c>
      <c r="Q988" s="27">
        <v>94301</v>
      </c>
      <c r="R988" s="26">
        <f t="shared" si="207"/>
        <v>93301</v>
      </c>
      <c r="S988" s="27">
        <f t="shared" si="208"/>
        <v>0</v>
      </c>
      <c r="T988" s="28">
        <f t="shared" si="209"/>
        <v>0</v>
      </c>
      <c r="U988" s="61">
        <f ca="1">OFFSET($U$4,B988,0)/OFFSET($G$4,B988,0)*G988</f>
        <v>11101431.38686423</v>
      </c>
      <c r="V988" s="62">
        <f t="shared" ca="1" si="210"/>
        <v>12419494.946864231</v>
      </c>
      <c r="W988" s="63">
        <v>1006.6771314413024</v>
      </c>
      <c r="X988" s="63">
        <f t="shared" ca="1" si="211"/>
        <v>942.44156524997959</v>
      </c>
      <c r="Y988" s="64">
        <f t="shared" ca="1" si="212"/>
        <v>-6.3809501760861531E-2</v>
      </c>
      <c r="Z988" s="64"/>
      <c r="AA988" s="64">
        <f ca="1">MAX(Y988,OFFSET($AA$4,B988,0))</f>
        <v>-6.3809501760861531E-2</v>
      </c>
      <c r="AB988" s="62">
        <f t="shared" ca="1" si="213"/>
        <v>12419494.946864231</v>
      </c>
      <c r="AC988" s="65">
        <f t="shared" ca="1" si="214"/>
        <v>0</v>
      </c>
      <c r="AD988" s="62">
        <f ca="1">MAX(0,AB988-W988*(1+OFFSET($Y$4,B988,0))*E988)</f>
        <v>84594.649226602167</v>
      </c>
      <c r="AE988" s="65">
        <f ca="1">IF(OFFSET($AC$4,B988,0)=0,0,-OFFSET($AC$4,B988,0)/OFFSET($AD$4,B988,0)*AD988)</f>
        <v>-3821.8202801069542</v>
      </c>
      <c r="AF988" s="51">
        <f t="shared" ca="1" si="215"/>
        <v>12415673.126584124</v>
      </c>
    </row>
    <row r="989" spans="1:32" ht="11.25" x14ac:dyDescent="0.2">
      <c r="A989" s="60">
        <v>40706</v>
      </c>
      <c r="B989" s="102">
        <f>INT(A989/10000)</f>
        <v>4</v>
      </c>
      <c r="C989" s="109">
        <v>3</v>
      </c>
      <c r="D989" s="60" t="s">
        <v>1046</v>
      </c>
      <c r="E989" s="60">
        <v>1783</v>
      </c>
      <c r="F989" s="60">
        <v>0</v>
      </c>
      <c r="G989" s="60">
        <f t="shared" si="203"/>
        <v>2874.0895522388059</v>
      </c>
      <c r="H989" s="60"/>
      <c r="I989" s="60"/>
      <c r="J989" s="57"/>
      <c r="K989" s="23">
        <f t="shared" si="204"/>
        <v>1</v>
      </c>
      <c r="L989" s="23">
        <f t="shared" si="205"/>
        <v>0</v>
      </c>
      <c r="M989" s="23">
        <f ca="1">OFFSET('Z1'!$B$7,B989,K989)*E989</f>
        <v>0</v>
      </c>
      <c r="N989" s="23">
        <f ca="1">IF(L989&gt;0,OFFSET('Z1'!$I$7,B989,L989)*IF(L989=1,E989-9300,IF(L989=2,E989-18000,IF(L989=3,E989-45000,0))),0)</f>
        <v>0</v>
      </c>
      <c r="O989" s="23">
        <f>IF(AND(F989=1,E989&gt;20000,E989&lt;=45000),E989*'Z1'!$G$7,0)+IF(AND(F989=1,E989&gt;45000,E989&lt;=50000),'Z1'!$G$7/5000*(50000-E989)*E989,0)</f>
        <v>0</v>
      </c>
      <c r="P989" s="24">
        <f t="shared" ca="1" si="206"/>
        <v>0</v>
      </c>
      <c r="Q989" s="27">
        <v>375589</v>
      </c>
      <c r="R989" s="26">
        <f t="shared" si="207"/>
        <v>374589</v>
      </c>
      <c r="S989" s="27">
        <f t="shared" si="208"/>
        <v>1</v>
      </c>
      <c r="T989" s="28">
        <f t="shared" si="209"/>
        <v>337130.10000000003</v>
      </c>
      <c r="U989" s="61">
        <f ca="1">OFFSET($U$4,B989,0)/OFFSET($G$4,B989,0)*G989</f>
        <v>1452717.0115593767</v>
      </c>
      <c r="V989" s="62">
        <f t="shared" ca="1" si="210"/>
        <v>1789847.1115593768</v>
      </c>
      <c r="W989" s="63">
        <v>1031.8645306382905</v>
      </c>
      <c r="X989" s="63">
        <f t="shared" ca="1" si="211"/>
        <v>1003.8402196070538</v>
      </c>
      <c r="Y989" s="64">
        <f t="shared" ca="1" si="212"/>
        <v>-2.7158905262400501E-2</v>
      </c>
      <c r="Z989" s="64"/>
      <c r="AA989" s="64">
        <f ca="1">MAX(Y989,OFFSET($AA$4,B989,0))</f>
        <v>-2.7158905262400501E-2</v>
      </c>
      <c r="AB989" s="62">
        <f t="shared" ca="1" si="213"/>
        <v>1789847.1115593768</v>
      </c>
      <c r="AC989" s="65">
        <f t="shared" ca="1" si="214"/>
        <v>0</v>
      </c>
      <c r="AD989" s="62">
        <f ca="1">MAX(0,AB989-W989*(1+OFFSET($Y$4,B989,0))*E989)</f>
        <v>79162.436755160103</v>
      </c>
      <c r="AE989" s="65">
        <f ca="1">IF(OFFSET($AC$4,B989,0)=0,0,-OFFSET($AC$4,B989,0)/OFFSET($AD$4,B989,0)*AD989)</f>
        <v>-3576.403578471426</v>
      </c>
      <c r="AF989" s="51">
        <f t="shared" ca="1" si="215"/>
        <v>1786270.7079809054</v>
      </c>
    </row>
    <row r="990" spans="1:32" ht="11.25" x14ac:dyDescent="0.2">
      <c r="A990" s="60">
        <v>40707</v>
      </c>
      <c r="B990" s="102">
        <f>INT(A990/10000)</f>
        <v>4</v>
      </c>
      <c r="C990" s="109">
        <v>3</v>
      </c>
      <c r="D990" s="60" t="s">
        <v>1047</v>
      </c>
      <c r="E990" s="60">
        <v>2058</v>
      </c>
      <c r="F990" s="60">
        <v>0</v>
      </c>
      <c r="G990" s="60">
        <f t="shared" si="203"/>
        <v>3317.373134328358</v>
      </c>
      <c r="H990" s="60"/>
      <c r="I990" s="60"/>
      <c r="J990" s="57"/>
      <c r="K990" s="23">
        <f t="shared" si="204"/>
        <v>1</v>
      </c>
      <c r="L990" s="23">
        <f t="shared" si="205"/>
        <v>0</v>
      </c>
      <c r="M990" s="23">
        <f ca="1">OFFSET('Z1'!$B$7,B990,K990)*E990</f>
        <v>0</v>
      </c>
      <c r="N990" s="23">
        <f ca="1">IF(L990&gt;0,OFFSET('Z1'!$I$7,B990,L990)*IF(L990=1,E990-9300,IF(L990=2,E990-18000,IF(L990=3,E990-45000,0))),0)</f>
        <v>0</v>
      </c>
      <c r="O990" s="23">
        <f>IF(AND(F990=1,E990&gt;20000,E990&lt;=45000),E990*'Z1'!$G$7,0)+IF(AND(F990=1,E990&gt;45000,E990&lt;=50000),'Z1'!$G$7/5000*(50000-E990)*E990,0)</f>
        <v>0</v>
      </c>
      <c r="P990" s="24">
        <f t="shared" ca="1" si="206"/>
        <v>0</v>
      </c>
      <c r="Q990" s="27">
        <v>64086</v>
      </c>
      <c r="R990" s="26">
        <f t="shared" si="207"/>
        <v>63086</v>
      </c>
      <c r="S990" s="27">
        <f t="shared" si="208"/>
        <v>1</v>
      </c>
      <c r="T990" s="28">
        <f t="shared" si="209"/>
        <v>56777.4</v>
      </c>
      <c r="U990" s="61">
        <f ca="1">OFFSET($U$4,B990,0)/OFFSET($G$4,B990,0)*G990</f>
        <v>1676776.0010034756</v>
      </c>
      <c r="V990" s="62">
        <f t="shared" ca="1" si="210"/>
        <v>1733553.4010034755</v>
      </c>
      <c r="W990" s="63">
        <v>906.87266816795261</v>
      </c>
      <c r="X990" s="63">
        <f t="shared" ca="1" si="211"/>
        <v>842.34859135251486</v>
      </c>
      <c r="Y990" s="64">
        <f t="shared" ca="1" si="212"/>
        <v>-7.1150095355490328E-2</v>
      </c>
      <c r="Z990" s="64"/>
      <c r="AA990" s="64">
        <f ca="1">MAX(Y990,OFFSET($AA$4,B990,0))</f>
        <v>-7.1150095355490328E-2</v>
      </c>
      <c r="AB990" s="62">
        <f t="shared" ca="1" si="213"/>
        <v>1733553.4010034755</v>
      </c>
      <c r="AC990" s="65">
        <f t="shared" ca="1" si="214"/>
        <v>0</v>
      </c>
      <c r="AD990" s="62">
        <f ca="1">MAX(0,AB990-W990*(1+OFFSET($Y$4,B990,0))*E990)</f>
        <v>0</v>
      </c>
      <c r="AE990" s="65">
        <f ca="1">IF(OFFSET($AC$4,B990,0)=0,0,-OFFSET($AC$4,B990,0)/OFFSET($AD$4,B990,0)*AD990)</f>
        <v>0</v>
      </c>
      <c r="AF990" s="51">
        <f t="shared" ca="1" si="215"/>
        <v>1733553.4010034755</v>
      </c>
    </row>
    <row r="991" spans="1:32" ht="11.25" x14ac:dyDescent="0.2">
      <c r="A991" s="60">
        <v>40708</v>
      </c>
      <c r="B991" s="102">
        <f>INT(A991/10000)</f>
        <v>4</v>
      </c>
      <c r="C991" s="109">
        <v>4</v>
      </c>
      <c r="D991" s="60" t="s">
        <v>1048</v>
      </c>
      <c r="E991" s="60">
        <v>2775</v>
      </c>
      <c r="F991" s="60">
        <v>0</v>
      </c>
      <c r="G991" s="60">
        <f t="shared" si="203"/>
        <v>4473.1343283582091</v>
      </c>
      <c r="H991" s="60"/>
      <c r="I991" s="60"/>
      <c r="J991" s="57"/>
      <c r="K991" s="23">
        <f t="shared" si="204"/>
        <v>1</v>
      </c>
      <c r="L991" s="23">
        <f t="shared" si="205"/>
        <v>0</v>
      </c>
      <c r="M991" s="23">
        <f ca="1">OFFSET('Z1'!$B$7,B991,K991)*E991</f>
        <v>0</v>
      </c>
      <c r="N991" s="23">
        <f ca="1">IF(L991&gt;0,OFFSET('Z1'!$I$7,B991,L991)*IF(L991=1,E991-9300,IF(L991=2,E991-18000,IF(L991=3,E991-45000,0))),0)</f>
        <v>0</v>
      </c>
      <c r="O991" s="23">
        <f>IF(AND(F991=1,E991&gt;20000,E991&lt;=45000),E991*'Z1'!$G$7,0)+IF(AND(F991=1,E991&gt;45000,E991&lt;=50000),'Z1'!$G$7/5000*(50000-E991)*E991,0)</f>
        <v>0</v>
      </c>
      <c r="P991" s="24">
        <f t="shared" ca="1" si="206"/>
        <v>0</v>
      </c>
      <c r="Q991" s="27">
        <v>0</v>
      </c>
      <c r="R991" s="26">
        <f t="shared" si="207"/>
        <v>0</v>
      </c>
      <c r="S991" s="27">
        <f t="shared" si="208"/>
        <v>1</v>
      </c>
      <c r="T991" s="28">
        <f t="shared" si="209"/>
        <v>0</v>
      </c>
      <c r="U991" s="61">
        <f ca="1">OFFSET($U$4,B991,0)/OFFSET($G$4,B991,0)*G991</f>
        <v>2260958.8934813631</v>
      </c>
      <c r="V991" s="62">
        <f t="shared" ca="1" si="210"/>
        <v>2260958.8934813631</v>
      </c>
      <c r="W991" s="63">
        <v>880.12230637345192</v>
      </c>
      <c r="X991" s="63">
        <f t="shared" ca="1" si="211"/>
        <v>814.75996161490559</v>
      </c>
      <c r="Y991" s="64">
        <f t="shared" ca="1" si="212"/>
        <v>-7.4265070076308115E-2</v>
      </c>
      <c r="Z991" s="64"/>
      <c r="AA991" s="64">
        <f ca="1">MAX(Y991,OFFSET($AA$4,B991,0))</f>
        <v>-7.4265070076308115E-2</v>
      </c>
      <c r="AB991" s="62">
        <f t="shared" ca="1" si="213"/>
        <v>2260958.8934813631</v>
      </c>
      <c r="AC991" s="65">
        <f t="shared" ca="1" si="214"/>
        <v>0</v>
      </c>
      <c r="AD991" s="62">
        <f ca="1">MAX(0,AB991-W991*(1+OFFSET($Y$4,B991,0))*E991)</f>
        <v>0</v>
      </c>
      <c r="AE991" s="65">
        <f ca="1">IF(OFFSET($AC$4,B991,0)=0,0,-OFFSET($AC$4,B991,0)/OFFSET($AD$4,B991,0)*AD991)</f>
        <v>0</v>
      </c>
      <c r="AF991" s="51">
        <f t="shared" ca="1" si="215"/>
        <v>2260958.8934813631</v>
      </c>
    </row>
    <row r="992" spans="1:32" ht="11.25" x14ac:dyDescent="0.2">
      <c r="A992" s="60">
        <v>40709</v>
      </c>
      <c r="B992" s="102">
        <f>INT(A992/10000)</f>
        <v>4</v>
      </c>
      <c r="C992" s="109">
        <v>2</v>
      </c>
      <c r="D992" s="60" t="s">
        <v>1049</v>
      </c>
      <c r="E992" s="60">
        <v>753</v>
      </c>
      <c r="F992" s="60">
        <v>0</v>
      </c>
      <c r="G992" s="60">
        <f t="shared" si="203"/>
        <v>1213.7910447761194</v>
      </c>
      <c r="H992" s="60"/>
      <c r="I992" s="60"/>
      <c r="J992" s="57"/>
      <c r="K992" s="23">
        <f t="shared" si="204"/>
        <v>1</v>
      </c>
      <c r="L992" s="23">
        <f t="shared" si="205"/>
        <v>0</v>
      </c>
      <c r="M992" s="23">
        <f ca="1">OFFSET('Z1'!$B$7,B992,K992)*E992</f>
        <v>0</v>
      </c>
      <c r="N992" s="23">
        <f ca="1">IF(L992&gt;0,OFFSET('Z1'!$I$7,B992,L992)*IF(L992=1,E992-9300,IF(L992=2,E992-18000,IF(L992=3,E992-45000,0))),0)</f>
        <v>0</v>
      </c>
      <c r="O992" s="23">
        <f>IF(AND(F992=1,E992&gt;20000,E992&lt;=45000),E992*'Z1'!$G$7,0)+IF(AND(F992=1,E992&gt;45000,E992&lt;=50000),'Z1'!$G$7/5000*(50000-E992)*E992,0)</f>
        <v>0</v>
      </c>
      <c r="P992" s="24">
        <f t="shared" ca="1" si="206"/>
        <v>0</v>
      </c>
      <c r="Q992" s="27">
        <v>140540</v>
      </c>
      <c r="R992" s="26">
        <f t="shared" si="207"/>
        <v>139540</v>
      </c>
      <c r="S992" s="27">
        <f t="shared" si="208"/>
        <v>1</v>
      </c>
      <c r="T992" s="28">
        <f t="shared" si="209"/>
        <v>125586</v>
      </c>
      <c r="U992" s="61">
        <f ca="1">OFFSET($U$4,B992,0)/OFFSET($G$4,B992,0)*G992</f>
        <v>613514.25109602395</v>
      </c>
      <c r="V992" s="62">
        <f t="shared" ca="1" si="210"/>
        <v>739100.25109602395</v>
      </c>
      <c r="W992" s="63">
        <v>1036.8296951815582</v>
      </c>
      <c r="X992" s="63">
        <f t="shared" ca="1" si="211"/>
        <v>981.54083810892951</v>
      </c>
      <c r="Y992" s="64">
        <f t="shared" ca="1" si="212"/>
        <v>-5.3324916646939946E-2</v>
      </c>
      <c r="Z992" s="64"/>
      <c r="AA992" s="64">
        <f ca="1">MAX(Y992,OFFSET($AA$4,B992,0))</f>
        <v>-5.3324916646939946E-2</v>
      </c>
      <c r="AB992" s="62">
        <f t="shared" ca="1" si="213"/>
        <v>739100.25109602395</v>
      </c>
      <c r="AC992" s="65">
        <f t="shared" ca="1" si="214"/>
        <v>0</v>
      </c>
      <c r="AD992" s="62">
        <f ca="1">MAX(0,AB992-W992*(1+OFFSET($Y$4,B992,0))*E992)</f>
        <v>13164.240235748701</v>
      </c>
      <c r="AE992" s="65">
        <f ca="1">IF(OFFSET($AC$4,B992,0)=0,0,-OFFSET($AC$4,B992,0)/OFFSET($AD$4,B992,0)*AD992)</f>
        <v>-594.73454603985886</v>
      </c>
      <c r="AF992" s="51">
        <f t="shared" ca="1" si="215"/>
        <v>738505.51654998411</v>
      </c>
    </row>
    <row r="993" spans="1:32" ht="11.25" x14ac:dyDescent="0.2">
      <c r="A993" s="60">
        <v>40710</v>
      </c>
      <c r="B993" s="102">
        <f>INT(A993/10000)</f>
        <v>4</v>
      </c>
      <c r="C993" s="109">
        <v>3</v>
      </c>
      <c r="D993" s="60" t="s">
        <v>1050</v>
      </c>
      <c r="E993" s="60">
        <v>2172</v>
      </c>
      <c r="F993" s="60">
        <v>0</v>
      </c>
      <c r="G993" s="60">
        <f t="shared" si="203"/>
        <v>3501.1343283582091</v>
      </c>
      <c r="H993" s="60"/>
      <c r="I993" s="60"/>
      <c r="J993" s="57"/>
      <c r="K993" s="23">
        <f t="shared" si="204"/>
        <v>1</v>
      </c>
      <c r="L993" s="23">
        <f t="shared" si="205"/>
        <v>0</v>
      </c>
      <c r="M993" s="23">
        <f ca="1">OFFSET('Z1'!$B$7,B993,K993)*E993</f>
        <v>0</v>
      </c>
      <c r="N993" s="23">
        <f ca="1">IF(L993&gt;0,OFFSET('Z1'!$I$7,B993,L993)*IF(L993=1,E993-9300,IF(L993=2,E993-18000,IF(L993=3,E993-45000,0))),0)</f>
        <v>0</v>
      </c>
      <c r="O993" s="23">
        <f>IF(AND(F993=1,E993&gt;20000,E993&lt;=45000),E993*'Z1'!$G$7,0)+IF(AND(F993=1,E993&gt;45000,E993&lt;=50000),'Z1'!$G$7/5000*(50000-E993)*E993,0)</f>
        <v>0</v>
      </c>
      <c r="P993" s="24">
        <f t="shared" ca="1" si="206"/>
        <v>0</v>
      </c>
      <c r="Q993" s="27">
        <v>0</v>
      </c>
      <c r="R993" s="26">
        <f t="shared" si="207"/>
        <v>0</v>
      </c>
      <c r="S993" s="27">
        <f t="shared" si="208"/>
        <v>1</v>
      </c>
      <c r="T993" s="28">
        <f t="shared" si="209"/>
        <v>0</v>
      </c>
      <c r="U993" s="61">
        <f ca="1">OFFSET($U$4,B993,0)/OFFSET($G$4,B993,0)*G993</f>
        <v>1769658.6366275751</v>
      </c>
      <c r="V993" s="62">
        <f t="shared" ca="1" si="210"/>
        <v>1769658.6366275751</v>
      </c>
      <c r="W993" s="63">
        <v>880.09652919479561</v>
      </c>
      <c r="X993" s="63">
        <f t="shared" ca="1" si="211"/>
        <v>814.75996161490571</v>
      </c>
      <c r="Y993" s="64">
        <f t="shared" ca="1" si="212"/>
        <v>-7.4237956192903742E-2</v>
      </c>
      <c r="Z993" s="64"/>
      <c r="AA993" s="64">
        <f ca="1">MAX(Y993,OFFSET($AA$4,B993,0))</f>
        <v>-7.4237956192903742E-2</v>
      </c>
      <c r="AB993" s="62">
        <f t="shared" ca="1" si="213"/>
        <v>1769658.6366275751</v>
      </c>
      <c r="AC993" s="65">
        <f t="shared" ca="1" si="214"/>
        <v>0</v>
      </c>
      <c r="AD993" s="62">
        <f ca="1">MAX(0,AB993-W993*(1+OFFSET($Y$4,B993,0))*E993)</f>
        <v>0</v>
      </c>
      <c r="AE993" s="65">
        <f ca="1">IF(OFFSET($AC$4,B993,0)=0,0,-OFFSET($AC$4,B993,0)/OFFSET($AD$4,B993,0)*AD993)</f>
        <v>0</v>
      </c>
      <c r="AF993" s="51">
        <f t="shared" ca="1" si="215"/>
        <v>1769658.6366275751</v>
      </c>
    </row>
    <row r="994" spans="1:32" ht="11.25" x14ac:dyDescent="0.2">
      <c r="A994" s="60">
        <v>40711</v>
      </c>
      <c r="B994" s="102">
        <f>INT(A994/10000)</f>
        <v>4</v>
      </c>
      <c r="C994" s="109">
        <v>5</v>
      </c>
      <c r="D994" s="60" t="s">
        <v>1051</v>
      </c>
      <c r="E994" s="60">
        <v>9857</v>
      </c>
      <c r="F994" s="60">
        <v>0</v>
      </c>
      <c r="G994" s="60">
        <f t="shared" si="203"/>
        <v>16357.900497512439</v>
      </c>
      <c r="H994" s="60"/>
      <c r="I994" s="60"/>
      <c r="J994" s="57"/>
      <c r="K994" s="23">
        <f t="shared" si="204"/>
        <v>1</v>
      </c>
      <c r="L994" s="23">
        <f t="shared" si="205"/>
        <v>1</v>
      </c>
      <c r="M994" s="23">
        <f ca="1">OFFSET('Z1'!$B$7,B994,K994)*E994</f>
        <v>0</v>
      </c>
      <c r="N994" s="23">
        <f ca="1">IF(L994&gt;0,OFFSET('Z1'!$I$7,B994,L994)*IF(L994=1,E994-9300,IF(L994=2,E994-18000,IF(L994=3,E994-45000,0))),0)</f>
        <v>795873.42857142864</v>
      </c>
      <c r="O994" s="23">
        <f>IF(AND(F994=1,E994&gt;20000,E994&lt;=45000),E994*'Z1'!$G$7,0)+IF(AND(F994=1,E994&gt;45000,E994&lt;=50000),'Z1'!$G$7/5000*(50000-E994)*E994,0)</f>
        <v>0</v>
      </c>
      <c r="P994" s="24">
        <f t="shared" ca="1" si="206"/>
        <v>795873.42857142864</v>
      </c>
      <c r="Q994" s="27">
        <v>5474</v>
      </c>
      <c r="R994" s="26">
        <f t="shared" si="207"/>
        <v>4474</v>
      </c>
      <c r="S994" s="27">
        <f t="shared" si="208"/>
        <v>2</v>
      </c>
      <c r="T994" s="28">
        <f t="shared" si="209"/>
        <v>822.57685714285708</v>
      </c>
      <c r="U994" s="61">
        <f ca="1">OFFSET($U$4,B994,0)/OFFSET($G$4,B994,0)*G994</f>
        <v>8268148.8847907092</v>
      </c>
      <c r="V994" s="62">
        <f t="shared" ca="1" si="210"/>
        <v>9064844.8902192805</v>
      </c>
      <c r="W994" s="63">
        <v>981.22300938752471</v>
      </c>
      <c r="X994" s="63">
        <f t="shared" ca="1" si="211"/>
        <v>919.63527343200576</v>
      </c>
      <c r="Y994" s="64">
        <f t="shared" ca="1" si="212"/>
        <v>-6.2766298146597399E-2</v>
      </c>
      <c r="Z994" s="64"/>
      <c r="AA994" s="64">
        <f ca="1">MAX(Y994,OFFSET($AA$4,B994,0))</f>
        <v>-6.2766298146597399E-2</v>
      </c>
      <c r="AB994" s="62">
        <f t="shared" ca="1" si="213"/>
        <v>9064844.8902192805</v>
      </c>
      <c r="AC994" s="65">
        <f t="shared" ca="1" si="214"/>
        <v>0</v>
      </c>
      <c r="AD994" s="62">
        <f ca="1">MAX(0,AB994-W994*(1+OFFSET($Y$4,B994,0))*E994)</f>
        <v>71765.70139503479</v>
      </c>
      <c r="AE994" s="65">
        <f ca="1">IF(OFFSET($AC$4,B994,0)=0,0,-OFFSET($AC$4,B994,0)/OFFSET($AD$4,B994,0)*AD994)</f>
        <v>-3242.2335870552138</v>
      </c>
      <c r="AF994" s="51">
        <f t="shared" ca="1" si="215"/>
        <v>9061602.656632226</v>
      </c>
    </row>
    <row r="995" spans="1:32" ht="11.25" x14ac:dyDescent="0.2">
      <c r="A995" s="60">
        <v>40712</v>
      </c>
      <c r="B995" s="102">
        <f>INT(A995/10000)</f>
        <v>4</v>
      </c>
      <c r="C995" s="109">
        <v>2</v>
      </c>
      <c r="D995" s="60" t="s">
        <v>1052</v>
      </c>
      <c r="E995" s="60">
        <v>735</v>
      </c>
      <c r="F995" s="60">
        <v>0</v>
      </c>
      <c r="G995" s="60">
        <f t="shared" si="203"/>
        <v>1184.7761194029852</v>
      </c>
      <c r="H995" s="60"/>
      <c r="I995" s="60"/>
      <c r="J995" s="57"/>
      <c r="K995" s="23">
        <f t="shared" si="204"/>
        <v>1</v>
      </c>
      <c r="L995" s="23">
        <f t="shared" si="205"/>
        <v>0</v>
      </c>
      <c r="M995" s="23">
        <f ca="1">OFFSET('Z1'!$B$7,B995,K995)*E995</f>
        <v>0</v>
      </c>
      <c r="N995" s="23">
        <f ca="1">IF(L995&gt;0,OFFSET('Z1'!$I$7,B995,L995)*IF(L995=1,E995-9300,IF(L995=2,E995-18000,IF(L995=3,E995-45000,0))),0)</f>
        <v>0</v>
      </c>
      <c r="O995" s="23">
        <f>IF(AND(F995=1,E995&gt;20000,E995&lt;=45000),E995*'Z1'!$G$7,0)+IF(AND(F995=1,E995&gt;45000,E995&lt;=50000),'Z1'!$G$7/5000*(50000-E995)*E995,0)</f>
        <v>0</v>
      </c>
      <c r="P995" s="24">
        <f t="shared" ca="1" si="206"/>
        <v>0</v>
      </c>
      <c r="Q995" s="27">
        <v>228467</v>
      </c>
      <c r="R995" s="26">
        <f t="shared" si="207"/>
        <v>227467</v>
      </c>
      <c r="S995" s="27">
        <f t="shared" si="208"/>
        <v>1</v>
      </c>
      <c r="T995" s="28">
        <f t="shared" si="209"/>
        <v>204720.30000000002</v>
      </c>
      <c r="U995" s="61">
        <f ca="1">OFFSET($U$4,B995,0)/OFFSET($G$4,B995,0)*G995</f>
        <v>598848.5717869557</v>
      </c>
      <c r="V995" s="62">
        <f t="shared" ca="1" si="210"/>
        <v>803568.87178695574</v>
      </c>
      <c r="W995" s="63">
        <v>1129.2423809536831</v>
      </c>
      <c r="X995" s="63">
        <f t="shared" ca="1" si="211"/>
        <v>1093.2909820230691</v>
      </c>
      <c r="Y995" s="64">
        <f t="shared" ca="1" si="212"/>
        <v>-3.1836742524888106E-2</v>
      </c>
      <c r="Z995" s="64"/>
      <c r="AA995" s="64">
        <f ca="1">MAX(Y995,OFFSET($AA$4,B995,0))</f>
        <v>-3.1836742524888106E-2</v>
      </c>
      <c r="AB995" s="62">
        <f t="shared" ca="1" si="213"/>
        <v>803568.87178695574</v>
      </c>
      <c r="AC995" s="65">
        <f t="shared" ca="1" si="214"/>
        <v>0</v>
      </c>
      <c r="AD995" s="62">
        <f ca="1">MAX(0,AB995-W995*(1+OFFSET($Y$4,B995,0))*E995)</f>
        <v>31829.876245114836</v>
      </c>
      <c r="AE995" s="65">
        <f ca="1">IF(OFFSET($AC$4,B995,0)=0,0,-OFFSET($AC$4,B995,0)/OFFSET($AD$4,B995,0)*AD995)</f>
        <v>-1438.0113595721402</v>
      </c>
      <c r="AF995" s="51">
        <f t="shared" ca="1" si="215"/>
        <v>802130.86042738357</v>
      </c>
    </row>
    <row r="996" spans="1:32" ht="11.25" x14ac:dyDescent="0.2">
      <c r="A996" s="60">
        <v>40713</v>
      </c>
      <c r="B996" s="102">
        <f>INT(A996/10000)</f>
        <v>4</v>
      </c>
      <c r="C996" s="109">
        <v>5</v>
      </c>
      <c r="D996" s="60" t="s">
        <v>1053</v>
      </c>
      <c r="E996" s="60">
        <v>5236</v>
      </c>
      <c r="F996" s="60">
        <v>0</v>
      </c>
      <c r="G996" s="60">
        <f t="shared" si="203"/>
        <v>8440.119402985074</v>
      </c>
      <c r="H996" s="60"/>
      <c r="I996" s="60"/>
      <c r="J996" s="57"/>
      <c r="K996" s="23">
        <f t="shared" si="204"/>
        <v>1</v>
      </c>
      <c r="L996" s="23">
        <f t="shared" si="205"/>
        <v>0</v>
      </c>
      <c r="M996" s="23">
        <f ca="1">OFFSET('Z1'!$B$7,B996,K996)*E996</f>
        <v>0</v>
      </c>
      <c r="N996" s="23">
        <f ca="1">IF(L996&gt;0,OFFSET('Z1'!$I$7,B996,L996)*IF(L996=1,E996-9300,IF(L996=2,E996-18000,IF(L996=3,E996-45000,0))),0)</f>
        <v>0</v>
      </c>
      <c r="O996" s="23">
        <f>IF(AND(F996=1,E996&gt;20000,E996&lt;=45000),E996*'Z1'!$G$7,0)+IF(AND(F996=1,E996&gt;45000,E996&lt;=50000),'Z1'!$G$7/5000*(50000-E996)*E996,0)</f>
        <v>0</v>
      </c>
      <c r="P996" s="24">
        <f t="shared" ca="1" si="206"/>
        <v>0</v>
      </c>
      <c r="Q996" s="27">
        <v>7592</v>
      </c>
      <c r="R996" s="26">
        <f t="shared" si="207"/>
        <v>6592</v>
      </c>
      <c r="S996" s="27">
        <f t="shared" si="208"/>
        <v>1</v>
      </c>
      <c r="T996" s="28">
        <f t="shared" si="209"/>
        <v>5932.8</v>
      </c>
      <c r="U996" s="61">
        <f ca="1">OFFSET($U$4,B996,0)/OFFSET($G$4,B996,0)*G996</f>
        <v>4266083.1590156453</v>
      </c>
      <c r="V996" s="62">
        <f t="shared" ca="1" si="210"/>
        <v>4272015.9590156451</v>
      </c>
      <c r="W996" s="63">
        <v>881.32051322949906</v>
      </c>
      <c r="X996" s="63">
        <f t="shared" ca="1" si="211"/>
        <v>815.89304030092535</v>
      </c>
      <c r="Y996" s="64">
        <f t="shared" ca="1" si="212"/>
        <v>-7.4238000757320566E-2</v>
      </c>
      <c r="Z996" s="64"/>
      <c r="AA996" s="64">
        <f ca="1">MAX(Y996,OFFSET($AA$4,B996,0))</f>
        <v>-7.4238000757320566E-2</v>
      </c>
      <c r="AB996" s="62">
        <f t="shared" ca="1" si="213"/>
        <v>4272015.9590156451</v>
      </c>
      <c r="AC996" s="65">
        <f t="shared" ca="1" si="214"/>
        <v>0</v>
      </c>
      <c r="AD996" s="62">
        <f ca="1">MAX(0,AB996-W996*(1+OFFSET($Y$4,B996,0))*E996)</f>
        <v>0</v>
      </c>
      <c r="AE996" s="65">
        <f ca="1">IF(OFFSET($AC$4,B996,0)=0,0,-OFFSET($AC$4,B996,0)/OFFSET($AD$4,B996,0)*AD996)</f>
        <v>0</v>
      </c>
      <c r="AF996" s="51">
        <f t="shared" ca="1" si="215"/>
        <v>4272015.9590156451</v>
      </c>
    </row>
    <row r="997" spans="1:32" ht="11.25" x14ac:dyDescent="0.2">
      <c r="A997" s="60">
        <v>40714</v>
      </c>
      <c r="B997" s="102">
        <f>INT(A997/10000)</f>
        <v>4</v>
      </c>
      <c r="C997" s="109">
        <v>4</v>
      </c>
      <c r="D997" s="60" t="s">
        <v>1054</v>
      </c>
      <c r="E997" s="60">
        <v>3981</v>
      </c>
      <c r="F997" s="60">
        <v>0</v>
      </c>
      <c r="G997" s="60">
        <f t="shared" si="203"/>
        <v>6417.1343283582091</v>
      </c>
      <c r="H997" s="60"/>
      <c r="I997" s="60"/>
      <c r="J997" s="57"/>
      <c r="K997" s="23">
        <f t="shared" si="204"/>
        <v>1</v>
      </c>
      <c r="L997" s="23">
        <f t="shared" si="205"/>
        <v>0</v>
      </c>
      <c r="M997" s="23">
        <f ca="1">OFFSET('Z1'!$B$7,B997,K997)*E997</f>
        <v>0</v>
      </c>
      <c r="N997" s="23">
        <f ca="1">IF(L997&gt;0,OFFSET('Z1'!$I$7,B997,L997)*IF(L997=1,E997-9300,IF(L997=2,E997-18000,IF(L997=3,E997-45000,0))),0)</f>
        <v>0</v>
      </c>
      <c r="O997" s="23">
        <f>IF(AND(F997=1,E997&gt;20000,E997&lt;=45000),E997*'Z1'!$G$7,0)+IF(AND(F997=1,E997&gt;45000,E997&lt;=50000),'Z1'!$G$7/5000*(50000-E997)*E997,0)</f>
        <v>0</v>
      </c>
      <c r="P997" s="24">
        <f t="shared" ca="1" si="206"/>
        <v>0</v>
      </c>
      <c r="Q997" s="27">
        <v>1635</v>
      </c>
      <c r="R997" s="26">
        <f t="shared" si="207"/>
        <v>635</v>
      </c>
      <c r="S997" s="27">
        <f t="shared" si="208"/>
        <v>1</v>
      </c>
      <c r="T997" s="28">
        <f t="shared" si="209"/>
        <v>571.5</v>
      </c>
      <c r="U997" s="61">
        <f ca="1">OFFSET($U$4,B997,0)/OFFSET($G$4,B997,0)*G997</f>
        <v>3243559.4071889394</v>
      </c>
      <c r="V997" s="62">
        <f t="shared" ca="1" si="210"/>
        <v>3244130.9071889394</v>
      </c>
      <c r="W997" s="63">
        <v>880.41131448651117</v>
      </c>
      <c r="X997" s="63">
        <f t="shared" ca="1" si="211"/>
        <v>814.90351851015805</v>
      </c>
      <c r="Y997" s="64">
        <f t="shared" ca="1" si="212"/>
        <v>-7.4405899718087753E-2</v>
      </c>
      <c r="Z997" s="64"/>
      <c r="AA997" s="64">
        <f ca="1">MAX(Y997,OFFSET($AA$4,B997,0))</f>
        <v>-7.4405899718087753E-2</v>
      </c>
      <c r="AB997" s="62">
        <f t="shared" ca="1" si="213"/>
        <v>3244130.9071889394</v>
      </c>
      <c r="AC997" s="65">
        <f t="shared" ca="1" si="214"/>
        <v>0</v>
      </c>
      <c r="AD997" s="62">
        <f ca="1">MAX(0,AB997-W997*(1+OFFSET($Y$4,B997,0))*E997)</f>
        <v>0</v>
      </c>
      <c r="AE997" s="65">
        <f ca="1">IF(OFFSET($AC$4,B997,0)=0,0,-OFFSET($AC$4,B997,0)/OFFSET($AD$4,B997,0)*AD997)</f>
        <v>0</v>
      </c>
      <c r="AF997" s="51">
        <f t="shared" ca="1" si="215"/>
        <v>3244130.9071889394</v>
      </c>
    </row>
    <row r="998" spans="1:32" ht="11.25" x14ac:dyDescent="0.2">
      <c r="A998" s="60">
        <v>40715</v>
      </c>
      <c r="B998" s="102">
        <f>INT(A998/10000)</f>
        <v>4</v>
      </c>
      <c r="C998" s="109">
        <v>3</v>
      </c>
      <c r="D998" s="60" t="s">
        <v>1055</v>
      </c>
      <c r="E998" s="60">
        <v>2003</v>
      </c>
      <c r="F998" s="60">
        <v>0</v>
      </c>
      <c r="G998" s="60">
        <f t="shared" si="203"/>
        <v>3228.7164179104479</v>
      </c>
      <c r="H998" s="60"/>
      <c r="I998" s="60"/>
      <c r="J998" s="57"/>
      <c r="K998" s="23">
        <f t="shared" si="204"/>
        <v>1</v>
      </c>
      <c r="L998" s="23">
        <f t="shared" si="205"/>
        <v>0</v>
      </c>
      <c r="M998" s="23">
        <f ca="1">OFFSET('Z1'!$B$7,B998,K998)*E998</f>
        <v>0</v>
      </c>
      <c r="N998" s="23">
        <f ca="1">IF(L998&gt;0,OFFSET('Z1'!$I$7,B998,L998)*IF(L998=1,E998-9300,IF(L998=2,E998-18000,IF(L998=3,E998-45000,0))),0)</f>
        <v>0</v>
      </c>
      <c r="O998" s="23">
        <f>IF(AND(F998=1,E998&gt;20000,E998&lt;=45000),E998*'Z1'!$G$7,0)+IF(AND(F998=1,E998&gt;45000,E998&lt;=50000),'Z1'!$G$7/5000*(50000-E998)*E998,0)</f>
        <v>0</v>
      </c>
      <c r="P998" s="24">
        <f t="shared" ca="1" si="206"/>
        <v>0</v>
      </c>
      <c r="Q998" s="27">
        <v>0</v>
      </c>
      <c r="R998" s="26">
        <f t="shared" si="207"/>
        <v>0</v>
      </c>
      <c r="S998" s="27">
        <f t="shared" si="208"/>
        <v>1</v>
      </c>
      <c r="T998" s="28">
        <f t="shared" si="209"/>
        <v>0</v>
      </c>
      <c r="U998" s="61">
        <f ca="1">OFFSET($U$4,B998,0)/OFFSET($G$4,B998,0)*G998</f>
        <v>1631964.203114656</v>
      </c>
      <c r="V998" s="62">
        <f t="shared" ca="1" si="210"/>
        <v>1631964.203114656</v>
      </c>
      <c r="W998" s="63">
        <v>879.77998465363282</v>
      </c>
      <c r="X998" s="63">
        <f t="shared" ca="1" si="211"/>
        <v>814.75996161490571</v>
      </c>
      <c r="Y998" s="64">
        <f t="shared" ca="1" si="212"/>
        <v>-7.3904867322396872E-2</v>
      </c>
      <c r="Z998" s="64"/>
      <c r="AA998" s="64">
        <f ca="1">MAX(Y998,OFFSET($AA$4,B998,0))</f>
        <v>-7.3904867322396872E-2</v>
      </c>
      <c r="AB998" s="62">
        <f t="shared" ca="1" si="213"/>
        <v>1631964.203114656</v>
      </c>
      <c r="AC998" s="65">
        <f t="shared" ca="1" si="214"/>
        <v>0</v>
      </c>
      <c r="AD998" s="62">
        <f ca="1">MAX(0,AB998-W998*(1+OFFSET($Y$4,B998,0))*E998)</f>
        <v>0</v>
      </c>
      <c r="AE998" s="65">
        <f ca="1">IF(OFFSET($AC$4,B998,0)=0,0,-OFFSET($AC$4,B998,0)/OFFSET($AD$4,B998,0)*AD998)</f>
        <v>0</v>
      </c>
      <c r="AF998" s="51">
        <f t="shared" ca="1" si="215"/>
        <v>1631964.203114656</v>
      </c>
    </row>
    <row r="999" spans="1:32" ht="11.25" x14ac:dyDescent="0.2">
      <c r="A999" s="60">
        <v>40716</v>
      </c>
      <c r="B999" s="102">
        <f>INT(A999/10000)</f>
        <v>4</v>
      </c>
      <c r="C999" s="109">
        <v>3</v>
      </c>
      <c r="D999" s="60" t="s">
        <v>1056</v>
      </c>
      <c r="E999" s="60">
        <v>1120</v>
      </c>
      <c r="F999" s="60">
        <v>0</v>
      </c>
      <c r="G999" s="60">
        <f t="shared" si="203"/>
        <v>1805.3731343283582</v>
      </c>
      <c r="H999" s="60"/>
      <c r="I999" s="60"/>
      <c r="J999" s="57"/>
      <c r="K999" s="23">
        <f t="shared" si="204"/>
        <v>1</v>
      </c>
      <c r="L999" s="23">
        <f t="shared" si="205"/>
        <v>0</v>
      </c>
      <c r="M999" s="23">
        <f ca="1">OFFSET('Z1'!$B$7,B999,K999)*E999</f>
        <v>0</v>
      </c>
      <c r="N999" s="23">
        <f ca="1">IF(L999&gt;0,OFFSET('Z1'!$I$7,B999,L999)*IF(L999=1,E999-9300,IF(L999=2,E999-18000,IF(L999=3,E999-45000,0))),0)</f>
        <v>0</v>
      </c>
      <c r="O999" s="23">
        <f>IF(AND(F999=1,E999&gt;20000,E999&lt;=45000),E999*'Z1'!$G$7,0)+IF(AND(F999=1,E999&gt;45000,E999&lt;=50000),'Z1'!$G$7/5000*(50000-E999)*E999,0)</f>
        <v>0</v>
      </c>
      <c r="P999" s="24">
        <f t="shared" ca="1" si="206"/>
        <v>0</v>
      </c>
      <c r="Q999" s="27">
        <v>5099</v>
      </c>
      <c r="R999" s="26">
        <f t="shared" si="207"/>
        <v>4099</v>
      </c>
      <c r="S999" s="27">
        <f t="shared" si="208"/>
        <v>1</v>
      </c>
      <c r="T999" s="28">
        <f t="shared" si="209"/>
        <v>3689.1</v>
      </c>
      <c r="U999" s="61">
        <f ca="1">OFFSET($U$4,B999,0)/OFFSET($G$4,B999,0)*G999</f>
        <v>912531.15700869425</v>
      </c>
      <c r="V999" s="62">
        <f t="shared" ca="1" si="210"/>
        <v>916220.25700869423</v>
      </c>
      <c r="W999" s="63">
        <v>883.14028490654653</v>
      </c>
      <c r="X999" s="63">
        <f t="shared" ca="1" si="211"/>
        <v>818.05380090061988</v>
      </c>
      <c r="Y999" s="64">
        <f t="shared" ca="1" si="212"/>
        <v>-7.3698918641010747E-2</v>
      </c>
      <c r="Z999" s="64"/>
      <c r="AA999" s="64">
        <f ca="1">MAX(Y999,OFFSET($AA$4,B999,0))</f>
        <v>-7.3698918641010747E-2</v>
      </c>
      <c r="AB999" s="62">
        <f t="shared" ca="1" si="213"/>
        <v>916220.25700869423</v>
      </c>
      <c r="AC999" s="65">
        <f t="shared" ca="1" si="214"/>
        <v>0</v>
      </c>
      <c r="AD999" s="62">
        <f ca="1">MAX(0,AB999-W999*(1+OFFSET($Y$4,B999,0))*E999)</f>
        <v>0</v>
      </c>
      <c r="AE999" s="65">
        <f ca="1">IF(OFFSET($AC$4,B999,0)=0,0,-OFFSET($AC$4,B999,0)/OFFSET($AD$4,B999,0)*AD999)</f>
        <v>0</v>
      </c>
      <c r="AF999" s="51">
        <f t="shared" ca="1" si="215"/>
        <v>916220.25700869423</v>
      </c>
    </row>
    <row r="1000" spans="1:32" ht="11.25" x14ac:dyDescent="0.2">
      <c r="A1000" s="60">
        <v>40717</v>
      </c>
      <c r="B1000" s="102">
        <f>INT(A1000/10000)</f>
        <v>4</v>
      </c>
      <c r="C1000" s="109">
        <v>4</v>
      </c>
      <c r="D1000" s="60" t="s">
        <v>1057</v>
      </c>
      <c r="E1000" s="60">
        <v>2784</v>
      </c>
      <c r="F1000" s="60">
        <v>0</v>
      </c>
      <c r="G1000" s="60">
        <f t="shared" si="203"/>
        <v>4487.6417910447763</v>
      </c>
      <c r="H1000" s="60"/>
      <c r="I1000" s="60"/>
      <c r="J1000" s="57"/>
      <c r="K1000" s="23">
        <f t="shared" si="204"/>
        <v>1</v>
      </c>
      <c r="L1000" s="23">
        <f t="shared" si="205"/>
        <v>0</v>
      </c>
      <c r="M1000" s="23">
        <f ca="1">OFFSET('Z1'!$B$7,B1000,K1000)*E1000</f>
        <v>0</v>
      </c>
      <c r="N1000" s="23">
        <f ca="1">IF(L1000&gt;0,OFFSET('Z1'!$I$7,B1000,L1000)*IF(L1000=1,E1000-9300,IF(L1000=2,E1000-18000,IF(L1000=3,E1000-45000,0))),0)</f>
        <v>0</v>
      </c>
      <c r="O1000" s="23">
        <f>IF(AND(F1000=1,E1000&gt;20000,E1000&lt;=45000),E1000*'Z1'!$G$7,0)+IF(AND(F1000=1,E1000&gt;45000,E1000&lt;=50000),'Z1'!$G$7/5000*(50000-E1000)*E1000,0)</f>
        <v>0</v>
      </c>
      <c r="P1000" s="24">
        <f t="shared" ca="1" si="206"/>
        <v>0</v>
      </c>
      <c r="Q1000" s="27">
        <v>416243</v>
      </c>
      <c r="R1000" s="26">
        <f t="shared" si="207"/>
        <v>415243</v>
      </c>
      <c r="S1000" s="27">
        <f t="shared" si="208"/>
        <v>1</v>
      </c>
      <c r="T1000" s="28">
        <f t="shared" si="209"/>
        <v>373718.7</v>
      </c>
      <c r="U1000" s="61">
        <f ca="1">OFFSET($U$4,B1000,0)/OFFSET($G$4,B1000,0)*G1000</f>
        <v>2268291.7331358972</v>
      </c>
      <c r="V1000" s="62">
        <f t="shared" ca="1" si="210"/>
        <v>2642010.4331358974</v>
      </c>
      <c r="W1000" s="63">
        <v>999.73401421448295</v>
      </c>
      <c r="X1000" s="63">
        <f t="shared" ca="1" si="211"/>
        <v>948.99800040800915</v>
      </c>
      <c r="Y1000" s="64">
        <f t="shared" ca="1" si="212"/>
        <v>-5.0749512455408818E-2</v>
      </c>
      <c r="Z1000" s="64"/>
      <c r="AA1000" s="64">
        <f ca="1">MAX(Y1000,OFFSET($AA$4,B1000,0))</f>
        <v>-5.0749512455408818E-2</v>
      </c>
      <c r="AB1000" s="62">
        <f t="shared" ca="1" si="213"/>
        <v>2642010.4331358974</v>
      </c>
      <c r="AC1000" s="65">
        <f t="shared" ca="1" si="214"/>
        <v>0</v>
      </c>
      <c r="AD1000" s="62">
        <f ca="1">MAX(0,AB1000-W1000*(1+OFFSET($Y$4,B1000,0))*E1000)</f>
        <v>54097.644405756611</v>
      </c>
      <c r="AE1000" s="65">
        <f ca="1">IF(OFFSET($AC$4,B1000,0)=0,0,-OFFSET($AC$4,B1000,0)/OFFSET($AD$4,B1000,0)*AD1000)</f>
        <v>-2444.0254364329085</v>
      </c>
      <c r="AF1000" s="51">
        <f t="shared" ca="1" si="215"/>
        <v>2639566.4076994644</v>
      </c>
    </row>
    <row r="1001" spans="1:32" ht="11.25" x14ac:dyDescent="0.2">
      <c r="A1001" s="60">
        <v>40718</v>
      </c>
      <c r="B1001" s="102">
        <f>INT(A1001/10000)</f>
        <v>4</v>
      </c>
      <c r="C1001" s="109">
        <v>3</v>
      </c>
      <c r="D1001" s="60" t="s">
        <v>1058</v>
      </c>
      <c r="E1001" s="60">
        <v>1626</v>
      </c>
      <c r="F1001" s="60">
        <v>0</v>
      </c>
      <c r="G1001" s="60">
        <f t="shared" si="203"/>
        <v>2621.0149253731342</v>
      </c>
      <c r="H1001" s="60"/>
      <c r="I1001" s="60"/>
      <c r="J1001" s="57"/>
      <c r="K1001" s="23">
        <f t="shared" si="204"/>
        <v>1</v>
      </c>
      <c r="L1001" s="23">
        <f t="shared" si="205"/>
        <v>0</v>
      </c>
      <c r="M1001" s="23">
        <f ca="1">OFFSET('Z1'!$B$7,B1001,K1001)*E1001</f>
        <v>0</v>
      </c>
      <c r="N1001" s="23">
        <f ca="1">IF(L1001&gt;0,OFFSET('Z1'!$I$7,B1001,L1001)*IF(L1001=1,E1001-9300,IF(L1001=2,E1001-18000,IF(L1001=3,E1001-45000,0))),0)</f>
        <v>0</v>
      </c>
      <c r="O1001" s="23">
        <f>IF(AND(F1001=1,E1001&gt;20000,E1001&lt;=45000),E1001*'Z1'!$G$7,0)+IF(AND(F1001=1,E1001&gt;45000,E1001&lt;=50000),'Z1'!$G$7/5000*(50000-E1001)*E1001,0)</f>
        <v>0</v>
      </c>
      <c r="P1001" s="24">
        <f t="shared" ca="1" si="206"/>
        <v>0</v>
      </c>
      <c r="Q1001" s="27">
        <v>48255</v>
      </c>
      <c r="R1001" s="26">
        <f t="shared" si="207"/>
        <v>47255</v>
      </c>
      <c r="S1001" s="27">
        <f t="shared" si="208"/>
        <v>1</v>
      </c>
      <c r="T1001" s="28">
        <f t="shared" si="209"/>
        <v>42529.5</v>
      </c>
      <c r="U1001" s="61">
        <f ca="1">OFFSET($U$4,B1001,0)/OFFSET($G$4,B1001,0)*G1001</f>
        <v>1324799.6975858365</v>
      </c>
      <c r="V1001" s="62">
        <f t="shared" ca="1" si="210"/>
        <v>1367329.1975858365</v>
      </c>
      <c r="W1001" s="63">
        <v>902.57747443957112</v>
      </c>
      <c r="X1001" s="63">
        <f t="shared" ca="1" si="211"/>
        <v>840.9158656739462</v>
      </c>
      <c r="Y1001" s="64">
        <f t="shared" ca="1" si="212"/>
        <v>-6.8317247562500794E-2</v>
      </c>
      <c r="Z1001" s="64"/>
      <c r="AA1001" s="64">
        <f ca="1">MAX(Y1001,OFFSET($AA$4,B1001,0))</f>
        <v>-6.8317247562500794E-2</v>
      </c>
      <c r="AB1001" s="62">
        <f t="shared" ca="1" si="213"/>
        <v>1367329.1975858365</v>
      </c>
      <c r="AC1001" s="65">
        <f t="shared" ca="1" si="214"/>
        <v>0</v>
      </c>
      <c r="AD1001" s="62">
        <f ca="1">MAX(0,AB1001-W1001*(1+OFFSET($Y$4,B1001,0))*E1001)</f>
        <v>2743.0155112233479</v>
      </c>
      <c r="AE1001" s="65">
        <f ca="1">IF(OFFSET($AC$4,B1001,0)=0,0,-OFFSET($AC$4,B1001,0)/OFFSET($AD$4,B1001,0)*AD1001)</f>
        <v>-123.92405908983528</v>
      </c>
      <c r="AF1001" s="51">
        <f t="shared" ca="1" si="215"/>
        <v>1367205.2735267468</v>
      </c>
    </row>
    <row r="1002" spans="1:32" ht="11.25" x14ac:dyDescent="0.2">
      <c r="A1002" s="60">
        <v>40719</v>
      </c>
      <c r="B1002" s="102">
        <f>INT(A1002/10000)</f>
        <v>4</v>
      </c>
      <c r="C1002" s="109">
        <v>4</v>
      </c>
      <c r="D1002" s="60" t="s">
        <v>1059</v>
      </c>
      <c r="E1002" s="60">
        <v>4878</v>
      </c>
      <c r="F1002" s="60">
        <v>0</v>
      </c>
      <c r="G1002" s="60">
        <f t="shared" si="203"/>
        <v>7863.0447761194027</v>
      </c>
      <c r="H1002" s="60"/>
      <c r="I1002" s="60"/>
      <c r="J1002" s="57"/>
      <c r="K1002" s="23">
        <f t="shared" si="204"/>
        <v>1</v>
      </c>
      <c r="L1002" s="23">
        <f t="shared" si="205"/>
        <v>0</v>
      </c>
      <c r="M1002" s="23">
        <f ca="1">OFFSET('Z1'!$B$7,B1002,K1002)*E1002</f>
        <v>0</v>
      </c>
      <c r="N1002" s="23">
        <f ca="1">IF(L1002&gt;0,OFFSET('Z1'!$I$7,B1002,L1002)*IF(L1002=1,E1002-9300,IF(L1002=2,E1002-18000,IF(L1002=3,E1002-45000,0))),0)</f>
        <v>0</v>
      </c>
      <c r="O1002" s="23">
        <f>IF(AND(F1002=1,E1002&gt;20000,E1002&lt;=45000),E1002*'Z1'!$G$7,0)+IF(AND(F1002=1,E1002&gt;45000,E1002&lt;=50000),'Z1'!$G$7/5000*(50000-E1002)*E1002,0)</f>
        <v>0</v>
      </c>
      <c r="P1002" s="24">
        <f t="shared" ca="1" si="206"/>
        <v>0</v>
      </c>
      <c r="Q1002" s="27">
        <v>19450</v>
      </c>
      <c r="R1002" s="26">
        <f t="shared" si="207"/>
        <v>18450</v>
      </c>
      <c r="S1002" s="27">
        <f t="shared" si="208"/>
        <v>1</v>
      </c>
      <c r="T1002" s="28">
        <f t="shared" si="209"/>
        <v>16605</v>
      </c>
      <c r="U1002" s="61">
        <f ca="1">OFFSET($U$4,B1002,0)/OFFSET($G$4,B1002,0)*G1002</f>
        <v>3974399.0927575096</v>
      </c>
      <c r="V1002" s="62">
        <f t="shared" ca="1" si="210"/>
        <v>3991004.0927575096</v>
      </c>
      <c r="W1002" s="63">
        <v>883.4142657447278</v>
      </c>
      <c r="X1002" s="63">
        <f t="shared" ca="1" si="211"/>
        <v>818.16402065549596</v>
      </c>
      <c r="Y1002" s="64">
        <f t="shared" ca="1" si="212"/>
        <v>-7.3861434685147609E-2</v>
      </c>
      <c r="Z1002" s="64"/>
      <c r="AA1002" s="64">
        <f ca="1">MAX(Y1002,OFFSET($AA$4,B1002,0))</f>
        <v>-7.3861434685147609E-2</v>
      </c>
      <c r="AB1002" s="62">
        <f t="shared" ca="1" si="213"/>
        <v>3991004.0927575091</v>
      </c>
      <c r="AC1002" s="65">
        <f t="shared" ca="1" si="214"/>
        <v>0</v>
      </c>
      <c r="AD1002" s="62">
        <f ca="1">MAX(0,AB1002-W1002*(1+OFFSET($Y$4,B1002,0))*E1002)</f>
        <v>0</v>
      </c>
      <c r="AE1002" s="65">
        <f ca="1">IF(OFFSET($AC$4,B1002,0)=0,0,-OFFSET($AC$4,B1002,0)/OFFSET($AD$4,B1002,0)*AD1002)</f>
        <v>0</v>
      </c>
      <c r="AF1002" s="51">
        <f t="shared" ca="1" si="215"/>
        <v>3991004.0927575091</v>
      </c>
    </row>
    <row r="1003" spans="1:32" ht="11.25" x14ac:dyDescent="0.2">
      <c r="A1003" s="60">
        <v>40720</v>
      </c>
      <c r="B1003" s="102">
        <f>INT(A1003/10000)</f>
        <v>4</v>
      </c>
      <c r="C1003" s="109">
        <v>5</v>
      </c>
      <c r="D1003" s="60" t="s">
        <v>1060</v>
      </c>
      <c r="E1003" s="60">
        <v>7499</v>
      </c>
      <c r="F1003" s="60">
        <v>0</v>
      </c>
      <c r="G1003" s="60">
        <f t="shared" si="203"/>
        <v>12087.940298507463</v>
      </c>
      <c r="H1003" s="60"/>
      <c r="I1003" s="60"/>
      <c r="J1003" s="57"/>
      <c r="K1003" s="23">
        <f t="shared" si="204"/>
        <v>1</v>
      </c>
      <c r="L1003" s="23">
        <f t="shared" si="205"/>
        <v>0</v>
      </c>
      <c r="M1003" s="23">
        <f ca="1">OFFSET('Z1'!$B$7,B1003,K1003)*E1003</f>
        <v>0</v>
      </c>
      <c r="N1003" s="23">
        <f ca="1">IF(L1003&gt;0,OFFSET('Z1'!$I$7,B1003,L1003)*IF(L1003=1,E1003-9300,IF(L1003=2,E1003-18000,IF(L1003=3,E1003-45000,0))),0)</f>
        <v>0</v>
      </c>
      <c r="O1003" s="23">
        <f>IF(AND(F1003=1,E1003&gt;20000,E1003&lt;=45000),E1003*'Z1'!$G$7,0)+IF(AND(F1003=1,E1003&gt;45000,E1003&lt;=50000),'Z1'!$G$7/5000*(50000-E1003)*E1003,0)</f>
        <v>0</v>
      </c>
      <c r="P1003" s="24">
        <f t="shared" ca="1" si="206"/>
        <v>0</v>
      </c>
      <c r="Q1003" s="27">
        <v>11614</v>
      </c>
      <c r="R1003" s="26">
        <f t="shared" si="207"/>
        <v>10614</v>
      </c>
      <c r="S1003" s="27">
        <f t="shared" si="208"/>
        <v>1</v>
      </c>
      <c r="T1003" s="28">
        <f t="shared" si="209"/>
        <v>9552.6</v>
      </c>
      <c r="U1003" s="61">
        <f ca="1">OFFSET($U$4,B1003,0)/OFFSET($G$4,B1003,0)*G1003</f>
        <v>6109884.9521501772</v>
      </c>
      <c r="V1003" s="62">
        <f t="shared" ca="1" si="210"/>
        <v>6119437.5521501768</v>
      </c>
      <c r="W1003" s="63">
        <v>881.26232029052392</v>
      </c>
      <c r="X1003" s="63">
        <f t="shared" ca="1" si="211"/>
        <v>816.03381146155175</v>
      </c>
      <c r="Y1003" s="64">
        <f t="shared" ca="1" si="212"/>
        <v>-7.4017131252665402E-2</v>
      </c>
      <c r="Z1003" s="64"/>
      <c r="AA1003" s="64">
        <f ca="1">MAX(Y1003,OFFSET($AA$4,B1003,0))</f>
        <v>-7.4017131252665402E-2</v>
      </c>
      <c r="AB1003" s="62">
        <f t="shared" ca="1" si="213"/>
        <v>6119437.5521501768</v>
      </c>
      <c r="AC1003" s="65">
        <f t="shared" ca="1" si="214"/>
        <v>0</v>
      </c>
      <c r="AD1003" s="62">
        <f ca="1">MAX(0,AB1003-W1003*(1+OFFSET($Y$4,B1003,0))*E1003)</f>
        <v>0</v>
      </c>
      <c r="AE1003" s="65">
        <f ca="1">IF(OFFSET($AC$4,B1003,0)=0,0,-OFFSET($AC$4,B1003,0)/OFFSET($AD$4,B1003,0)*AD1003)</f>
        <v>0</v>
      </c>
      <c r="AF1003" s="51">
        <f t="shared" ca="1" si="215"/>
        <v>6119437.5521501768</v>
      </c>
    </row>
    <row r="1004" spans="1:32" ht="11.25" x14ac:dyDescent="0.2">
      <c r="A1004" s="60">
        <v>40801</v>
      </c>
      <c r="B1004" s="102">
        <f>INT(A1004/10000)</f>
        <v>4</v>
      </c>
      <c r="C1004" s="109">
        <v>2</v>
      </c>
      <c r="D1004" s="60" t="s">
        <v>1061</v>
      </c>
      <c r="E1004" s="60">
        <v>910</v>
      </c>
      <c r="F1004" s="60">
        <v>0</v>
      </c>
      <c r="G1004" s="60">
        <f t="shared" si="203"/>
        <v>1466.8656716417911</v>
      </c>
      <c r="H1004" s="60"/>
      <c r="I1004" s="60"/>
      <c r="J1004" s="57"/>
      <c r="K1004" s="23">
        <f t="shared" si="204"/>
        <v>1</v>
      </c>
      <c r="L1004" s="23">
        <f t="shared" si="205"/>
        <v>0</v>
      </c>
      <c r="M1004" s="23">
        <f ca="1">OFFSET('Z1'!$B$7,B1004,K1004)*E1004</f>
        <v>0</v>
      </c>
      <c r="N1004" s="23">
        <f ca="1">IF(L1004&gt;0,OFFSET('Z1'!$I$7,B1004,L1004)*IF(L1004=1,E1004-9300,IF(L1004=2,E1004-18000,IF(L1004=3,E1004-45000,0))),0)</f>
        <v>0</v>
      </c>
      <c r="O1004" s="23">
        <f>IF(AND(F1004=1,E1004&gt;20000,E1004&lt;=45000),E1004*'Z1'!$G$7,0)+IF(AND(F1004=1,E1004&gt;45000,E1004&lt;=50000),'Z1'!$G$7/5000*(50000-E1004)*E1004,0)</f>
        <v>0</v>
      </c>
      <c r="P1004" s="24">
        <f t="shared" ca="1" si="206"/>
        <v>0</v>
      </c>
      <c r="Q1004" s="27">
        <v>0</v>
      </c>
      <c r="R1004" s="26">
        <f t="shared" si="207"/>
        <v>0</v>
      </c>
      <c r="S1004" s="27">
        <f t="shared" si="208"/>
        <v>1</v>
      </c>
      <c r="T1004" s="28">
        <f t="shared" si="209"/>
        <v>0</v>
      </c>
      <c r="U1004" s="61">
        <f ca="1">OFFSET($U$4,B1004,0)/OFFSET($G$4,B1004,0)*G1004</f>
        <v>741431.56506956415</v>
      </c>
      <c r="V1004" s="62">
        <f t="shared" ca="1" si="210"/>
        <v>741431.56506956415</v>
      </c>
      <c r="W1004" s="63">
        <v>946.95295807509922</v>
      </c>
      <c r="X1004" s="63">
        <f t="shared" ca="1" si="211"/>
        <v>814.75996161490571</v>
      </c>
      <c r="Y1004" s="64">
        <f t="shared" ca="1" si="212"/>
        <v>-0.13959827183908513</v>
      </c>
      <c r="Z1004" s="64"/>
      <c r="AA1004" s="64">
        <f ca="1">MAX(Y1004,OFFSET($AA$4,B1004,0))</f>
        <v>-7.5186307512355888E-2</v>
      </c>
      <c r="AB1004" s="62">
        <f t="shared" ca="1" si="213"/>
        <v>796937.10621027206</v>
      </c>
      <c r="AC1004" s="65">
        <f t="shared" ca="1" si="214"/>
        <v>55505.541140707908</v>
      </c>
      <c r="AD1004" s="62">
        <f ca="1">MAX(0,AB1004-W1004*(1+OFFSET($Y$4,B1004,0))*E1004)</f>
        <v>0</v>
      </c>
      <c r="AE1004" s="65">
        <f ca="1">IF(OFFSET($AC$4,B1004,0)=0,0,-OFFSET($AC$4,B1004,0)/OFFSET($AD$4,B1004,0)*AD1004)</f>
        <v>0</v>
      </c>
      <c r="AF1004" s="51">
        <f t="shared" ca="1" si="215"/>
        <v>796937.10621027206</v>
      </c>
    </row>
    <row r="1005" spans="1:32" ht="11.25" x14ac:dyDescent="0.2">
      <c r="A1005" s="60">
        <v>40802</v>
      </c>
      <c r="B1005" s="102">
        <f>INT(A1005/10000)</f>
        <v>4</v>
      </c>
      <c r="C1005" s="109">
        <v>4</v>
      </c>
      <c r="D1005" s="60" t="s">
        <v>1062</v>
      </c>
      <c r="E1005" s="60">
        <v>4214</v>
      </c>
      <c r="F1005" s="60">
        <v>0</v>
      </c>
      <c r="G1005" s="60">
        <f t="shared" si="203"/>
        <v>6792.7164179104475</v>
      </c>
      <c r="H1005" s="60"/>
      <c r="I1005" s="60"/>
      <c r="J1005" s="57"/>
      <c r="K1005" s="23">
        <f t="shared" si="204"/>
        <v>1</v>
      </c>
      <c r="L1005" s="23">
        <f t="shared" si="205"/>
        <v>0</v>
      </c>
      <c r="M1005" s="23">
        <f ca="1">OFFSET('Z1'!$B$7,B1005,K1005)*E1005</f>
        <v>0</v>
      </c>
      <c r="N1005" s="23">
        <f ca="1">IF(L1005&gt;0,OFFSET('Z1'!$I$7,B1005,L1005)*IF(L1005=1,E1005-9300,IF(L1005=2,E1005-18000,IF(L1005=3,E1005-45000,0))),0)</f>
        <v>0</v>
      </c>
      <c r="O1005" s="23">
        <f>IF(AND(F1005=1,E1005&gt;20000,E1005&lt;=45000),E1005*'Z1'!$G$7,0)+IF(AND(F1005=1,E1005&gt;45000,E1005&lt;=50000),'Z1'!$G$7/5000*(50000-E1005)*E1005,0)</f>
        <v>0</v>
      </c>
      <c r="P1005" s="24">
        <f t="shared" ca="1" si="206"/>
        <v>0</v>
      </c>
      <c r="Q1005" s="27">
        <v>400941</v>
      </c>
      <c r="R1005" s="26">
        <f t="shared" si="207"/>
        <v>399941</v>
      </c>
      <c r="S1005" s="27">
        <f t="shared" si="208"/>
        <v>1</v>
      </c>
      <c r="T1005" s="28">
        <f t="shared" si="209"/>
        <v>359946.9</v>
      </c>
      <c r="U1005" s="61">
        <f ca="1">OFFSET($U$4,B1005,0)/OFFSET($G$4,B1005,0)*G1005</f>
        <v>3433398.4782452122</v>
      </c>
      <c r="V1005" s="62">
        <f t="shared" ca="1" si="210"/>
        <v>3793345.3782452121</v>
      </c>
      <c r="W1005" s="63">
        <v>969.74150387465306</v>
      </c>
      <c r="X1005" s="63">
        <f t="shared" ca="1" si="211"/>
        <v>900.17688140607788</v>
      </c>
      <c r="Y1005" s="64">
        <f t="shared" ca="1" si="212"/>
        <v>-7.1735222418166211E-2</v>
      </c>
      <c r="Z1005" s="64"/>
      <c r="AA1005" s="64">
        <f ca="1">MAX(Y1005,OFFSET($AA$4,B1005,0))</f>
        <v>-7.1735222418166211E-2</v>
      </c>
      <c r="AB1005" s="62">
        <f t="shared" ca="1" si="213"/>
        <v>3793345.3782452121</v>
      </c>
      <c r="AC1005" s="65">
        <f t="shared" ca="1" si="214"/>
        <v>0</v>
      </c>
      <c r="AD1005" s="62">
        <f ca="1">MAX(0,AB1005-W1005*(1+OFFSET($Y$4,B1005,0))*E1005)</f>
        <v>0</v>
      </c>
      <c r="AE1005" s="65">
        <f ca="1">IF(OFFSET($AC$4,B1005,0)=0,0,-OFFSET($AC$4,B1005,0)/OFFSET($AD$4,B1005,0)*AD1005)</f>
        <v>0</v>
      </c>
      <c r="AF1005" s="51">
        <f t="shared" ca="1" si="215"/>
        <v>3793345.3782452121</v>
      </c>
    </row>
    <row r="1006" spans="1:32" ht="11.25" x14ac:dyDescent="0.2">
      <c r="A1006" s="60">
        <v>40804</v>
      </c>
      <c r="B1006" s="102">
        <f>INT(A1006/10000)</f>
        <v>4</v>
      </c>
      <c r="C1006" s="109">
        <v>3</v>
      </c>
      <c r="D1006" s="60" t="s">
        <v>1063</v>
      </c>
      <c r="E1006" s="60">
        <v>1058</v>
      </c>
      <c r="F1006" s="60">
        <v>0</v>
      </c>
      <c r="G1006" s="60">
        <f t="shared" si="203"/>
        <v>1705.4328358208954</v>
      </c>
      <c r="H1006" s="60"/>
      <c r="I1006" s="60"/>
      <c r="J1006" s="57"/>
      <c r="K1006" s="23">
        <f t="shared" si="204"/>
        <v>1</v>
      </c>
      <c r="L1006" s="23">
        <f t="shared" si="205"/>
        <v>0</v>
      </c>
      <c r="M1006" s="23">
        <f ca="1">OFFSET('Z1'!$B$7,B1006,K1006)*E1006</f>
        <v>0</v>
      </c>
      <c r="N1006" s="23">
        <f ca="1">IF(L1006&gt;0,OFFSET('Z1'!$I$7,B1006,L1006)*IF(L1006=1,E1006-9300,IF(L1006=2,E1006-18000,IF(L1006=3,E1006-45000,0))),0)</f>
        <v>0</v>
      </c>
      <c r="O1006" s="23">
        <f>IF(AND(F1006=1,E1006&gt;20000,E1006&lt;=45000),E1006*'Z1'!$G$7,0)+IF(AND(F1006=1,E1006&gt;45000,E1006&lt;=50000),'Z1'!$G$7/5000*(50000-E1006)*E1006,0)</f>
        <v>0</v>
      </c>
      <c r="P1006" s="24">
        <f t="shared" ca="1" si="206"/>
        <v>0</v>
      </c>
      <c r="Q1006" s="27">
        <v>0</v>
      </c>
      <c r="R1006" s="26">
        <f t="shared" si="207"/>
        <v>0</v>
      </c>
      <c r="S1006" s="27">
        <f t="shared" si="208"/>
        <v>1</v>
      </c>
      <c r="T1006" s="28">
        <f t="shared" si="209"/>
        <v>0</v>
      </c>
      <c r="U1006" s="61">
        <f ca="1">OFFSET($U$4,B1006,0)/OFFSET($G$4,B1006,0)*G1006</f>
        <v>862016.03938857012</v>
      </c>
      <c r="V1006" s="62">
        <f t="shared" ca="1" si="210"/>
        <v>862016.03938857012</v>
      </c>
      <c r="W1006" s="63">
        <v>880.12230637345169</v>
      </c>
      <c r="X1006" s="63">
        <f t="shared" ca="1" si="211"/>
        <v>814.75996161490559</v>
      </c>
      <c r="Y1006" s="64">
        <f t="shared" ca="1" si="212"/>
        <v>-7.4265070076307893E-2</v>
      </c>
      <c r="Z1006" s="64"/>
      <c r="AA1006" s="64">
        <f ca="1">MAX(Y1006,OFFSET($AA$4,B1006,0))</f>
        <v>-7.4265070076307893E-2</v>
      </c>
      <c r="AB1006" s="62">
        <f t="shared" ca="1" si="213"/>
        <v>862016.03938857012</v>
      </c>
      <c r="AC1006" s="65">
        <f t="shared" ca="1" si="214"/>
        <v>0</v>
      </c>
      <c r="AD1006" s="62">
        <f ca="1">MAX(0,AB1006-W1006*(1+OFFSET($Y$4,B1006,0))*E1006)</f>
        <v>0</v>
      </c>
      <c r="AE1006" s="65">
        <f ca="1">IF(OFFSET($AC$4,B1006,0)=0,0,-OFFSET($AC$4,B1006,0)/OFFSET($AD$4,B1006,0)*AD1006)</f>
        <v>0</v>
      </c>
      <c r="AF1006" s="51">
        <f t="shared" ca="1" si="215"/>
        <v>862016.03938857012</v>
      </c>
    </row>
    <row r="1007" spans="1:32" ht="11.25" x14ac:dyDescent="0.2">
      <c r="A1007" s="60">
        <v>40805</v>
      </c>
      <c r="B1007" s="102">
        <f>INT(A1007/10000)</f>
        <v>4</v>
      </c>
      <c r="C1007" s="109">
        <v>4</v>
      </c>
      <c r="D1007" s="60" t="s">
        <v>1064</v>
      </c>
      <c r="E1007" s="60">
        <v>2735</v>
      </c>
      <c r="F1007" s="60">
        <v>0</v>
      </c>
      <c r="G1007" s="60">
        <f t="shared" si="203"/>
        <v>4408.6567164179105</v>
      </c>
      <c r="H1007" s="60"/>
      <c r="I1007" s="60"/>
      <c r="J1007" s="57"/>
      <c r="K1007" s="23">
        <f t="shared" si="204"/>
        <v>1</v>
      </c>
      <c r="L1007" s="23">
        <f t="shared" si="205"/>
        <v>0</v>
      </c>
      <c r="M1007" s="23">
        <f ca="1">OFFSET('Z1'!$B$7,B1007,K1007)*E1007</f>
        <v>0</v>
      </c>
      <c r="N1007" s="23">
        <f ca="1">IF(L1007&gt;0,OFFSET('Z1'!$I$7,B1007,L1007)*IF(L1007=1,E1007-9300,IF(L1007=2,E1007-18000,IF(L1007=3,E1007-45000,0))),0)</f>
        <v>0</v>
      </c>
      <c r="O1007" s="23">
        <f>IF(AND(F1007=1,E1007&gt;20000,E1007&lt;=45000),E1007*'Z1'!$G$7,0)+IF(AND(F1007=1,E1007&gt;45000,E1007&lt;=50000),'Z1'!$G$7/5000*(50000-E1007)*E1007,0)</f>
        <v>0</v>
      </c>
      <c r="P1007" s="24">
        <f t="shared" ca="1" si="206"/>
        <v>0</v>
      </c>
      <c r="Q1007" s="27">
        <v>24296</v>
      </c>
      <c r="R1007" s="26">
        <f t="shared" si="207"/>
        <v>23296</v>
      </c>
      <c r="S1007" s="27">
        <f t="shared" si="208"/>
        <v>1</v>
      </c>
      <c r="T1007" s="28">
        <f t="shared" si="209"/>
        <v>20966.400000000001</v>
      </c>
      <c r="U1007" s="61">
        <f ca="1">OFFSET($U$4,B1007,0)/OFFSET($G$4,B1007,0)*G1007</f>
        <v>2228368.4950167667</v>
      </c>
      <c r="V1007" s="62">
        <f t="shared" ca="1" si="210"/>
        <v>2249334.8950167666</v>
      </c>
      <c r="W1007" s="63">
        <v>886.48474734693514</v>
      </c>
      <c r="X1007" s="63">
        <f t="shared" ca="1" si="211"/>
        <v>822.4259213955271</v>
      </c>
      <c r="Y1007" s="64">
        <f t="shared" ca="1" si="212"/>
        <v>-7.2261622259291891E-2</v>
      </c>
      <c r="Z1007" s="64"/>
      <c r="AA1007" s="64">
        <f ca="1">MAX(Y1007,OFFSET($AA$4,B1007,0))</f>
        <v>-7.2261622259291891E-2</v>
      </c>
      <c r="AB1007" s="62">
        <f t="shared" ca="1" si="213"/>
        <v>2249334.8950167666</v>
      </c>
      <c r="AC1007" s="65">
        <f t="shared" ca="1" si="214"/>
        <v>0</v>
      </c>
      <c r="AD1007" s="62">
        <f ca="1">MAX(0,AB1007-W1007*(1+OFFSET($Y$4,B1007,0))*E1007)</f>
        <v>0</v>
      </c>
      <c r="AE1007" s="65">
        <f ca="1">IF(OFFSET($AC$4,B1007,0)=0,0,-OFFSET($AC$4,B1007,0)/OFFSET($AD$4,B1007,0)*AD1007)</f>
        <v>0</v>
      </c>
      <c r="AF1007" s="51">
        <f t="shared" ca="1" si="215"/>
        <v>2249334.8950167666</v>
      </c>
    </row>
    <row r="1008" spans="1:32" ht="11.25" x14ac:dyDescent="0.2">
      <c r="A1008" s="60">
        <v>40806</v>
      </c>
      <c r="B1008" s="102">
        <f>INT(A1008/10000)</f>
        <v>4</v>
      </c>
      <c r="C1008" s="109">
        <v>4</v>
      </c>
      <c r="D1008" s="60" t="s">
        <v>1065</v>
      </c>
      <c r="E1008" s="60">
        <v>3587</v>
      </c>
      <c r="F1008" s="60">
        <v>0</v>
      </c>
      <c r="G1008" s="60">
        <f t="shared" si="203"/>
        <v>5782.0298507462685</v>
      </c>
      <c r="H1008" s="60"/>
      <c r="I1008" s="60"/>
      <c r="J1008" s="57"/>
      <c r="K1008" s="23">
        <f t="shared" si="204"/>
        <v>1</v>
      </c>
      <c r="L1008" s="23">
        <f t="shared" si="205"/>
        <v>0</v>
      </c>
      <c r="M1008" s="23">
        <f ca="1">OFFSET('Z1'!$B$7,B1008,K1008)*E1008</f>
        <v>0</v>
      </c>
      <c r="N1008" s="23">
        <f ca="1">IF(L1008&gt;0,OFFSET('Z1'!$I$7,B1008,L1008)*IF(L1008=1,E1008-9300,IF(L1008=2,E1008-18000,IF(L1008=3,E1008-45000,0))),0)</f>
        <v>0</v>
      </c>
      <c r="O1008" s="23">
        <f>IF(AND(F1008=1,E1008&gt;20000,E1008&lt;=45000),E1008*'Z1'!$G$7,0)+IF(AND(F1008=1,E1008&gt;45000,E1008&lt;=50000),'Z1'!$G$7/5000*(50000-E1008)*E1008,0)</f>
        <v>0</v>
      </c>
      <c r="P1008" s="24">
        <f t="shared" ca="1" si="206"/>
        <v>0</v>
      </c>
      <c r="Q1008" s="27">
        <v>0</v>
      </c>
      <c r="R1008" s="26">
        <f t="shared" si="207"/>
        <v>0</v>
      </c>
      <c r="S1008" s="27">
        <f t="shared" si="208"/>
        <v>1</v>
      </c>
      <c r="T1008" s="28">
        <f t="shared" si="209"/>
        <v>0</v>
      </c>
      <c r="U1008" s="61">
        <f ca="1">OFFSET($U$4,B1008,0)/OFFSET($G$4,B1008,0)*G1008</f>
        <v>2922543.9823126663</v>
      </c>
      <c r="V1008" s="62">
        <f t="shared" ca="1" si="210"/>
        <v>2922543.9823126663</v>
      </c>
      <c r="W1008" s="63">
        <v>880.12230637345169</v>
      </c>
      <c r="X1008" s="63">
        <f t="shared" ca="1" si="211"/>
        <v>814.75996161490559</v>
      </c>
      <c r="Y1008" s="64">
        <f t="shared" ca="1" si="212"/>
        <v>-7.4265070076307893E-2</v>
      </c>
      <c r="Z1008" s="64"/>
      <c r="AA1008" s="64">
        <f ca="1">MAX(Y1008,OFFSET($AA$4,B1008,0))</f>
        <v>-7.4265070076307893E-2</v>
      </c>
      <c r="AB1008" s="62">
        <f t="shared" ca="1" si="213"/>
        <v>2922543.9823126663</v>
      </c>
      <c r="AC1008" s="65">
        <f t="shared" ca="1" si="214"/>
        <v>0</v>
      </c>
      <c r="AD1008" s="62">
        <f ca="1">MAX(0,AB1008-W1008*(1+OFFSET($Y$4,B1008,0))*E1008)</f>
        <v>0</v>
      </c>
      <c r="AE1008" s="65">
        <f ca="1">IF(OFFSET($AC$4,B1008,0)=0,0,-OFFSET($AC$4,B1008,0)/OFFSET($AD$4,B1008,0)*AD1008)</f>
        <v>0</v>
      </c>
      <c r="AF1008" s="51">
        <f t="shared" ca="1" si="215"/>
        <v>2922543.9823126663</v>
      </c>
    </row>
    <row r="1009" spans="1:32" ht="11.25" x14ac:dyDescent="0.2">
      <c r="A1009" s="60">
        <v>40807</v>
      </c>
      <c r="B1009" s="102">
        <f>INT(A1009/10000)</f>
        <v>4</v>
      </c>
      <c r="C1009" s="109">
        <v>3</v>
      </c>
      <c r="D1009" s="60" t="s">
        <v>1066</v>
      </c>
      <c r="E1009" s="60">
        <v>1443</v>
      </c>
      <c r="F1009" s="60">
        <v>0</v>
      </c>
      <c r="G1009" s="60">
        <f t="shared" si="203"/>
        <v>2326.0298507462685</v>
      </c>
      <c r="H1009" s="60"/>
      <c r="I1009" s="60"/>
      <c r="J1009" s="57"/>
      <c r="K1009" s="23">
        <f t="shared" si="204"/>
        <v>1</v>
      </c>
      <c r="L1009" s="23">
        <f t="shared" si="205"/>
        <v>0</v>
      </c>
      <c r="M1009" s="23">
        <f ca="1">OFFSET('Z1'!$B$7,B1009,K1009)*E1009</f>
        <v>0</v>
      </c>
      <c r="N1009" s="23">
        <f ca="1">IF(L1009&gt;0,OFFSET('Z1'!$I$7,B1009,L1009)*IF(L1009=1,E1009-9300,IF(L1009=2,E1009-18000,IF(L1009=3,E1009-45000,0))),0)</f>
        <v>0</v>
      </c>
      <c r="O1009" s="23">
        <f>IF(AND(F1009=1,E1009&gt;20000,E1009&lt;=45000),E1009*'Z1'!$G$7,0)+IF(AND(F1009=1,E1009&gt;45000,E1009&lt;=50000),'Z1'!$G$7/5000*(50000-E1009)*E1009,0)</f>
        <v>0</v>
      </c>
      <c r="P1009" s="24">
        <f t="shared" ca="1" si="206"/>
        <v>0</v>
      </c>
      <c r="Q1009" s="27">
        <v>11859</v>
      </c>
      <c r="R1009" s="26">
        <f t="shared" si="207"/>
        <v>10859</v>
      </c>
      <c r="S1009" s="27">
        <f t="shared" si="208"/>
        <v>1</v>
      </c>
      <c r="T1009" s="28">
        <f t="shared" si="209"/>
        <v>9773.1</v>
      </c>
      <c r="U1009" s="61">
        <f ca="1">OFFSET($U$4,B1009,0)/OFFSET($G$4,B1009,0)*G1009</f>
        <v>1175698.6246103088</v>
      </c>
      <c r="V1009" s="62">
        <f t="shared" ca="1" si="210"/>
        <v>1185471.7246103089</v>
      </c>
      <c r="W1009" s="63">
        <v>885.74365943899079</v>
      </c>
      <c r="X1009" s="63">
        <f t="shared" ca="1" si="211"/>
        <v>821.53272668767079</v>
      </c>
      <c r="Y1009" s="64">
        <f t="shared" ca="1" si="212"/>
        <v>-7.2493810220430666E-2</v>
      </c>
      <c r="Z1009" s="64"/>
      <c r="AA1009" s="64">
        <f ca="1">MAX(Y1009,OFFSET($AA$4,B1009,0))</f>
        <v>-7.2493810220430666E-2</v>
      </c>
      <c r="AB1009" s="62">
        <f t="shared" ca="1" si="213"/>
        <v>1185471.7246103089</v>
      </c>
      <c r="AC1009" s="65">
        <f t="shared" ca="1" si="214"/>
        <v>0</v>
      </c>
      <c r="AD1009" s="62">
        <f ca="1">MAX(0,AB1009-W1009*(1+OFFSET($Y$4,B1009,0))*E1009)</f>
        <v>0</v>
      </c>
      <c r="AE1009" s="65">
        <f ca="1">IF(OFFSET($AC$4,B1009,0)=0,0,-OFFSET($AC$4,B1009,0)/OFFSET($AD$4,B1009,0)*AD1009)</f>
        <v>0</v>
      </c>
      <c r="AF1009" s="51">
        <f t="shared" ca="1" si="215"/>
        <v>1185471.7246103089</v>
      </c>
    </row>
    <row r="1010" spans="1:32" ht="11.25" x14ac:dyDescent="0.2">
      <c r="A1010" s="60">
        <v>40808</v>
      </c>
      <c r="B1010" s="102">
        <f>INT(A1010/10000)</f>
        <v>4</v>
      </c>
      <c r="C1010" s="109">
        <v>4</v>
      </c>
      <c r="D1010" s="60" t="s">
        <v>1067</v>
      </c>
      <c r="E1010" s="60">
        <v>4937</v>
      </c>
      <c r="F1010" s="60">
        <v>0</v>
      </c>
      <c r="G1010" s="60">
        <f t="shared" si="203"/>
        <v>7958.1492537313434</v>
      </c>
      <c r="H1010" s="60"/>
      <c r="I1010" s="60"/>
      <c r="J1010" s="57"/>
      <c r="K1010" s="23">
        <f t="shared" si="204"/>
        <v>1</v>
      </c>
      <c r="L1010" s="23">
        <f t="shared" si="205"/>
        <v>0</v>
      </c>
      <c r="M1010" s="23">
        <f ca="1">OFFSET('Z1'!$B$7,B1010,K1010)*E1010</f>
        <v>0</v>
      </c>
      <c r="N1010" s="23">
        <f ca="1">IF(L1010&gt;0,OFFSET('Z1'!$I$7,B1010,L1010)*IF(L1010=1,E1010-9300,IF(L1010=2,E1010-18000,IF(L1010=3,E1010-45000,0))),0)</f>
        <v>0</v>
      </c>
      <c r="O1010" s="23">
        <f>IF(AND(F1010=1,E1010&gt;20000,E1010&lt;=45000),E1010*'Z1'!$G$7,0)+IF(AND(F1010=1,E1010&gt;45000,E1010&lt;=50000),'Z1'!$G$7/5000*(50000-E1010)*E1010,0)</f>
        <v>0</v>
      </c>
      <c r="P1010" s="24">
        <f t="shared" ca="1" si="206"/>
        <v>0</v>
      </c>
      <c r="Q1010" s="27">
        <v>11207</v>
      </c>
      <c r="R1010" s="26">
        <f t="shared" si="207"/>
        <v>10207</v>
      </c>
      <c r="S1010" s="27">
        <f t="shared" si="208"/>
        <v>1</v>
      </c>
      <c r="T1010" s="28">
        <f t="shared" si="209"/>
        <v>9186.3000000000011</v>
      </c>
      <c r="U1010" s="61">
        <f ca="1">OFFSET($U$4,B1010,0)/OFFSET($G$4,B1010,0)*G1010</f>
        <v>4022469.930492789</v>
      </c>
      <c r="V1010" s="62">
        <f t="shared" ca="1" si="210"/>
        <v>4031656.2304927888</v>
      </c>
      <c r="W1010" s="63">
        <v>881.16649072983205</v>
      </c>
      <c r="X1010" s="63">
        <f t="shared" ca="1" si="211"/>
        <v>816.62066649641258</v>
      </c>
      <c r="Y1010" s="64">
        <f t="shared" ca="1" si="212"/>
        <v>-7.3250429870476474E-2</v>
      </c>
      <c r="Z1010" s="64"/>
      <c r="AA1010" s="64">
        <f ca="1">MAX(Y1010,OFFSET($AA$4,B1010,0))</f>
        <v>-7.3250429870476474E-2</v>
      </c>
      <c r="AB1010" s="62">
        <f t="shared" ca="1" si="213"/>
        <v>4031656.2304927888</v>
      </c>
      <c r="AC1010" s="65">
        <f t="shared" ca="1" si="214"/>
        <v>0</v>
      </c>
      <c r="AD1010" s="62">
        <f ca="1">MAX(0,AB1010-W1010*(1+OFFSET($Y$4,B1010,0))*E1010)</f>
        <v>0</v>
      </c>
      <c r="AE1010" s="65">
        <f ca="1">IF(OFFSET($AC$4,B1010,0)=0,0,-OFFSET($AC$4,B1010,0)/OFFSET($AD$4,B1010,0)*AD1010)</f>
        <v>0</v>
      </c>
      <c r="AF1010" s="51">
        <f t="shared" ca="1" si="215"/>
        <v>4031656.2304927888</v>
      </c>
    </row>
    <row r="1011" spans="1:32" ht="11.25" x14ac:dyDescent="0.2">
      <c r="A1011" s="60">
        <v>40809</v>
      </c>
      <c r="B1011" s="102">
        <f>INT(A1011/10000)</f>
        <v>4</v>
      </c>
      <c r="C1011" s="109">
        <v>3</v>
      </c>
      <c r="D1011" s="60" t="s">
        <v>1068</v>
      </c>
      <c r="E1011" s="60">
        <v>2179</v>
      </c>
      <c r="F1011" s="60">
        <v>0</v>
      </c>
      <c r="G1011" s="60">
        <f t="shared" si="203"/>
        <v>3512.4179104477612</v>
      </c>
      <c r="H1011" s="60"/>
      <c r="I1011" s="60"/>
      <c r="J1011" s="57"/>
      <c r="K1011" s="23">
        <f t="shared" si="204"/>
        <v>1</v>
      </c>
      <c r="L1011" s="23">
        <f t="shared" si="205"/>
        <v>0</v>
      </c>
      <c r="M1011" s="23">
        <f ca="1">OFFSET('Z1'!$B$7,B1011,K1011)*E1011</f>
        <v>0</v>
      </c>
      <c r="N1011" s="23">
        <f ca="1">IF(L1011&gt;0,OFFSET('Z1'!$I$7,B1011,L1011)*IF(L1011=1,E1011-9300,IF(L1011=2,E1011-18000,IF(L1011=3,E1011-45000,0))),0)</f>
        <v>0</v>
      </c>
      <c r="O1011" s="23">
        <f>IF(AND(F1011=1,E1011&gt;20000,E1011&lt;=45000),E1011*'Z1'!$G$7,0)+IF(AND(F1011=1,E1011&gt;45000,E1011&lt;=50000),'Z1'!$G$7/5000*(50000-E1011)*E1011,0)</f>
        <v>0</v>
      </c>
      <c r="P1011" s="24">
        <f t="shared" ca="1" si="206"/>
        <v>0</v>
      </c>
      <c r="Q1011" s="27">
        <v>12137</v>
      </c>
      <c r="R1011" s="26">
        <f t="shared" si="207"/>
        <v>11137</v>
      </c>
      <c r="S1011" s="27">
        <f t="shared" si="208"/>
        <v>1</v>
      </c>
      <c r="T1011" s="28">
        <f t="shared" si="209"/>
        <v>10023.300000000001</v>
      </c>
      <c r="U1011" s="61">
        <f ca="1">OFFSET($U$4,B1011,0)/OFFSET($G$4,B1011,0)*G1011</f>
        <v>1775361.9563588793</v>
      </c>
      <c r="V1011" s="62">
        <f t="shared" ca="1" si="210"/>
        <v>1785385.2563588794</v>
      </c>
      <c r="W1011" s="63">
        <v>884.86911420664137</v>
      </c>
      <c r="X1011" s="63">
        <f t="shared" ca="1" si="211"/>
        <v>819.35991572229432</v>
      </c>
      <c r="Y1011" s="64">
        <f t="shared" ca="1" si="212"/>
        <v>-7.4032642153050499E-2</v>
      </c>
      <c r="Z1011" s="64"/>
      <c r="AA1011" s="64">
        <f ca="1">MAX(Y1011,OFFSET($AA$4,B1011,0))</f>
        <v>-7.4032642153050499E-2</v>
      </c>
      <c r="AB1011" s="62">
        <f t="shared" ca="1" si="213"/>
        <v>1785385.2563588794</v>
      </c>
      <c r="AC1011" s="65">
        <f t="shared" ca="1" si="214"/>
        <v>0</v>
      </c>
      <c r="AD1011" s="62">
        <f ca="1">MAX(0,AB1011-W1011*(1+OFFSET($Y$4,B1011,0))*E1011)</f>
        <v>0</v>
      </c>
      <c r="AE1011" s="65">
        <f ca="1">IF(OFFSET($AC$4,B1011,0)=0,0,-OFFSET($AC$4,B1011,0)/OFFSET($AD$4,B1011,0)*AD1011)</f>
        <v>0</v>
      </c>
      <c r="AF1011" s="51">
        <f t="shared" ca="1" si="215"/>
        <v>1785385.2563588794</v>
      </c>
    </row>
    <row r="1012" spans="1:32" ht="11.25" x14ac:dyDescent="0.2">
      <c r="A1012" s="60">
        <v>40810</v>
      </c>
      <c r="B1012" s="102">
        <f>INT(A1012/10000)</f>
        <v>4</v>
      </c>
      <c r="C1012" s="109">
        <v>2</v>
      </c>
      <c r="D1012" s="60" t="s">
        <v>1069</v>
      </c>
      <c r="E1012" s="60">
        <v>699</v>
      </c>
      <c r="F1012" s="60">
        <v>0</v>
      </c>
      <c r="G1012" s="60">
        <f t="shared" si="203"/>
        <v>1126.7462686567164</v>
      </c>
      <c r="H1012" s="60"/>
      <c r="I1012" s="60"/>
      <c r="J1012" s="57"/>
      <c r="K1012" s="23">
        <f t="shared" si="204"/>
        <v>1</v>
      </c>
      <c r="L1012" s="23">
        <f t="shared" si="205"/>
        <v>0</v>
      </c>
      <c r="M1012" s="23">
        <f ca="1">OFFSET('Z1'!$B$7,B1012,K1012)*E1012</f>
        <v>0</v>
      </c>
      <c r="N1012" s="23">
        <f ca="1">IF(L1012&gt;0,OFFSET('Z1'!$I$7,B1012,L1012)*IF(L1012=1,E1012-9300,IF(L1012=2,E1012-18000,IF(L1012=3,E1012-45000,0))),0)</f>
        <v>0</v>
      </c>
      <c r="O1012" s="23">
        <f>IF(AND(F1012=1,E1012&gt;20000,E1012&lt;=45000),E1012*'Z1'!$G$7,0)+IF(AND(F1012=1,E1012&gt;45000,E1012&lt;=50000),'Z1'!$G$7/5000*(50000-E1012)*E1012,0)</f>
        <v>0</v>
      </c>
      <c r="P1012" s="24">
        <f t="shared" ca="1" si="206"/>
        <v>0</v>
      </c>
      <c r="Q1012" s="27">
        <v>0</v>
      </c>
      <c r="R1012" s="26">
        <f t="shared" si="207"/>
        <v>0</v>
      </c>
      <c r="S1012" s="27">
        <f t="shared" si="208"/>
        <v>1</v>
      </c>
      <c r="T1012" s="28">
        <f t="shared" si="209"/>
        <v>0</v>
      </c>
      <c r="U1012" s="61">
        <f ca="1">OFFSET($U$4,B1012,0)/OFFSET($G$4,B1012,0)*G1012</f>
        <v>569517.21316881909</v>
      </c>
      <c r="V1012" s="62">
        <f t="shared" ca="1" si="210"/>
        <v>569517.21316881909</v>
      </c>
      <c r="W1012" s="63">
        <v>880.12230637345181</v>
      </c>
      <c r="X1012" s="63">
        <f t="shared" ca="1" si="211"/>
        <v>814.75996161490571</v>
      </c>
      <c r="Y1012" s="64">
        <f t="shared" ca="1" si="212"/>
        <v>-7.4265070076307893E-2</v>
      </c>
      <c r="Z1012" s="64"/>
      <c r="AA1012" s="64">
        <f ca="1">MAX(Y1012,OFFSET($AA$4,B1012,0))</f>
        <v>-7.4265070076307893E-2</v>
      </c>
      <c r="AB1012" s="62">
        <f t="shared" ca="1" si="213"/>
        <v>569517.21316881909</v>
      </c>
      <c r="AC1012" s="65">
        <f t="shared" ca="1" si="214"/>
        <v>0</v>
      </c>
      <c r="AD1012" s="62">
        <f ca="1">MAX(0,AB1012-W1012*(1+OFFSET($Y$4,B1012,0))*E1012)</f>
        <v>0</v>
      </c>
      <c r="AE1012" s="65">
        <f ca="1">IF(OFFSET($AC$4,B1012,0)=0,0,-OFFSET($AC$4,B1012,0)/OFFSET($AD$4,B1012,0)*AD1012)</f>
        <v>0</v>
      </c>
      <c r="AF1012" s="51">
        <f t="shared" ca="1" si="215"/>
        <v>569517.21316881909</v>
      </c>
    </row>
    <row r="1013" spans="1:32" ht="11.25" x14ac:dyDescent="0.2">
      <c r="A1013" s="60">
        <v>40811</v>
      </c>
      <c r="B1013" s="102">
        <f>INT(A1013/10000)</f>
        <v>4</v>
      </c>
      <c r="C1013" s="109">
        <v>3</v>
      </c>
      <c r="D1013" s="60" t="s">
        <v>1070</v>
      </c>
      <c r="E1013" s="60">
        <v>1663</v>
      </c>
      <c r="F1013" s="60">
        <v>0</v>
      </c>
      <c r="G1013" s="60">
        <f t="shared" si="203"/>
        <v>2680.6567164179105</v>
      </c>
      <c r="H1013" s="60"/>
      <c r="I1013" s="60"/>
      <c r="J1013" s="57"/>
      <c r="K1013" s="23">
        <f t="shared" si="204"/>
        <v>1</v>
      </c>
      <c r="L1013" s="23">
        <f t="shared" si="205"/>
        <v>0</v>
      </c>
      <c r="M1013" s="23">
        <f ca="1">OFFSET('Z1'!$B$7,B1013,K1013)*E1013</f>
        <v>0</v>
      </c>
      <c r="N1013" s="23">
        <f ca="1">IF(L1013&gt;0,OFFSET('Z1'!$I$7,B1013,L1013)*IF(L1013=1,E1013-9300,IF(L1013=2,E1013-18000,IF(L1013=3,E1013-45000,0))),0)</f>
        <v>0</v>
      </c>
      <c r="O1013" s="23">
        <f>IF(AND(F1013=1,E1013&gt;20000,E1013&lt;=45000),E1013*'Z1'!$G$7,0)+IF(AND(F1013=1,E1013&gt;45000,E1013&lt;=50000),'Z1'!$G$7/5000*(50000-E1013)*E1013,0)</f>
        <v>0</v>
      </c>
      <c r="P1013" s="24">
        <f t="shared" ca="1" si="206"/>
        <v>0</v>
      </c>
      <c r="Q1013" s="27">
        <v>0</v>
      </c>
      <c r="R1013" s="26">
        <f t="shared" si="207"/>
        <v>0</v>
      </c>
      <c r="S1013" s="27">
        <f t="shared" si="208"/>
        <v>1</v>
      </c>
      <c r="T1013" s="28">
        <f t="shared" si="209"/>
        <v>0</v>
      </c>
      <c r="U1013" s="61">
        <f ca="1">OFFSET($U$4,B1013,0)/OFFSET($G$4,B1013,0)*G1013</f>
        <v>1354945.8161655881</v>
      </c>
      <c r="V1013" s="62">
        <f t="shared" ca="1" si="210"/>
        <v>1354945.8161655881</v>
      </c>
      <c r="W1013" s="63">
        <v>879.87944562353277</v>
      </c>
      <c r="X1013" s="63">
        <f t="shared" ca="1" si="211"/>
        <v>814.75996161490571</v>
      </c>
      <c r="Y1013" s="64">
        <f t="shared" ca="1" si="212"/>
        <v>-7.4009552481908103E-2</v>
      </c>
      <c r="Z1013" s="64"/>
      <c r="AA1013" s="64">
        <f ca="1">MAX(Y1013,OFFSET($AA$4,B1013,0))</f>
        <v>-7.4009552481908103E-2</v>
      </c>
      <c r="AB1013" s="62">
        <f t="shared" ca="1" si="213"/>
        <v>1354945.8161655881</v>
      </c>
      <c r="AC1013" s="65">
        <f t="shared" ca="1" si="214"/>
        <v>0</v>
      </c>
      <c r="AD1013" s="62">
        <f ca="1">MAX(0,AB1013-W1013*(1+OFFSET($Y$4,B1013,0))*E1013)</f>
        <v>0</v>
      </c>
      <c r="AE1013" s="65">
        <f ca="1">IF(OFFSET($AC$4,B1013,0)=0,0,-OFFSET($AC$4,B1013,0)/OFFSET($AD$4,B1013,0)*AD1013)</f>
        <v>0</v>
      </c>
      <c r="AF1013" s="51">
        <f t="shared" ca="1" si="215"/>
        <v>1354945.8161655881</v>
      </c>
    </row>
    <row r="1014" spans="1:32" ht="11.25" x14ac:dyDescent="0.2">
      <c r="A1014" s="60">
        <v>40812</v>
      </c>
      <c r="B1014" s="102">
        <f>INT(A1014/10000)</f>
        <v>4</v>
      </c>
      <c r="C1014" s="109">
        <v>3</v>
      </c>
      <c r="D1014" s="60" t="s">
        <v>1071</v>
      </c>
      <c r="E1014" s="60">
        <v>2500</v>
      </c>
      <c r="F1014" s="60">
        <v>0</v>
      </c>
      <c r="G1014" s="60">
        <f t="shared" si="203"/>
        <v>4029.8507462686566</v>
      </c>
      <c r="H1014" s="60"/>
      <c r="I1014" s="60"/>
      <c r="J1014" s="57"/>
      <c r="K1014" s="23">
        <f t="shared" si="204"/>
        <v>1</v>
      </c>
      <c r="L1014" s="23">
        <f t="shared" si="205"/>
        <v>0</v>
      </c>
      <c r="M1014" s="23">
        <f ca="1">OFFSET('Z1'!$B$7,B1014,K1014)*E1014</f>
        <v>0</v>
      </c>
      <c r="N1014" s="23">
        <f ca="1">IF(L1014&gt;0,OFFSET('Z1'!$I$7,B1014,L1014)*IF(L1014=1,E1014-9300,IF(L1014=2,E1014-18000,IF(L1014=3,E1014-45000,0))),0)</f>
        <v>0</v>
      </c>
      <c r="O1014" s="23">
        <f>IF(AND(F1014=1,E1014&gt;20000,E1014&lt;=45000),E1014*'Z1'!$G$7,0)+IF(AND(F1014=1,E1014&gt;45000,E1014&lt;=50000),'Z1'!$G$7/5000*(50000-E1014)*E1014,0)</f>
        <v>0</v>
      </c>
      <c r="P1014" s="24">
        <f t="shared" ca="1" si="206"/>
        <v>0</v>
      </c>
      <c r="Q1014" s="27">
        <v>0</v>
      </c>
      <c r="R1014" s="26">
        <f t="shared" si="207"/>
        <v>0</v>
      </c>
      <c r="S1014" s="27">
        <f t="shared" si="208"/>
        <v>1</v>
      </c>
      <c r="T1014" s="28">
        <f t="shared" si="209"/>
        <v>0</v>
      </c>
      <c r="U1014" s="61">
        <f ca="1">OFFSET($U$4,B1014,0)/OFFSET($G$4,B1014,0)*G1014</f>
        <v>2036899.9040372639</v>
      </c>
      <c r="V1014" s="62">
        <f t="shared" ca="1" si="210"/>
        <v>2036899.9040372639</v>
      </c>
      <c r="W1014" s="63">
        <v>880.12230637345181</v>
      </c>
      <c r="X1014" s="63">
        <f t="shared" ca="1" si="211"/>
        <v>814.75996161490559</v>
      </c>
      <c r="Y1014" s="64">
        <f t="shared" ca="1" si="212"/>
        <v>-7.4265070076308004E-2</v>
      </c>
      <c r="Z1014" s="64"/>
      <c r="AA1014" s="64">
        <f ca="1">MAX(Y1014,OFFSET($AA$4,B1014,0))</f>
        <v>-7.4265070076308004E-2</v>
      </c>
      <c r="AB1014" s="62">
        <f t="shared" ca="1" si="213"/>
        <v>2036899.9040372639</v>
      </c>
      <c r="AC1014" s="65">
        <f t="shared" ca="1" si="214"/>
        <v>0</v>
      </c>
      <c r="AD1014" s="62">
        <f ca="1">MAX(0,AB1014-W1014*(1+OFFSET($Y$4,B1014,0))*E1014)</f>
        <v>0</v>
      </c>
      <c r="AE1014" s="65">
        <f ca="1">IF(OFFSET($AC$4,B1014,0)=0,0,-OFFSET($AC$4,B1014,0)/OFFSET($AD$4,B1014,0)*AD1014)</f>
        <v>0</v>
      </c>
      <c r="AF1014" s="51">
        <f t="shared" ca="1" si="215"/>
        <v>2036899.9040372639</v>
      </c>
    </row>
    <row r="1015" spans="1:32" ht="11.25" x14ac:dyDescent="0.2">
      <c r="A1015" s="60">
        <v>40813</v>
      </c>
      <c r="B1015" s="102">
        <f>INT(A1015/10000)</f>
        <v>4</v>
      </c>
      <c r="C1015" s="109">
        <v>3</v>
      </c>
      <c r="D1015" s="60" t="s">
        <v>1072</v>
      </c>
      <c r="E1015" s="60">
        <v>1403</v>
      </c>
      <c r="F1015" s="60">
        <v>0</v>
      </c>
      <c r="G1015" s="60">
        <f t="shared" si="203"/>
        <v>2261.5522388059703</v>
      </c>
      <c r="H1015" s="60"/>
      <c r="I1015" s="60"/>
      <c r="J1015" s="57"/>
      <c r="K1015" s="23">
        <f t="shared" si="204"/>
        <v>1</v>
      </c>
      <c r="L1015" s="23">
        <f t="shared" si="205"/>
        <v>0</v>
      </c>
      <c r="M1015" s="23">
        <f ca="1">OFFSET('Z1'!$B$7,B1015,K1015)*E1015</f>
        <v>0</v>
      </c>
      <c r="N1015" s="23">
        <f ca="1">IF(L1015&gt;0,OFFSET('Z1'!$I$7,B1015,L1015)*IF(L1015=1,E1015-9300,IF(L1015=2,E1015-18000,IF(L1015=3,E1015-45000,0))),0)</f>
        <v>0</v>
      </c>
      <c r="O1015" s="23">
        <f>IF(AND(F1015=1,E1015&gt;20000,E1015&lt;=45000),E1015*'Z1'!$G$7,0)+IF(AND(F1015=1,E1015&gt;45000,E1015&lt;=50000),'Z1'!$G$7/5000*(50000-E1015)*E1015,0)</f>
        <v>0</v>
      </c>
      <c r="P1015" s="24">
        <f t="shared" ca="1" si="206"/>
        <v>0</v>
      </c>
      <c r="Q1015" s="27">
        <v>0</v>
      </c>
      <c r="R1015" s="26">
        <f t="shared" si="207"/>
        <v>0</v>
      </c>
      <c r="S1015" s="27">
        <f t="shared" si="208"/>
        <v>1</v>
      </c>
      <c r="T1015" s="28">
        <f t="shared" si="209"/>
        <v>0</v>
      </c>
      <c r="U1015" s="61">
        <f ca="1">OFFSET($U$4,B1015,0)/OFFSET($G$4,B1015,0)*G1015</f>
        <v>1143108.2261457127</v>
      </c>
      <c r="V1015" s="62">
        <f t="shared" ca="1" si="210"/>
        <v>1143108.2261457127</v>
      </c>
      <c r="W1015" s="63">
        <v>880.12230637345181</v>
      </c>
      <c r="X1015" s="63">
        <f t="shared" ca="1" si="211"/>
        <v>814.75996161490571</v>
      </c>
      <c r="Y1015" s="64">
        <f t="shared" ca="1" si="212"/>
        <v>-7.4265070076307893E-2</v>
      </c>
      <c r="Z1015" s="64"/>
      <c r="AA1015" s="64">
        <f ca="1">MAX(Y1015,OFFSET($AA$4,B1015,0))</f>
        <v>-7.4265070076307893E-2</v>
      </c>
      <c r="AB1015" s="62">
        <f t="shared" ca="1" si="213"/>
        <v>1143108.2261457127</v>
      </c>
      <c r="AC1015" s="65">
        <f t="shared" ca="1" si="214"/>
        <v>0</v>
      </c>
      <c r="AD1015" s="62">
        <f ca="1">MAX(0,AB1015-W1015*(1+OFFSET($Y$4,B1015,0))*E1015)</f>
        <v>0</v>
      </c>
      <c r="AE1015" s="65">
        <f ca="1">IF(OFFSET($AC$4,B1015,0)=0,0,-OFFSET($AC$4,B1015,0)/OFFSET($AD$4,B1015,0)*AD1015)</f>
        <v>0</v>
      </c>
      <c r="AF1015" s="51">
        <f t="shared" ca="1" si="215"/>
        <v>1143108.2261457127</v>
      </c>
    </row>
    <row r="1016" spans="1:32" ht="11.25" x14ac:dyDescent="0.2">
      <c r="A1016" s="60">
        <v>40814</v>
      </c>
      <c r="B1016" s="102">
        <f>INT(A1016/10000)</f>
        <v>4</v>
      </c>
      <c r="C1016" s="109">
        <v>3</v>
      </c>
      <c r="D1016" s="60" t="s">
        <v>1073</v>
      </c>
      <c r="E1016" s="60">
        <v>1528</v>
      </c>
      <c r="F1016" s="60">
        <v>0</v>
      </c>
      <c r="G1016" s="60">
        <f t="shared" si="203"/>
        <v>2463.0447761194032</v>
      </c>
      <c r="H1016" s="60"/>
      <c r="I1016" s="60"/>
      <c r="J1016" s="57"/>
      <c r="K1016" s="23">
        <f t="shared" si="204"/>
        <v>1</v>
      </c>
      <c r="L1016" s="23">
        <f t="shared" si="205"/>
        <v>0</v>
      </c>
      <c r="M1016" s="23">
        <f ca="1">OFFSET('Z1'!$B$7,B1016,K1016)*E1016</f>
        <v>0</v>
      </c>
      <c r="N1016" s="23">
        <f ca="1">IF(L1016&gt;0,OFFSET('Z1'!$I$7,B1016,L1016)*IF(L1016=1,E1016-9300,IF(L1016=2,E1016-18000,IF(L1016=3,E1016-45000,0))),0)</f>
        <v>0</v>
      </c>
      <c r="O1016" s="23">
        <f>IF(AND(F1016=1,E1016&gt;20000,E1016&lt;=45000),E1016*'Z1'!$G$7,0)+IF(AND(F1016=1,E1016&gt;45000,E1016&lt;=50000),'Z1'!$G$7/5000*(50000-E1016)*E1016,0)</f>
        <v>0</v>
      </c>
      <c r="P1016" s="24">
        <f t="shared" ca="1" si="206"/>
        <v>0</v>
      </c>
      <c r="Q1016" s="27">
        <v>0</v>
      </c>
      <c r="R1016" s="26">
        <f t="shared" si="207"/>
        <v>0</v>
      </c>
      <c r="S1016" s="27">
        <f t="shared" si="208"/>
        <v>1</v>
      </c>
      <c r="T1016" s="28">
        <f t="shared" si="209"/>
        <v>0</v>
      </c>
      <c r="U1016" s="61">
        <f ca="1">OFFSET($U$4,B1016,0)/OFFSET($G$4,B1016,0)*G1016</f>
        <v>1244953.2213475758</v>
      </c>
      <c r="V1016" s="62">
        <f t="shared" ca="1" si="210"/>
        <v>1244953.2213475758</v>
      </c>
      <c r="W1016" s="63">
        <v>880.12230637345181</v>
      </c>
      <c r="X1016" s="63">
        <f t="shared" ca="1" si="211"/>
        <v>814.75996161490559</v>
      </c>
      <c r="Y1016" s="64">
        <f t="shared" ca="1" si="212"/>
        <v>-7.4265070076308004E-2</v>
      </c>
      <c r="Z1016" s="64"/>
      <c r="AA1016" s="64">
        <f ca="1">MAX(Y1016,OFFSET($AA$4,B1016,0))</f>
        <v>-7.4265070076308004E-2</v>
      </c>
      <c r="AB1016" s="62">
        <f t="shared" ca="1" si="213"/>
        <v>1244953.2213475758</v>
      </c>
      <c r="AC1016" s="65">
        <f t="shared" ca="1" si="214"/>
        <v>0</v>
      </c>
      <c r="AD1016" s="62">
        <f ca="1">MAX(0,AB1016-W1016*(1+OFFSET($Y$4,B1016,0))*E1016)</f>
        <v>0</v>
      </c>
      <c r="AE1016" s="65">
        <f ca="1">IF(OFFSET($AC$4,B1016,0)=0,0,-OFFSET($AC$4,B1016,0)/OFFSET($AD$4,B1016,0)*AD1016)</f>
        <v>0</v>
      </c>
      <c r="AF1016" s="51">
        <f t="shared" ca="1" si="215"/>
        <v>1244953.2213475758</v>
      </c>
    </row>
    <row r="1017" spans="1:32" ht="11.25" x14ac:dyDescent="0.2">
      <c r="A1017" s="60">
        <v>40815</v>
      </c>
      <c r="B1017" s="102">
        <f>INT(A1017/10000)</f>
        <v>4</v>
      </c>
      <c r="C1017" s="109">
        <v>3</v>
      </c>
      <c r="D1017" s="60" t="s">
        <v>1074</v>
      </c>
      <c r="E1017" s="60">
        <v>1267</v>
      </c>
      <c r="F1017" s="60">
        <v>0</v>
      </c>
      <c r="G1017" s="60">
        <f t="shared" si="203"/>
        <v>2042.3283582089553</v>
      </c>
      <c r="H1017" s="60"/>
      <c r="I1017" s="60"/>
      <c r="J1017" s="57"/>
      <c r="K1017" s="23">
        <f t="shared" si="204"/>
        <v>1</v>
      </c>
      <c r="L1017" s="23">
        <f t="shared" si="205"/>
        <v>0</v>
      </c>
      <c r="M1017" s="23">
        <f ca="1">OFFSET('Z1'!$B$7,B1017,K1017)*E1017</f>
        <v>0</v>
      </c>
      <c r="N1017" s="23">
        <f ca="1">IF(L1017&gt;0,OFFSET('Z1'!$I$7,B1017,L1017)*IF(L1017=1,E1017-9300,IF(L1017=2,E1017-18000,IF(L1017=3,E1017-45000,0))),0)</f>
        <v>0</v>
      </c>
      <c r="O1017" s="23">
        <f>IF(AND(F1017=1,E1017&gt;20000,E1017&lt;=45000),E1017*'Z1'!$G$7,0)+IF(AND(F1017=1,E1017&gt;45000,E1017&lt;=50000),'Z1'!$G$7/5000*(50000-E1017)*E1017,0)</f>
        <v>0</v>
      </c>
      <c r="P1017" s="24">
        <f t="shared" ca="1" si="206"/>
        <v>0</v>
      </c>
      <c r="Q1017" s="27">
        <v>0</v>
      </c>
      <c r="R1017" s="26">
        <f t="shared" si="207"/>
        <v>0</v>
      </c>
      <c r="S1017" s="27">
        <f t="shared" si="208"/>
        <v>1</v>
      </c>
      <c r="T1017" s="28">
        <f t="shared" si="209"/>
        <v>0</v>
      </c>
      <c r="U1017" s="61">
        <f ca="1">OFFSET($U$4,B1017,0)/OFFSET($G$4,B1017,0)*G1017</f>
        <v>1032300.8713660855</v>
      </c>
      <c r="V1017" s="62">
        <f t="shared" ca="1" si="210"/>
        <v>1032300.8713660855</v>
      </c>
      <c r="W1017" s="63">
        <v>880.12230637345181</v>
      </c>
      <c r="X1017" s="63">
        <f t="shared" ca="1" si="211"/>
        <v>814.75996161490571</v>
      </c>
      <c r="Y1017" s="64">
        <f t="shared" ca="1" si="212"/>
        <v>-7.4265070076307893E-2</v>
      </c>
      <c r="Z1017" s="64"/>
      <c r="AA1017" s="64">
        <f ca="1">MAX(Y1017,OFFSET($AA$4,B1017,0))</f>
        <v>-7.4265070076307893E-2</v>
      </c>
      <c r="AB1017" s="62">
        <f t="shared" ca="1" si="213"/>
        <v>1032300.8713660855</v>
      </c>
      <c r="AC1017" s="65">
        <f t="shared" ca="1" si="214"/>
        <v>0</v>
      </c>
      <c r="AD1017" s="62">
        <f ca="1">MAX(0,AB1017-W1017*(1+OFFSET($Y$4,B1017,0))*E1017)</f>
        <v>0</v>
      </c>
      <c r="AE1017" s="65">
        <f ca="1">IF(OFFSET($AC$4,B1017,0)=0,0,-OFFSET($AC$4,B1017,0)/OFFSET($AD$4,B1017,0)*AD1017)</f>
        <v>0</v>
      </c>
      <c r="AF1017" s="51">
        <f t="shared" ca="1" si="215"/>
        <v>1032300.8713660855</v>
      </c>
    </row>
    <row r="1018" spans="1:32" ht="11.25" x14ac:dyDescent="0.2">
      <c r="A1018" s="60">
        <v>40816</v>
      </c>
      <c r="B1018" s="102">
        <f>INT(A1018/10000)</f>
        <v>4</v>
      </c>
      <c r="C1018" s="109">
        <v>3</v>
      </c>
      <c r="D1018" s="60" t="s">
        <v>1075</v>
      </c>
      <c r="E1018" s="60">
        <v>2299</v>
      </c>
      <c r="F1018" s="60">
        <v>0</v>
      </c>
      <c r="G1018" s="60">
        <f t="shared" si="203"/>
        <v>3705.8507462686566</v>
      </c>
      <c r="H1018" s="60"/>
      <c r="I1018" s="60"/>
      <c r="J1018" s="57"/>
      <c r="K1018" s="23">
        <f t="shared" si="204"/>
        <v>1</v>
      </c>
      <c r="L1018" s="23">
        <f t="shared" si="205"/>
        <v>0</v>
      </c>
      <c r="M1018" s="23">
        <f ca="1">OFFSET('Z1'!$B$7,B1018,K1018)*E1018</f>
        <v>0</v>
      </c>
      <c r="N1018" s="23">
        <f ca="1">IF(L1018&gt;0,OFFSET('Z1'!$I$7,B1018,L1018)*IF(L1018=1,E1018-9300,IF(L1018=2,E1018-18000,IF(L1018=3,E1018-45000,0))),0)</f>
        <v>0</v>
      </c>
      <c r="O1018" s="23">
        <f>IF(AND(F1018=1,E1018&gt;20000,E1018&lt;=45000),E1018*'Z1'!$G$7,0)+IF(AND(F1018=1,E1018&gt;45000,E1018&lt;=50000),'Z1'!$G$7/5000*(50000-E1018)*E1018,0)</f>
        <v>0</v>
      </c>
      <c r="P1018" s="24">
        <f t="shared" ca="1" si="206"/>
        <v>0</v>
      </c>
      <c r="Q1018" s="27">
        <v>7523</v>
      </c>
      <c r="R1018" s="26">
        <f t="shared" si="207"/>
        <v>6523</v>
      </c>
      <c r="S1018" s="27">
        <f t="shared" si="208"/>
        <v>1</v>
      </c>
      <c r="T1018" s="28">
        <f t="shared" si="209"/>
        <v>5870.7</v>
      </c>
      <c r="U1018" s="61">
        <f ca="1">OFFSET($U$4,B1018,0)/OFFSET($G$4,B1018,0)*G1018</f>
        <v>1873133.151752668</v>
      </c>
      <c r="V1018" s="62">
        <f t="shared" ca="1" si="210"/>
        <v>1879003.8517526679</v>
      </c>
      <c r="W1018" s="63">
        <v>883.08618684118699</v>
      </c>
      <c r="X1018" s="63">
        <f t="shared" ca="1" si="211"/>
        <v>817.31355013165194</v>
      </c>
      <c r="Y1018" s="64">
        <f t="shared" ca="1" si="212"/>
        <v>-7.448042749349848E-2</v>
      </c>
      <c r="Z1018" s="64"/>
      <c r="AA1018" s="64">
        <f ca="1">MAX(Y1018,OFFSET($AA$4,B1018,0))</f>
        <v>-7.448042749349848E-2</v>
      </c>
      <c r="AB1018" s="62">
        <f t="shared" ca="1" si="213"/>
        <v>1879003.8517526677</v>
      </c>
      <c r="AC1018" s="65">
        <f t="shared" ca="1" si="214"/>
        <v>0</v>
      </c>
      <c r="AD1018" s="62">
        <f ca="1">MAX(0,AB1018-W1018*(1+OFFSET($Y$4,B1018,0))*E1018)</f>
        <v>0</v>
      </c>
      <c r="AE1018" s="65">
        <f ca="1">IF(OFFSET($AC$4,B1018,0)=0,0,-OFFSET($AC$4,B1018,0)/OFFSET($AD$4,B1018,0)*AD1018)</f>
        <v>0</v>
      </c>
      <c r="AF1018" s="51">
        <f t="shared" ca="1" si="215"/>
        <v>1879003.8517526677</v>
      </c>
    </row>
    <row r="1019" spans="1:32" ht="11.25" x14ac:dyDescent="0.2">
      <c r="A1019" s="60">
        <v>40817</v>
      </c>
      <c r="B1019" s="102">
        <f>INT(A1019/10000)</f>
        <v>4</v>
      </c>
      <c r="C1019" s="109">
        <v>3</v>
      </c>
      <c r="D1019" s="60" t="s">
        <v>1076</v>
      </c>
      <c r="E1019" s="60">
        <v>1647</v>
      </c>
      <c r="F1019" s="60">
        <v>0</v>
      </c>
      <c r="G1019" s="60">
        <f t="shared" si="203"/>
        <v>2654.8656716417909</v>
      </c>
      <c r="H1019" s="60"/>
      <c r="I1019" s="60"/>
      <c r="J1019" s="57"/>
      <c r="K1019" s="23">
        <f t="shared" si="204"/>
        <v>1</v>
      </c>
      <c r="L1019" s="23">
        <f t="shared" si="205"/>
        <v>0</v>
      </c>
      <c r="M1019" s="23">
        <f ca="1">OFFSET('Z1'!$B$7,B1019,K1019)*E1019</f>
        <v>0</v>
      </c>
      <c r="N1019" s="23">
        <f ca="1">IF(L1019&gt;0,OFFSET('Z1'!$I$7,B1019,L1019)*IF(L1019=1,E1019-9300,IF(L1019=2,E1019-18000,IF(L1019=3,E1019-45000,0))),0)</f>
        <v>0</v>
      </c>
      <c r="O1019" s="23">
        <f>IF(AND(F1019=1,E1019&gt;20000,E1019&lt;=45000),E1019*'Z1'!$G$7,0)+IF(AND(F1019=1,E1019&gt;45000,E1019&lt;=50000),'Z1'!$G$7/5000*(50000-E1019)*E1019,0)</f>
        <v>0</v>
      </c>
      <c r="P1019" s="24">
        <f t="shared" ca="1" si="206"/>
        <v>0</v>
      </c>
      <c r="Q1019" s="27">
        <v>2133</v>
      </c>
      <c r="R1019" s="26">
        <f t="shared" si="207"/>
        <v>1133</v>
      </c>
      <c r="S1019" s="27">
        <f t="shared" si="208"/>
        <v>1</v>
      </c>
      <c r="T1019" s="28">
        <f t="shared" si="209"/>
        <v>1019.7</v>
      </c>
      <c r="U1019" s="61">
        <f ca="1">OFFSET($U$4,B1019,0)/OFFSET($G$4,B1019,0)*G1019</f>
        <v>1341909.6567797496</v>
      </c>
      <c r="V1019" s="62">
        <f t="shared" ca="1" si="210"/>
        <v>1342929.3567797495</v>
      </c>
      <c r="W1019" s="63">
        <v>880.94878057492599</v>
      </c>
      <c r="X1019" s="63">
        <f t="shared" ca="1" si="211"/>
        <v>815.37908729796573</v>
      </c>
      <c r="Y1019" s="64">
        <f t="shared" ca="1" si="212"/>
        <v>-7.443076683092531E-2</v>
      </c>
      <c r="Z1019" s="64"/>
      <c r="AA1019" s="64">
        <f ca="1">MAX(Y1019,OFFSET($AA$4,B1019,0))</f>
        <v>-7.443076683092531E-2</v>
      </c>
      <c r="AB1019" s="62">
        <f t="shared" ca="1" si="213"/>
        <v>1342929.3567797495</v>
      </c>
      <c r="AC1019" s="65">
        <f t="shared" ca="1" si="214"/>
        <v>0</v>
      </c>
      <c r="AD1019" s="62">
        <f ca="1">MAX(0,AB1019-W1019*(1+OFFSET($Y$4,B1019,0))*E1019)</f>
        <v>0</v>
      </c>
      <c r="AE1019" s="65">
        <f ca="1">IF(OFFSET($AC$4,B1019,0)=0,0,-OFFSET($AC$4,B1019,0)/OFFSET($AD$4,B1019,0)*AD1019)</f>
        <v>0</v>
      </c>
      <c r="AF1019" s="51">
        <f t="shared" ca="1" si="215"/>
        <v>1342929.3567797495</v>
      </c>
    </row>
    <row r="1020" spans="1:32" ht="11.25" x14ac:dyDescent="0.2">
      <c r="A1020" s="60">
        <v>40818</v>
      </c>
      <c r="B1020" s="102">
        <f>INT(A1020/10000)</f>
        <v>4</v>
      </c>
      <c r="C1020" s="109">
        <v>3</v>
      </c>
      <c r="D1020" s="60" t="s">
        <v>1077</v>
      </c>
      <c r="E1020" s="60">
        <v>1447</v>
      </c>
      <c r="F1020" s="60">
        <v>0</v>
      </c>
      <c r="G1020" s="60">
        <f t="shared" si="203"/>
        <v>2332.4776119402986</v>
      </c>
      <c r="H1020" s="60"/>
      <c r="I1020" s="60"/>
      <c r="J1020" s="57"/>
      <c r="K1020" s="23">
        <f t="shared" si="204"/>
        <v>1</v>
      </c>
      <c r="L1020" s="23">
        <f t="shared" si="205"/>
        <v>0</v>
      </c>
      <c r="M1020" s="23">
        <f ca="1">OFFSET('Z1'!$B$7,B1020,K1020)*E1020</f>
        <v>0</v>
      </c>
      <c r="N1020" s="23">
        <f ca="1">IF(L1020&gt;0,OFFSET('Z1'!$I$7,B1020,L1020)*IF(L1020=1,E1020-9300,IF(L1020=2,E1020-18000,IF(L1020=3,E1020-45000,0))),0)</f>
        <v>0</v>
      </c>
      <c r="O1020" s="23">
        <f>IF(AND(F1020=1,E1020&gt;20000,E1020&lt;=45000),E1020*'Z1'!$G$7,0)+IF(AND(F1020=1,E1020&gt;45000,E1020&lt;=50000),'Z1'!$G$7/5000*(50000-E1020)*E1020,0)</f>
        <v>0</v>
      </c>
      <c r="P1020" s="24">
        <f t="shared" ca="1" si="206"/>
        <v>0</v>
      </c>
      <c r="Q1020" s="27">
        <v>0</v>
      </c>
      <c r="R1020" s="26">
        <f t="shared" si="207"/>
        <v>0</v>
      </c>
      <c r="S1020" s="27">
        <f t="shared" si="208"/>
        <v>1</v>
      </c>
      <c r="T1020" s="28">
        <f t="shared" si="209"/>
        <v>0</v>
      </c>
      <c r="U1020" s="61">
        <f ca="1">OFFSET($U$4,B1020,0)/OFFSET($G$4,B1020,0)*G1020</f>
        <v>1178957.6644567684</v>
      </c>
      <c r="V1020" s="62">
        <f t="shared" ca="1" si="210"/>
        <v>1178957.6644567684</v>
      </c>
      <c r="W1020" s="63">
        <v>879.93271641613728</v>
      </c>
      <c r="X1020" s="63">
        <f t="shared" ca="1" si="211"/>
        <v>814.75996161490559</v>
      </c>
      <c r="Y1020" s="64">
        <f t="shared" ca="1" si="212"/>
        <v>-7.4065611592068814E-2</v>
      </c>
      <c r="Z1020" s="64"/>
      <c r="AA1020" s="64">
        <f ca="1">MAX(Y1020,OFFSET($AA$4,B1020,0))</f>
        <v>-7.4065611592068814E-2</v>
      </c>
      <c r="AB1020" s="62">
        <f t="shared" ca="1" si="213"/>
        <v>1178957.6644567684</v>
      </c>
      <c r="AC1020" s="65">
        <f t="shared" ca="1" si="214"/>
        <v>0</v>
      </c>
      <c r="AD1020" s="62">
        <f ca="1">MAX(0,AB1020-W1020*(1+OFFSET($Y$4,B1020,0))*E1020)</f>
        <v>0</v>
      </c>
      <c r="AE1020" s="65">
        <f ca="1">IF(OFFSET($AC$4,B1020,0)=0,0,-OFFSET($AC$4,B1020,0)/OFFSET($AD$4,B1020,0)*AD1020)</f>
        <v>0</v>
      </c>
      <c r="AF1020" s="51">
        <f t="shared" ca="1" si="215"/>
        <v>1178957.6644567684</v>
      </c>
    </row>
    <row r="1021" spans="1:32" ht="11.25" x14ac:dyDescent="0.2">
      <c r="A1021" s="60">
        <v>40820</v>
      </c>
      <c r="B1021" s="102">
        <f>INT(A1021/10000)</f>
        <v>4</v>
      </c>
      <c r="C1021" s="109">
        <v>2</v>
      </c>
      <c r="D1021" s="60" t="s">
        <v>1078</v>
      </c>
      <c r="E1021" s="60">
        <v>539</v>
      </c>
      <c r="F1021" s="60">
        <v>0</v>
      </c>
      <c r="G1021" s="60">
        <f t="shared" si="203"/>
        <v>868.83582089552237</v>
      </c>
      <c r="H1021" s="60"/>
      <c r="I1021" s="60"/>
      <c r="J1021" s="57"/>
      <c r="K1021" s="23">
        <f t="shared" si="204"/>
        <v>1</v>
      </c>
      <c r="L1021" s="23">
        <f t="shared" si="205"/>
        <v>0</v>
      </c>
      <c r="M1021" s="23">
        <f ca="1">OFFSET('Z1'!$B$7,B1021,K1021)*E1021</f>
        <v>0</v>
      </c>
      <c r="N1021" s="23">
        <f ca="1">IF(L1021&gt;0,OFFSET('Z1'!$I$7,B1021,L1021)*IF(L1021=1,E1021-9300,IF(L1021=2,E1021-18000,IF(L1021=3,E1021-45000,0))),0)</f>
        <v>0</v>
      </c>
      <c r="O1021" s="23">
        <f>IF(AND(F1021=1,E1021&gt;20000,E1021&lt;=45000),E1021*'Z1'!$G$7,0)+IF(AND(F1021=1,E1021&gt;45000,E1021&lt;=50000),'Z1'!$G$7/5000*(50000-E1021)*E1021,0)</f>
        <v>0</v>
      </c>
      <c r="P1021" s="24">
        <f t="shared" ca="1" si="206"/>
        <v>0</v>
      </c>
      <c r="Q1021" s="27">
        <v>0</v>
      </c>
      <c r="R1021" s="26">
        <f t="shared" si="207"/>
        <v>0</v>
      </c>
      <c r="S1021" s="27">
        <f t="shared" si="208"/>
        <v>1</v>
      </c>
      <c r="T1021" s="28">
        <f t="shared" si="209"/>
        <v>0</v>
      </c>
      <c r="U1021" s="61">
        <f ca="1">OFFSET($U$4,B1021,0)/OFFSET($G$4,B1021,0)*G1021</f>
        <v>439155.61931043409</v>
      </c>
      <c r="V1021" s="62">
        <f t="shared" ca="1" si="210"/>
        <v>439155.61931043409</v>
      </c>
      <c r="W1021" s="63">
        <v>880.12230637345181</v>
      </c>
      <c r="X1021" s="63">
        <f t="shared" ca="1" si="211"/>
        <v>814.75996161490559</v>
      </c>
      <c r="Y1021" s="64">
        <f t="shared" ca="1" si="212"/>
        <v>-7.4265070076308004E-2</v>
      </c>
      <c r="Z1021" s="64"/>
      <c r="AA1021" s="64">
        <f ca="1">MAX(Y1021,OFFSET($AA$4,B1021,0))</f>
        <v>-7.4265070076308004E-2</v>
      </c>
      <c r="AB1021" s="62">
        <f t="shared" ca="1" si="213"/>
        <v>439155.61931043409</v>
      </c>
      <c r="AC1021" s="65">
        <f t="shared" ca="1" si="214"/>
        <v>0</v>
      </c>
      <c r="AD1021" s="62">
        <f ca="1">MAX(0,AB1021-W1021*(1+OFFSET($Y$4,B1021,0))*E1021)</f>
        <v>0</v>
      </c>
      <c r="AE1021" s="65">
        <f ca="1">IF(OFFSET($AC$4,B1021,0)=0,0,-OFFSET($AC$4,B1021,0)/OFFSET($AD$4,B1021,0)*AD1021)</f>
        <v>0</v>
      </c>
      <c r="AF1021" s="51">
        <f t="shared" ca="1" si="215"/>
        <v>439155.61931043409</v>
      </c>
    </row>
    <row r="1022" spans="1:32" ht="11.25" x14ac:dyDescent="0.2">
      <c r="A1022" s="60">
        <v>40821</v>
      </c>
      <c r="B1022" s="102">
        <f>INT(A1022/10000)</f>
        <v>4</v>
      </c>
      <c r="C1022" s="109">
        <v>2</v>
      </c>
      <c r="D1022" s="60" t="s">
        <v>1079</v>
      </c>
      <c r="E1022" s="60">
        <v>981</v>
      </c>
      <c r="F1022" s="60">
        <v>0</v>
      </c>
      <c r="G1022" s="60">
        <f t="shared" si="203"/>
        <v>1581.3134328358208</v>
      </c>
      <c r="H1022" s="60"/>
      <c r="I1022" s="60"/>
      <c r="J1022" s="57"/>
      <c r="K1022" s="23">
        <f t="shared" si="204"/>
        <v>1</v>
      </c>
      <c r="L1022" s="23">
        <f t="shared" si="205"/>
        <v>0</v>
      </c>
      <c r="M1022" s="23">
        <f ca="1">OFFSET('Z1'!$B$7,B1022,K1022)*E1022</f>
        <v>0</v>
      </c>
      <c r="N1022" s="23">
        <f ca="1">IF(L1022&gt;0,OFFSET('Z1'!$I$7,B1022,L1022)*IF(L1022=1,E1022-9300,IF(L1022=2,E1022-18000,IF(L1022=3,E1022-45000,0))),0)</f>
        <v>0</v>
      </c>
      <c r="O1022" s="23">
        <f>IF(AND(F1022=1,E1022&gt;20000,E1022&lt;=45000),E1022*'Z1'!$G$7,0)+IF(AND(F1022=1,E1022&gt;45000,E1022&lt;=50000),'Z1'!$G$7/5000*(50000-E1022)*E1022,0)</f>
        <v>0</v>
      </c>
      <c r="P1022" s="24">
        <f t="shared" ca="1" si="206"/>
        <v>0</v>
      </c>
      <c r="Q1022" s="27">
        <v>0</v>
      </c>
      <c r="R1022" s="26">
        <f t="shared" si="207"/>
        <v>0</v>
      </c>
      <c r="S1022" s="27">
        <f t="shared" si="208"/>
        <v>1</v>
      </c>
      <c r="T1022" s="28">
        <f t="shared" si="209"/>
        <v>0</v>
      </c>
      <c r="U1022" s="61">
        <f ca="1">OFFSET($U$4,B1022,0)/OFFSET($G$4,B1022,0)*G1022</f>
        <v>799279.52234422229</v>
      </c>
      <c r="V1022" s="62">
        <f t="shared" ca="1" si="210"/>
        <v>799279.52234422229</v>
      </c>
      <c r="W1022" s="63">
        <v>880.12230637345169</v>
      </c>
      <c r="X1022" s="63">
        <f t="shared" ca="1" si="211"/>
        <v>814.75996161490548</v>
      </c>
      <c r="Y1022" s="64">
        <f t="shared" ca="1" si="212"/>
        <v>-7.4265070076308004E-2</v>
      </c>
      <c r="Z1022" s="64"/>
      <c r="AA1022" s="64">
        <f ca="1">MAX(Y1022,OFFSET($AA$4,B1022,0))</f>
        <v>-7.4265070076308004E-2</v>
      </c>
      <c r="AB1022" s="62">
        <f t="shared" ca="1" si="213"/>
        <v>799279.52234422229</v>
      </c>
      <c r="AC1022" s="65">
        <f t="shared" ca="1" si="214"/>
        <v>0</v>
      </c>
      <c r="AD1022" s="62">
        <f ca="1">MAX(0,AB1022-W1022*(1+OFFSET($Y$4,B1022,0))*E1022)</f>
        <v>0</v>
      </c>
      <c r="AE1022" s="65">
        <f ca="1">IF(OFFSET($AC$4,B1022,0)=0,0,-OFFSET($AC$4,B1022,0)/OFFSET($AD$4,B1022,0)*AD1022)</f>
        <v>0</v>
      </c>
      <c r="AF1022" s="51">
        <f t="shared" ca="1" si="215"/>
        <v>799279.52234422229</v>
      </c>
    </row>
    <row r="1023" spans="1:32" ht="11.25" x14ac:dyDescent="0.2">
      <c r="A1023" s="60">
        <v>40822</v>
      </c>
      <c r="B1023" s="102">
        <f>INT(A1023/10000)</f>
        <v>4</v>
      </c>
      <c r="C1023" s="109">
        <v>3</v>
      </c>
      <c r="D1023" s="60" t="s">
        <v>1080</v>
      </c>
      <c r="E1023" s="60">
        <v>1695</v>
      </c>
      <c r="F1023" s="60">
        <v>0</v>
      </c>
      <c r="G1023" s="60">
        <f t="shared" si="203"/>
        <v>2732.2388059701493</v>
      </c>
      <c r="H1023" s="60"/>
      <c r="I1023" s="60"/>
      <c r="J1023" s="57"/>
      <c r="K1023" s="23">
        <f t="shared" si="204"/>
        <v>1</v>
      </c>
      <c r="L1023" s="23">
        <f t="shared" si="205"/>
        <v>0</v>
      </c>
      <c r="M1023" s="23">
        <f ca="1">OFFSET('Z1'!$B$7,B1023,K1023)*E1023</f>
        <v>0</v>
      </c>
      <c r="N1023" s="23">
        <f ca="1">IF(L1023&gt;0,OFFSET('Z1'!$I$7,B1023,L1023)*IF(L1023=1,E1023-9300,IF(L1023=2,E1023-18000,IF(L1023=3,E1023-45000,0))),0)</f>
        <v>0</v>
      </c>
      <c r="O1023" s="23">
        <f>IF(AND(F1023=1,E1023&gt;20000,E1023&lt;=45000),E1023*'Z1'!$G$7,0)+IF(AND(F1023=1,E1023&gt;45000,E1023&lt;=50000),'Z1'!$G$7/5000*(50000-E1023)*E1023,0)</f>
        <v>0</v>
      </c>
      <c r="P1023" s="24">
        <f t="shared" ca="1" si="206"/>
        <v>0</v>
      </c>
      <c r="Q1023" s="27">
        <v>0</v>
      </c>
      <c r="R1023" s="26">
        <f t="shared" si="207"/>
        <v>0</v>
      </c>
      <c r="S1023" s="27">
        <f t="shared" si="208"/>
        <v>1</v>
      </c>
      <c r="T1023" s="28">
        <f t="shared" si="209"/>
        <v>0</v>
      </c>
      <c r="U1023" s="61">
        <f ca="1">OFFSET($U$4,B1023,0)/OFFSET($G$4,B1023,0)*G1023</f>
        <v>1381018.134937265</v>
      </c>
      <c r="V1023" s="62">
        <f t="shared" ca="1" si="210"/>
        <v>1381018.134937265</v>
      </c>
      <c r="W1023" s="63">
        <v>880.12230637345181</v>
      </c>
      <c r="X1023" s="63">
        <f t="shared" ca="1" si="211"/>
        <v>814.75996161490559</v>
      </c>
      <c r="Y1023" s="64">
        <f t="shared" ca="1" si="212"/>
        <v>-7.4265070076308004E-2</v>
      </c>
      <c r="Z1023" s="64"/>
      <c r="AA1023" s="64">
        <f ca="1">MAX(Y1023,OFFSET($AA$4,B1023,0))</f>
        <v>-7.4265070076308004E-2</v>
      </c>
      <c r="AB1023" s="62">
        <f t="shared" ca="1" si="213"/>
        <v>1381018.134937265</v>
      </c>
      <c r="AC1023" s="65">
        <f t="shared" ca="1" si="214"/>
        <v>0</v>
      </c>
      <c r="AD1023" s="62">
        <f ca="1">MAX(0,AB1023-W1023*(1+OFFSET($Y$4,B1023,0))*E1023)</f>
        <v>0</v>
      </c>
      <c r="AE1023" s="65">
        <f ca="1">IF(OFFSET($AC$4,B1023,0)=0,0,-OFFSET($AC$4,B1023,0)/OFFSET($AD$4,B1023,0)*AD1023)</f>
        <v>0</v>
      </c>
      <c r="AF1023" s="51">
        <f t="shared" ca="1" si="215"/>
        <v>1381018.134937265</v>
      </c>
    </row>
    <row r="1024" spans="1:32" ht="11.25" x14ac:dyDescent="0.2">
      <c r="A1024" s="60">
        <v>40823</v>
      </c>
      <c r="B1024" s="102">
        <f>INT(A1024/10000)</f>
        <v>4</v>
      </c>
      <c r="C1024" s="109">
        <v>3</v>
      </c>
      <c r="D1024" s="60" t="s">
        <v>1081</v>
      </c>
      <c r="E1024" s="60">
        <v>1106</v>
      </c>
      <c r="F1024" s="60">
        <v>0</v>
      </c>
      <c r="G1024" s="60">
        <f t="shared" si="203"/>
        <v>1782.8059701492537</v>
      </c>
      <c r="H1024" s="60"/>
      <c r="I1024" s="60"/>
      <c r="J1024" s="57"/>
      <c r="K1024" s="23">
        <f t="shared" si="204"/>
        <v>1</v>
      </c>
      <c r="L1024" s="23">
        <f t="shared" si="205"/>
        <v>0</v>
      </c>
      <c r="M1024" s="23">
        <f ca="1">OFFSET('Z1'!$B$7,B1024,K1024)*E1024</f>
        <v>0</v>
      </c>
      <c r="N1024" s="23">
        <f ca="1">IF(L1024&gt;0,OFFSET('Z1'!$I$7,B1024,L1024)*IF(L1024=1,E1024-9300,IF(L1024=2,E1024-18000,IF(L1024=3,E1024-45000,0))),0)</f>
        <v>0</v>
      </c>
      <c r="O1024" s="23">
        <f>IF(AND(F1024=1,E1024&gt;20000,E1024&lt;=45000),E1024*'Z1'!$G$7,0)+IF(AND(F1024=1,E1024&gt;45000,E1024&lt;=50000),'Z1'!$G$7/5000*(50000-E1024)*E1024,0)</f>
        <v>0</v>
      </c>
      <c r="P1024" s="24">
        <f t="shared" ca="1" si="206"/>
        <v>0</v>
      </c>
      <c r="Q1024" s="27">
        <v>5470</v>
      </c>
      <c r="R1024" s="26">
        <f t="shared" si="207"/>
        <v>4470</v>
      </c>
      <c r="S1024" s="27">
        <f t="shared" si="208"/>
        <v>1</v>
      </c>
      <c r="T1024" s="28">
        <f t="shared" si="209"/>
        <v>4023</v>
      </c>
      <c r="U1024" s="61">
        <f ca="1">OFFSET($U$4,B1024,0)/OFFSET($G$4,B1024,0)*G1024</f>
        <v>901124.51754608552</v>
      </c>
      <c r="V1024" s="62">
        <f t="shared" ca="1" si="210"/>
        <v>905147.51754608552</v>
      </c>
      <c r="W1024" s="63">
        <v>884.66636802349717</v>
      </c>
      <c r="X1024" s="63">
        <f t="shared" ca="1" si="211"/>
        <v>818.39739380297067</v>
      </c>
      <c r="Y1024" s="64">
        <f t="shared" ca="1" si="212"/>
        <v>-7.4908436237474785E-2</v>
      </c>
      <c r="Z1024" s="64"/>
      <c r="AA1024" s="64">
        <f ca="1">MAX(Y1024,OFFSET($AA$4,B1024,0))</f>
        <v>-7.4908436237474785E-2</v>
      </c>
      <c r="AB1024" s="62">
        <f t="shared" ca="1" si="213"/>
        <v>905147.51754608552</v>
      </c>
      <c r="AC1024" s="65">
        <f t="shared" ca="1" si="214"/>
        <v>0</v>
      </c>
      <c r="AD1024" s="62">
        <f ca="1">MAX(0,AB1024-W1024*(1+OFFSET($Y$4,B1024,0))*E1024)</f>
        <v>0</v>
      </c>
      <c r="AE1024" s="65">
        <f ca="1">IF(OFFSET($AC$4,B1024,0)=0,0,-OFFSET($AC$4,B1024,0)/OFFSET($AD$4,B1024,0)*AD1024)</f>
        <v>0</v>
      </c>
      <c r="AF1024" s="51">
        <f t="shared" ca="1" si="215"/>
        <v>905147.51754608552</v>
      </c>
    </row>
    <row r="1025" spans="1:32" ht="11.25" x14ac:dyDescent="0.2">
      <c r="A1025" s="60">
        <v>40824</v>
      </c>
      <c r="B1025" s="102">
        <f>INT(A1025/10000)</f>
        <v>4</v>
      </c>
      <c r="C1025" s="109">
        <v>3</v>
      </c>
      <c r="D1025" s="60" t="s">
        <v>1082</v>
      </c>
      <c r="E1025" s="60">
        <v>2126</v>
      </c>
      <c r="F1025" s="60">
        <v>0</v>
      </c>
      <c r="G1025" s="60">
        <f t="shared" si="203"/>
        <v>3426.9850746268658</v>
      </c>
      <c r="H1025" s="60"/>
      <c r="I1025" s="60"/>
      <c r="J1025" s="57"/>
      <c r="K1025" s="23">
        <f t="shared" si="204"/>
        <v>1</v>
      </c>
      <c r="L1025" s="23">
        <f t="shared" si="205"/>
        <v>0</v>
      </c>
      <c r="M1025" s="23">
        <f ca="1">OFFSET('Z1'!$B$7,B1025,K1025)*E1025</f>
        <v>0</v>
      </c>
      <c r="N1025" s="23">
        <f ca="1">IF(L1025&gt;0,OFFSET('Z1'!$I$7,B1025,L1025)*IF(L1025=1,E1025-9300,IF(L1025=2,E1025-18000,IF(L1025=3,E1025-45000,0))),0)</f>
        <v>0</v>
      </c>
      <c r="O1025" s="23">
        <f>IF(AND(F1025=1,E1025&gt;20000,E1025&lt;=45000),E1025*'Z1'!$G$7,0)+IF(AND(F1025=1,E1025&gt;45000,E1025&lt;=50000),'Z1'!$G$7/5000*(50000-E1025)*E1025,0)</f>
        <v>0</v>
      </c>
      <c r="P1025" s="24">
        <f t="shared" ca="1" si="206"/>
        <v>0</v>
      </c>
      <c r="Q1025" s="27">
        <v>27311</v>
      </c>
      <c r="R1025" s="26">
        <f t="shared" si="207"/>
        <v>26311</v>
      </c>
      <c r="S1025" s="27">
        <f t="shared" si="208"/>
        <v>1</v>
      </c>
      <c r="T1025" s="28">
        <f t="shared" si="209"/>
        <v>23679.9</v>
      </c>
      <c r="U1025" s="61">
        <f ca="1">OFFSET($U$4,B1025,0)/OFFSET($G$4,B1025,0)*G1025</f>
        <v>1732179.6783932894</v>
      </c>
      <c r="V1025" s="62">
        <f t="shared" ca="1" si="210"/>
        <v>1755859.5783932894</v>
      </c>
      <c r="W1025" s="63">
        <v>889.21337020323904</v>
      </c>
      <c r="X1025" s="63">
        <f t="shared" ca="1" si="211"/>
        <v>825.89820244275131</v>
      </c>
      <c r="Y1025" s="64">
        <f t="shared" ca="1" si="212"/>
        <v>-7.1203571473533289E-2</v>
      </c>
      <c r="Z1025" s="64"/>
      <c r="AA1025" s="64">
        <f ca="1">MAX(Y1025,OFFSET($AA$4,B1025,0))</f>
        <v>-7.1203571473533289E-2</v>
      </c>
      <c r="AB1025" s="62">
        <f t="shared" ca="1" si="213"/>
        <v>1755859.5783932894</v>
      </c>
      <c r="AC1025" s="65">
        <f t="shared" ca="1" si="214"/>
        <v>0</v>
      </c>
      <c r="AD1025" s="62">
        <f ca="1">MAX(0,AB1025-W1025*(1+OFFSET($Y$4,B1025,0))*E1025)</f>
        <v>0</v>
      </c>
      <c r="AE1025" s="65">
        <f ca="1">IF(OFFSET($AC$4,B1025,0)=0,0,-OFFSET($AC$4,B1025,0)/OFFSET($AD$4,B1025,0)*AD1025)</f>
        <v>0</v>
      </c>
      <c r="AF1025" s="51">
        <f t="shared" ca="1" si="215"/>
        <v>1755859.5783932894</v>
      </c>
    </row>
    <row r="1026" spans="1:32" ht="11.25" x14ac:dyDescent="0.2">
      <c r="A1026" s="60">
        <v>40825</v>
      </c>
      <c r="B1026" s="102">
        <f>INT(A1026/10000)</f>
        <v>4</v>
      </c>
      <c r="C1026" s="109">
        <v>3</v>
      </c>
      <c r="D1026" s="60" t="s">
        <v>1083</v>
      </c>
      <c r="E1026" s="60">
        <v>1334</v>
      </c>
      <c r="F1026" s="60">
        <v>0</v>
      </c>
      <c r="G1026" s="60">
        <f t="shared" si="203"/>
        <v>2150.3283582089553</v>
      </c>
      <c r="H1026" s="60"/>
      <c r="I1026" s="60"/>
      <c r="J1026" s="57"/>
      <c r="K1026" s="23">
        <f t="shared" si="204"/>
        <v>1</v>
      </c>
      <c r="L1026" s="23">
        <f t="shared" si="205"/>
        <v>0</v>
      </c>
      <c r="M1026" s="23">
        <f ca="1">OFFSET('Z1'!$B$7,B1026,K1026)*E1026</f>
        <v>0</v>
      </c>
      <c r="N1026" s="23">
        <f ca="1">IF(L1026&gt;0,OFFSET('Z1'!$I$7,B1026,L1026)*IF(L1026=1,E1026-9300,IF(L1026=2,E1026-18000,IF(L1026=3,E1026-45000,0))),0)</f>
        <v>0</v>
      </c>
      <c r="O1026" s="23">
        <f>IF(AND(F1026=1,E1026&gt;20000,E1026&lt;=45000),E1026*'Z1'!$G$7,0)+IF(AND(F1026=1,E1026&gt;45000,E1026&lt;=50000),'Z1'!$G$7/5000*(50000-E1026)*E1026,0)</f>
        <v>0</v>
      </c>
      <c r="P1026" s="24">
        <f t="shared" ca="1" si="206"/>
        <v>0</v>
      </c>
      <c r="Q1026" s="27">
        <v>0</v>
      </c>
      <c r="R1026" s="26">
        <f t="shared" si="207"/>
        <v>0</v>
      </c>
      <c r="S1026" s="27">
        <f t="shared" si="208"/>
        <v>1</v>
      </c>
      <c r="T1026" s="28">
        <f t="shared" si="209"/>
        <v>0</v>
      </c>
      <c r="U1026" s="61">
        <f ca="1">OFFSET($U$4,B1026,0)/OFFSET($G$4,B1026,0)*G1026</f>
        <v>1086889.788794284</v>
      </c>
      <c r="V1026" s="62">
        <f t="shared" ca="1" si="210"/>
        <v>1086889.788794284</v>
      </c>
      <c r="W1026" s="63">
        <v>880.12230637345158</v>
      </c>
      <c r="X1026" s="63">
        <f t="shared" ca="1" si="211"/>
        <v>814.75996161490559</v>
      </c>
      <c r="Y1026" s="64">
        <f t="shared" ca="1" si="212"/>
        <v>-7.4265070076307782E-2</v>
      </c>
      <c r="Z1026" s="64"/>
      <c r="AA1026" s="64">
        <f ca="1">MAX(Y1026,OFFSET($AA$4,B1026,0))</f>
        <v>-7.4265070076307782E-2</v>
      </c>
      <c r="AB1026" s="62">
        <f t="shared" ca="1" si="213"/>
        <v>1086889.788794284</v>
      </c>
      <c r="AC1026" s="65">
        <f t="shared" ca="1" si="214"/>
        <v>0</v>
      </c>
      <c r="AD1026" s="62">
        <f ca="1">MAX(0,AB1026-W1026*(1+OFFSET($Y$4,B1026,0))*E1026)</f>
        <v>0</v>
      </c>
      <c r="AE1026" s="65">
        <f ca="1">IF(OFFSET($AC$4,B1026,0)=0,0,-OFFSET($AC$4,B1026,0)/OFFSET($AD$4,B1026,0)*AD1026)</f>
        <v>0</v>
      </c>
      <c r="AF1026" s="51">
        <f t="shared" ca="1" si="215"/>
        <v>1086889.788794284</v>
      </c>
    </row>
    <row r="1027" spans="1:32" ht="11.25" x14ac:dyDescent="0.2">
      <c r="A1027" s="60">
        <v>40826</v>
      </c>
      <c r="B1027" s="102">
        <f>INT(A1027/10000)</f>
        <v>4</v>
      </c>
      <c r="C1027" s="109">
        <v>2</v>
      </c>
      <c r="D1027" s="60" t="s">
        <v>1084</v>
      </c>
      <c r="E1027" s="60">
        <v>551</v>
      </c>
      <c r="F1027" s="60">
        <v>0</v>
      </c>
      <c r="G1027" s="60">
        <f t="shared" si="203"/>
        <v>888.17910447761199</v>
      </c>
      <c r="H1027" s="60"/>
      <c r="I1027" s="60"/>
      <c r="J1027" s="57"/>
      <c r="K1027" s="23">
        <f t="shared" si="204"/>
        <v>1</v>
      </c>
      <c r="L1027" s="23">
        <f t="shared" si="205"/>
        <v>0</v>
      </c>
      <c r="M1027" s="23">
        <f ca="1">OFFSET('Z1'!$B$7,B1027,K1027)*E1027</f>
        <v>0</v>
      </c>
      <c r="N1027" s="23">
        <f ca="1">IF(L1027&gt;0,OFFSET('Z1'!$I$7,B1027,L1027)*IF(L1027=1,E1027-9300,IF(L1027=2,E1027-18000,IF(L1027=3,E1027-45000,0))),0)</f>
        <v>0</v>
      </c>
      <c r="O1027" s="23">
        <f>IF(AND(F1027=1,E1027&gt;20000,E1027&lt;=45000),E1027*'Z1'!$G$7,0)+IF(AND(F1027=1,E1027&gt;45000,E1027&lt;=50000),'Z1'!$G$7/5000*(50000-E1027)*E1027,0)</f>
        <v>0</v>
      </c>
      <c r="P1027" s="24">
        <f t="shared" ca="1" si="206"/>
        <v>0</v>
      </c>
      <c r="Q1027" s="27">
        <v>0</v>
      </c>
      <c r="R1027" s="26">
        <f t="shared" si="207"/>
        <v>0</v>
      </c>
      <c r="S1027" s="27">
        <f t="shared" si="208"/>
        <v>1</v>
      </c>
      <c r="T1027" s="28">
        <f t="shared" si="209"/>
        <v>0</v>
      </c>
      <c r="U1027" s="61">
        <f ca="1">OFFSET($U$4,B1027,0)/OFFSET($G$4,B1027,0)*G1027</f>
        <v>448932.738849813</v>
      </c>
      <c r="V1027" s="62">
        <f t="shared" ca="1" si="210"/>
        <v>448932.738849813</v>
      </c>
      <c r="W1027" s="63">
        <v>880.12230637345181</v>
      </c>
      <c r="X1027" s="63">
        <f t="shared" ca="1" si="211"/>
        <v>814.75996161490559</v>
      </c>
      <c r="Y1027" s="64">
        <f t="shared" ca="1" si="212"/>
        <v>-7.4265070076308004E-2</v>
      </c>
      <c r="Z1027" s="64"/>
      <c r="AA1027" s="64">
        <f ca="1">MAX(Y1027,OFFSET($AA$4,B1027,0))</f>
        <v>-7.4265070076308004E-2</v>
      </c>
      <c r="AB1027" s="62">
        <f t="shared" ca="1" si="213"/>
        <v>448932.738849813</v>
      </c>
      <c r="AC1027" s="65">
        <f t="shared" ca="1" si="214"/>
        <v>0</v>
      </c>
      <c r="AD1027" s="62">
        <f ca="1">MAX(0,AB1027-W1027*(1+OFFSET($Y$4,B1027,0))*E1027)</f>
        <v>0</v>
      </c>
      <c r="AE1027" s="65">
        <f ca="1">IF(OFFSET($AC$4,B1027,0)=0,0,-OFFSET($AC$4,B1027,0)/OFFSET($AD$4,B1027,0)*AD1027)</f>
        <v>0</v>
      </c>
      <c r="AF1027" s="51">
        <f t="shared" ca="1" si="215"/>
        <v>448932.738849813</v>
      </c>
    </row>
    <row r="1028" spans="1:32" ht="11.25" x14ac:dyDescent="0.2">
      <c r="A1028" s="60">
        <v>40827</v>
      </c>
      <c r="B1028" s="102">
        <f>INT(A1028/10000)</f>
        <v>4</v>
      </c>
      <c r="C1028" s="109">
        <v>4</v>
      </c>
      <c r="D1028" s="60" t="s">
        <v>1085</v>
      </c>
      <c r="E1028" s="60">
        <v>3069</v>
      </c>
      <c r="F1028" s="60">
        <v>0</v>
      </c>
      <c r="G1028" s="60">
        <f t="shared" si="203"/>
        <v>4947.0447761194027</v>
      </c>
      <c r="H1028" s="60"/>
      <c r="I1028" s="60"/>
      <c r="J1028" s="57"/>
      <c r="K1028" s="23">
        <f t="shared" si="204"/>
        <v>1</v>
      </c>
      <c r="L1028" s="23">
        <f t="shared" si="205"/>
        <v>0</v>
      </c>
      <c r="M1028" s="23">
        <f ca="1">OFFSET('Z1'!$B$7,B1028,K1028)*E1028</f>
        <v>0</v>
      </c>
      <c r="N1028" s="23">
        <f ca="1">IF(L1028&gt;0,OFFSET('Z1'!$I$7,B1028,L1028)*IF(L1028=1,E1028-9300,IF(L1028=2,E1028-18000,IF(L1028=3,E1028-45000,0))),0)</f>
        <v>0</v>
      </c>
      <c r="O1028" s="23">
        <f>IF(AND(F1028=1,E1028&gt;20000,E1028&lt;=45000),E1028*'Z1'!$G$7,0)+IF(AND(F1028=1,E1028&gt;45000,E1028&lt;=50000),'Z1'!$G$7/5000*(50000-E1028)*E1028,0)</f>
        <v>0</v>
      </c>
      <c r="P1028" s="24">
        <f t="shared" ca="1" si="206"/>
        <v>0</v>
      </c>
      <c r="Q1028" s="27">
        <v>0</v>
      </c>
      <c r="R1028" s="26">
        <f t="shared" si="207"/>
        <v>0</v>
      </c>
      <c r="S1028" s="27">
        <f t="shared" si="208"/>
        <v>1</v>
      </c>
      <c r="T1028" s="28">
        <f t="shared" si="209"/>
        <v>0</v>
      </c>
      <c r="U1028" s="61">
        <f ca="1">OFFSET($U$4,B1028,0)/OFFSET($G$4,B1028,0)*G1028</f>
        <v>2500498.3221961451</v>
      </c>
      <c r="V1028" s="62">
        <f t="shared" ca="1" si="210"/>
        <v>2500498.3221961451</v>
      </c>
      <c r="W1028" s="63">
        <v>880.12230637345181</v>
      </c>
      <c r="X1028" s="63">
        <f t="shared" ca="1" si="211"/>
        <v>814.75996161490548</v>
      </c>
      <c r="Y1028" s="64">
        <f t="shared" ca="1" si="212"/>
        <v>-7.4265070076308115E-2</v>
      </c>
      <c r="Z1028" s="64"/>
      <c r="AA1028" s="64">
        <f ca="1">MAX(Y1028,OFFSET($AA$4,B1028,0))</f>
        <v>-7.4265070076308115E-2</v>
      </c>
      <c r="AB1028" s="62">
        <f t="shared" ca="1" si="213"/>
        <v>2500498.3221961451</v>
      </c>
      <c r="AC1028" s="65">
        <f t="shared" ca="1" si="214"/>
        <v>0</v>
      </c>
      <c r="AD1028" s="62">
        <f ca="1">MAX(0,AB1028-W1028*(1+OFFSET($Y$4,B1028,0))*E1028)</f>
        <v>0</v>
      </c>
      <c r="AE1028" s="65">
        <f ca="1">IF(OFFSET($AC$4,B1028,0)=0,0,-OFFSET($AC$4,B1028,0)/OFFSET($AD$4,B1028,0)*AD1028)</f>
        <v>0</v>
      </c>
      <c r="AF1028" s="51">
        <f t="shared" ca="1" si="215"/>
        <v>2500498.3221961451</v>
      </c>
    </row>
    <row r="1029" spans="1:32" ht="11.25" x14ac:dyDescent="0.2">
      <c r="A1029" s="60">
        <v>40828</v>
      </c>
      <c r="B1029" s="102">
        <f>INT(A1029/10000)</f>
        <v>4</v>
      </c>
      <c r="C1029" s="109">
        <v>3</v>
      </c>
      <c r="D1029" s="60" t="s">
        <v>1086</v>
      </c>
      <c r="E1029" s="60">
        <v>1073</v>
      </c>
      <c r="F1029" s="60">
        <v>0</v>
      </c>
      <c r="G1029" s="60">
        <f t="shared" si="203"/>
        <v>1729.6119402985075</v>
      </c>
      <c r="H1029" s="60"/>
      <c r="I1029" s="60"/>
      <c r="J1029" s="57"/>
      <c r="K1029" s="23">
        <f t="shared" si="204"/>
        <v>1</v>
      </c>
      <c r="L1029" s="23">
        <f t="shared" si="205"/>
        <v>0</v>
      </c>
      <c r="M1029" s="23">
        <f ca="1">OFFSET('Z1'!$B$7,B1029,K1029)*E1029</f>
        <v>0</v>
      </c>
      <c r="N1029" s="23">
        <f ca="1">IF(L1029&gt;0,OFFSET('Z1'!$I$7,B1029,L1029)*IF(L1029=1,E1029-9300,IF(L1029=2,E1029-18000,IF(L1029=3,E1029-45000,0))),0)</f>
        <v>0</v>
      </c>
      <c r="O1029" s="23">
        <f>IF(AND(F1029=1,E1029&gt;20000,E1029&lt;=45000),E1029*'Z1'!$G$7,0)+IF(AND(F1029=1,E1029&gt;45000,E1029&lt;=50000),'Z1'!$G$7/5000*(50000-E1029)*E1029,0)</f>
        <v>0</v>
      </c>
      <c r="P1029" s="24">
        <f t="shared" ca="1" si="206"/>
        <v>0</v>
      </c>
      <c r="Q1029" s="27">
        <v>0</v>
      </c>
      <c r="R1029" s="26">
        <f t="shared" si="207"/>
        <v>0</v>
      </c>
      <c r="S1029" s="27">
        <f t="shared" si="208"/>
        <v>1</v>
      </c>
      <c r="T1029" s="28">
        <f t="shared" si="209"/>
        <v>0</v>
      </c>
      <c r="U1029" s="61">
        <f ca="1">OFFSET($U$4,B1029,0)/OFFSET($G$4,B1029,0)*G1029</f>
        <v>874237.43881279381</v>
      </c>
      <c r="V1029" s="62">
        <f t="shared" ca="1" si="210"/>
        <v>874237.43881279381</v>
      </c>
      <c r="W1029" s="63">
        <v>880.04725359463237</v>
      </c>
      <c r="X1029" s="63">
        <f t="shared" ca="1" si="211"/>
        <v>814.75996161490571</v>
      </c>
      <c r="Y1029" s="64">
        <f t="shared" ca="1" si="212"/>
        <v>-7.4186120930501032E-2</v>
      </c>
      <c r="Z1029" s="64"/>
      <c r="AA1029" s="64">
        <f ca="1">MAX(Y1029,OFFSET($AA$4,B1029,0))</f>
        <v>-7.4186120930501032E-2</v>
      </c>
      <c r="AB1029" s="62">
        <f t="shared" ca="1" si="213"/>
        <v>874237.43881279381</v>
      </c>
      <c r="AC1029" s="65">
        <f t="shared" ca="1" si="214"/>
        <v>0</v>
      </c>
      <c r="AD1029" s="62">
        <f ca="1">MAX(0,AB1029-W1029*(1+OFFSET($Y$4,B1029,0))*E1029)</f>
        <v>0</v>
      </c>
      <c r="AE1029" s="65">
        <f ca="1">IF(OFFSET($AC$4,B1029,0)=0,0,-OFFSET($AC$4,B1029,0)/OFFSET($AD$4,B1029,0)*AD1029)</f>
        <v>0</v>
      </c>
      <c r="AF1029" s="51">
        <f t="shared" ca="1" si="215"/>
        <v>874237.43881279381</v>
      </c>
    </row>
    <row r="1030" spans="1:32" ht="11.25" x14ac:dyDescent="0.2">
      <c r="A1030" s="60">
        <v>40829</v>
      </c>
      <c r="B1030" s="102">
        <f>INT(A1030/10000)</f>
        <v>4</v>
      </c>
      <c r="C1030" s="109">
        <v>3</v>
      </c>
      <c r="D1030" s="60" t="s">
        <v>1087</v>
      </c>
      <c r="E1030" s="60">
        <v>1965</v>
      </c>
      <c r="F1030" s="60">
        <v>0</v>
      </c>
      <c r="G1030" s="60">
        <f t="shared" si="203"/>
        <v>3167.4626865671644</v>
      </c>
      <c r="H1030" s="60"/>
      <c r="I1030" s="60"/>
      <c r="J1030" s="57"/>
      <c r="K1030" s="23">
        <f t="shared" si="204"/>
        <v>1</v>
      </c>
      <c r="L1030" s="23">
        <f t="shared" si="205"/>
        <v>0</v>
      </c>
      <c r="M1030" s="23">
        <f ca="1">OFFSET('Z1'!$B$7,B1030,K1030)*E1030</f>
        <v>0</v>
      </c>
      <c r="N1030" s="23">
        <f ca="1">IF(L1030&gt;0,OFFSET('Z1'!$I$7,B1030,L1030)*IF(L1030=1,E1030-9300,IF(L1030=2,E1030-18000,IF(L1030=3,E1030-45000,0))),0)</f>
        <v>0</v>
      </c>
      <c r="O1030" s="23">
        <f>IF(AND(F1030=1,E1030&gt;20000,E1030&lt;=45000),E1030*'Z1'!$G$7,0)+IF(AND(F1030=1,E1030&gt;45000,E1030&lt;=50000),'Z1'!$G$7/5000*(50000-E1030)*E1030,0)</f>
        <v>0</v>
      </c>
      <c r="P1030" s="24">
        <f t="shared" ca="1" si="206"/>
        <v>0</v>
      </c>
      <c r="Q1030" s="27">
        <v>0</v>
      </c>
      <c r="R1030" s="26">
        <f t="shared" si="207"/>
        <v>0</v>
      </c>
      <c r="S1030" s="27">
        <f t="shared" si="208"/>
        <v>1</v>
      </c>
      <c r="T1030" s="28">
        <f t="shared" si="209"/>
        <v>0</v>
      </c>
      <c r="U1030" s="61">
        <f ca="1">OFFSET($U$4,B1030,0)/OFFSET($G$4,B1030,0)*G1030</f>
        <v>1601003.3245732896</v>
      </c>
      <c r="V1030" s="62">
        <f t="shared" ca="1" si="210"/>
        <v>1601003.3245732896</v>
      </c>
      <c r="W1030" s="63">
        <v>880.12230637345181</v>
      </c>
      <c r="X1030" s="63">
        <f t="shared" ca="1" si="211"/>
        <v>814.75996161490571</v>
      </c>
      <c r="Y1030" s="64">
        <f t="shared" ca="1" si="212"/>
        <v>-7.4265070076307893E-2</v>
      </c>
      <c r="Z1030" s="64"/>
      <c r="AA1030" s="64">
        <f ca="1">MAX(Y1030,OFFSET($AA$4,B1030,0))</f>
        <v>-7.4265070076307893E-2</v>
      </c>
      <c r="AB1030" s="62">
        <f t="shared" ca="1" si="213"/>
        <v>1601003.3245732896</v>
      </c>
      <c r="AC1030" s="65">
        <f t="shared" ca="1" si="214"/>
        <v>0</v>
      </c>
      <c r="AD1030" s="62">
        <f ca="1">MAX(0,AB1030-W1030*(1+OFFSET($Y$4,B1030,0))*E1030)</f>
        <v>0</v>
      </c>
      <c r="AE1030" s="65">
        <f ca="1">IF(OFFSET($AC$4,B1030,0)=0,0,-OFFSET($AC$4,B1030,0)/OFFSET($AD$4,B1030,0)*AD1030)</f>
        <v>0</v>
      </c>
      <c r="AF1030" s="51">
        <f t="shared" ca="1" si="215"/>
        <v>1601003.3245732896</v>
      </c>
    </row>
    <row r="1031" spans="1:32" ht="11.25" x14ac:dyDescent="0.2">
      <c r="A1031" s="60">
        <v>40830</v>
      </c>
      <c r="B1031" s="102">
        <f>INT(A1031/10000)</f>
        <v>4</v>
      </c>
      <c r="C1031" s="109">
        <v>2</v>
      </c>
      <c r="D1031" s="60" t="s">
        <v>1088</v>
      </c>
      <c r="E1031" s="60">
        <v>924</v>
      </c>
      <c r="F1031" s="60">
        <v>0</v>
      </c>
      <c r="G1031" s="60">
        <f t="shared" si="203"/>
        <v>1489.4328358208954</v>
      </c>
      <c r="H1031" s="60"/>
      <c r="I1031" s="60"/>
      <c r="J1031" s="57"/>
      <c r="K1031" s="23">
        <f t="shared" si="204"/>
        <v>1</v>
      </c>
      <c r="L1031" s="23">
        <f t="shared" si="205"/>
        <v>0</v>
      </c>
      <c r="M1031" s="23">
        <f ca="1">OFFSET('Z1'!$B$7,B1031,K1031)*E1031</f>
        <v>0</v>
      </c>
      <c r="N1031" s="23">
        <f ca="1">IF(L1031&gt;0,OFFSET('Z1'!$I$7,B1031,L1031)*IF(L1031=1,E1031-9300,IF(L1031=2,E1031-18000,IF(L1031=3,E1031-45000,0))),0)</f>
        <v>0</v>
      </c>
      <c r="O1031" s="23">
        <f>IF(AND(F1031=1,E1031&gt;20000,E1031&lt;=45000),E1031*'Z1'!$G$7,0)+IF(AND(F1031=1,E1031&gt;45000,E1031&lt;=50000),'Z1'!$G$7/5000*(50000-E1031)*E1031,0)</f>
        <v>0</v>
      </c>
      <c r="P1031" s="24">
        <f t="shared" ca="1" si="206"/>
        <v>0</v>
      </c>
      <c r="Q1031" s="27">
        <v>0</v>
      </c>
      <c r="R1031" s="26">
        <f t="shared" si="207"/>
        <v>0</v>
      </c>
      <c r="S1031" s="27">
        <f t="shared" si="208"/>
        <v>1</v>
      </c>
      <c r="T1031" s="28">
        <f t="shared" si="209"/>
        <v>0</v>
      </c>
      <c r="U1031" s="61">
        <f ca="1">OFFSET($U$4,B1031,0)/OFFSET($G$4,B1031,0)*G1031</f>
        <v>752838.20453217276</v>
      </c>
      <c r="V1031" s="62">
        <f t="shared" ca="1" si="210"/>
        <v>752838.20453217276</v>
      </c>
      <c r="W1031" s="63">
        <v>880.12230637345181</v>
      </c>
      <c r="X1031" s="63">
        <f t="shared" ca="1" si="211"/>
        <v>814.75996161490559</v>
      </c>
      <c r="Y1031" s="64">
        <f t="shared" ca="1" si="212"/>
        <v>-7.4265070076308004E-2</v>
      </c>
      <c r="Z1031" s="64"/>
      <c r="AA1031" s="64">
        <f ca="1">MAX(Y1031,OFFSET($AA$4,B1031,0))</f>
        <v>-7.4265070076308004E-2</v>
      </c>
      <c r="AB1031" s="62">
        <f t="shared" ca="1" si="213"/>
        <v>752838.20453217276</v>
      </c>
      <c r="AC1031" s="65">
        <f t="shared" ca="1" si="214"/>
        <v>0</v>
      </c>
      <c r="AD1031" s="62">
        <f ca="1">MAX(0,AB1031-W1031*(1+OFFSET($Y$4,B1031,0))*E1031)</f>
        <v>0</v>
      </c>
      <c r="AE1031" s="65">
        <f ca="1">IF(OFFSET($AC$4,B1031,0)=0,0,-OFFSET($AC$4,B1031,0)/OFFSET($AD$4,B1031,0)*AD1031)</f>
        <v>0</v>
      </c>
      <c r="AF1031" s="51">
        <f t="shared" ca="1" si="215"/>
        <v>752838.20453217276</v>
      </c>
    </row>
    <row r="1032" spans="1:32" ht="11.25" x14ac:dyDescent="0.2">
      <c r="A1032" s="60">
        <v>40831</v>
      </c>
      <c r="B1032" s="102">
        <f>INT(A1032/10000)</f>
        <v>4</v>
      </c>
      <c r="C1032" s="109">
        <v>4</v>
      </c>
      <c r="D1032" s="60" t="s">
        <v>1089</v>
      </c>
      <c r="E1032" s="60">
        <v>3732</v>
      </c>
      <c r="F1032" s="60">
        <v>0</v>
      </c>
      <c r="G1032" s="60">
        <f t="shared" si="203"/>
        <v>6015.7611940298511</v>
      </c>
      <c r="H1032" s="60"/>
      <c r="I1032" s="60"/>
      <c r="J1032" s="57"/>
      <c r="K1032" s="23">
        <f t="shared" si="204"/>
        <v>1</v>
      </c>
      <c r="L1032" s="23">
        <f t="shared" si="205"/>
        <v>0</v>
      </c>
      <c r="M1032" s="23">
        <f ca="1">OFFSET('Z1'!$B$7,B1032,K1032)*E1032</f>
        <v>0</v>
      </c>
      <c r="N1032" s="23">
        <f ca="1">IF(L1032&gt;0,OFFSET('Z1'!$I$7,B1032,L1032)*IF(L1032=1,E1032-9300,IF(L1032=2,E1032-18000,IF(L1032=3,E1032-45000,0))),0)</f>
        <v>0</v>
      </c>
      <c r="O1032" s="23">
        <f>IF(AND(F1032=1,E1032&gt;20000,E1032&lt;=45000),E1032*'Z1'!$G$7,0)+IF(AND(F1032=1,E1032&gt;45000,E1032&lt;=50000),'Z1'!$G$7/5000*(50000-E1032)*E1032,0)</f>
        <v>0</v>
      </c>
      <c r="P1032" s="24">
        <f t="shared" ca="1" si="206"/>
        <v>0</v>
      </c>
      <c r="Q1032" s="27">
        <v>0</v>
      </c>
      <c r="R1032" s="26">
        <f t="shared" si="207"/>
        <v>0</v>
      </c>
      <c r="S1032" s="27">
        <f t="shared" si="208"/>
        <v>1</v>
      </c>
      <c r="T1032" s="28">
        <f t="shared" si="209"/>
        <v>0</v>
      </c>
      <c r="U1032" s="61">
        <f ca="1">OFFSET($U$4,B1032,0)/OFFSET($G$4,B1032,0)*G1032</f>
        <v>3040684.176746828</v>
      </c>
      <c r="V1032" s="62">
        <f t="shared" ca="1" si="210"/>
        <v>3040684.176746828</v>
      </c>
      <c r="W1032" s="63">
        <v>880.12230637345169</v>
      </c>
      <c r="X1032" s="63">
        <f t="shared" ca="1" si="211"/>
        <v>814.75996161490571</v>
      </c>
      <c r="Y1032" s="64">
        <f t="shared" ca="1" si="212"/>
        <v>-7.4265070076307782E-2</v>
      </c>
      <c r="Z1032" s="64"/>
      <c r="AA1032" s="64">
        <f ca="1">MAX(Y1032,OFFSET($AA$4,B1032,0))</f>
        <v>-7.4265070076307782E-2</v>
      </c>
      <c r="AB1032" s="62">
        <f t="shared" ca="1" si="213"/>
        <v>3040684.176746828</v>
      </c>
      <c r="AC1032" s="65">
        <f t="shared" ca="1" si="214"/>
        <v>0</v>
      </c>
      <c r="AD1032" s="62">
        <f ca="1">MAX(0,AB1032-W1032*(1+OFFSET($Y$4,B1032,0))*E1032)</f>
        <v>0</v>
      </c>
      <c r="AE1032" s="65">
        <f ca="1">IF(OFFSET($AC$4,B1032,0)=0,0,-OFFSET($AC$4,B1032,0)/OFFSET($AD$4,B1032,0)*AD1032)</f>
        <v>0</v>
      </c>
      <c r="AF1032" s="51">
        <f t="shared" ca="1" si="215"/>
        <v>3040684.176746828</v>
      </c>
    </row>
    <row r="1033" spans="1:32" ht="11.25" x14ac:dyDescent="0.2">
      <c r="A1033" s="60">
        <v>40832</v>
      </c>
      <c r="B1033" s="102">
        <f>INT(A1033/10000)</f>
        <v>4</v>
      </c>
      <c r="C1033" s="109">
        <v>4</v>
      </c>
      <c r="D1033" s="60" t="s">
        <v>1090</v>
      </c>
      <c r="E1033" s="60">
        <v>3028</v>
      </c>
      <c r="F1033" s="60">
        <v>0</v>
      </c>
      <c r="G1033" s="60">
        <f t="shared" si="203"/>
        <v>4880.9552238805973</v>
      </c>
      <c r="H1033" s="60"/>
      <c r="I1033" s="60"/>
      <c r="J1033" s="57"/>
      <c r="K1033" s="23">
        <f t="shared" si="204"/>
        <v>1</v>
      </c>
      <c r="L1033" s="23">
        <f t="shared" si="205"/>
        <v>0</v>
      </c>
      <c r="M1033" s="23">
        <f ca="1">OFFSET('Z1'!$B$7,B1033,K1033)*E1033</f>
        <v>0</v>
      </c>
      <c r="N1033" s="23">
        <f ca="1">IF(L1033&gt;0,OFFSET('Z1'!$I$7,B1033,L1033)*IF(L1033=1,E1033-9300,IF(L1033=2,E1033-18000,IF(L1033=3,E1033-45000,0))),0)</f>
        <v>0</v>
      </c>
      <c r="O1033" s="23">
        <f>IF(AND(F1033=1,E1033&gt;20000,E1033&lt;=45000),E1033*'Z1'!$G$7,0)+IF(AND(F1033=1,E1033&gt;45000,E1033&lt;=50000),'Z1'!$G$7/5000*(50000-E1033)*E1033,0)</f>
        <v>0</v>
      </c>
      <c r="P1033" s="24">
        <f t="shared" ca="1" si="206"/>
        <v>0</v>
      </c>
      <c r="Q1033" s="27">
        <v>11011</v>
      </c>
      <c r="R1033" s="26">
        <f t="shared" si="207"/>
        <v>10011</v>
      </c>
      <c r="S1033" s="27">
        <f t="shared" si="208"/>
        <v>1</v>
      </c>
      <c r="T1033" s="28">
        <f t="shared" si="209"/>
        <v>9009.9</v>
      </c>
      <c r="U1033" s="61">
        <f ca="1">OFFSET($U$4,B1033,0)/OFFSET($G$4,B1033,0)*G1033</f>
        <v>2467093.1637699343</v>
      </c>
      <c r="V1033" s="62">
        <f t="shared" ca="1" si="210"/>
        <v>2476103.0637699342</v>
      </c>
      <c r="W1033" s="63">
        <v>883.19310430263147</v>
      </c>
      <c r="X1033" s="63">
        <f t="shared" ca="1" si="211"/>
        <v>817.73549001649087</v>
      </c>
      <c r="Y1033" s="64">
        <f t="shared" ca="1" si="212"/>
        <v>-7.4114725270444493E-2</v>
      </c>
      <c r="Z1033" s="64"/>
      <c r="AA1033" s="64">
        <f ca="1">MAX(Y1033,OFFSET($AA$4,B1033,0))</f>
        <v>-7.4114725270444493E-2</v>
      </c>
      <c r="AB1033" s="62">
        <f t="shared" ca="1" si="213"/>
        <v>2476103.0637699342</v>
      </c>
      <c r="AC1033" s="65">
        <f t="shared" ca="1" si="214"/>
        <v>0</v>
      </c>
      <c r="AD1033" s="62">
        <f ca="1">MAX(0,AB1033-W1033*(1+OFFSET($Y$4,B1033,0))*E1033)</f>
        <v>0</v>
      </c>
      <c r="AE1033" s="65">
        <f ca="1">IF(OFFSET($AC$4,B1033,0)=0,0,-OFFSET($AC$4,B1033,0)/OFFSET($AD$4,B1033,0)*AD1033)</f>
        <v>0</v>
      </c>
      <c r="AF1033" s="51">
        <f t="shared" ca="1" si="215"/>
        <v>2476103.0637699342</v>
      </c>
    </row>
    <row r="1034" spans="1:32" ht="11.25" x14ac:dyDescent="0.2">
      <c r="A1034" s="60">
        <v>40833</v>
      </c>
      <c r="B1034" s="102">
        <f>INT(A1034/10000)</f>
        <v>4</v>
      </c>
      <c r="C1034" s="109">
        <v>3</v>
      </c>
      <c r="D1034" s="60" t="s">
        <v>1091</v>
      </c>
      <c r="E1034" s="60">
        <v>1716</v>
      </c>
      <c r="F1034" s="60">
        <v>0</v>
      </c>
      <c r="G1034" s="60">
        <f t="shared" si="203"/>
        <v>2766.0895522388059</v>
      </c>
      <c r="H1034" s="60"/>
      <c r="I1034" s="60"/>
      <c r="J1034" s="57"/>
      <c r="K1034" s="23">
        <f t="shared" si="204"/>
        <v>1</v>
      </c>
      <c r="L1034" s="23">
        <f t="shared" si="205"/>
        <v>0</v>
      </c>
      <c r="M1034" s="23">
        <f ca="1">OFFSET('Z1'!$B$7,B1034,K1034)*E1034</f>
        <v>0</v>
      </c>
      <c r="N1034" s="23">
        <f ca="1">IF(L1034&gt;0,OFFSET('Z1'!$I$7,B1034,L1034)*IF(L1034=1,E1034-9300,IF(L1034=2,E1034-18000,IF(L1034=3,E1034-45000,0))),0)</f>
        <v>0</v>
      </c>
      <c r="O1034" s="23">
        <f>IF(AND(F1034=1,E1034&gt;20000,E1034&lt;=45000),E1034*'Z1'!$G$7,0)+IF(AND(F1034=1,E1034&gt;45000,E1034&lt;=50000),'Z1'!$G$7/5000*(50000-E1034)*E1034,0)</f>
        <v>0</v>
      </c>
      <c r="P1034" s="24">
        <f t="shared" ca="1" si="206"/>
        <v>0</v>
      </c>
      <c r="Q1034" s="27">
        <v>6787</v>
      </c>
      <c r="R1034" s="26">
        <f t="shared" si="207"/>
        <v>5787</v>
      </c>
      <c r="S1034" s="27">
        <f t="shared" si="208"/>
        <v>1</v>
      </c>
      <c r="T1034" s="28">
        <f t="shared" si="209"/>
        <v>5208.3</v>
      </c>
      <c r="U1034" s="61">
        <f ca="1">OFFSET($U$4,B1034,0)/OFFSET($G$4,B1034,0)*G1034</f>
        <v>1398128.094131178</v>
      </c>
      <c r="V1034" s="62">
        <f t="shared" ca="1" si="210"/>
        <v>1403336.394131178</v>
      </c>
      <c r="W1034" s="63">
        <v>882.87176129247041</v>
      </c>
      <c r="X1034" s="63">
        <f t="shared" ca="1" si="211"/>
        <v>817.7951014750455</v>
      </c>
      <c r="Y1034" s="64">
        <f t="shared" ca="1" si="212"/>
        <v>-7.3710206476823581E-2</v>
      </c>
      <c r="Z1034" s="64"/>
      <c r="AA1034" s="64">
        <f ca="1">MAX(Y1034,OFFSET($AA$4,B1034,0))</f>
        <v>-7.3710206476823581E-2</v>
      </c>
      <c r="AB1034" s="62">
        <f t="shared" ca="1" si="213"/>
        <v>1403336.394131178</v>
      </c>
      <c r="AC1034" s="65">
        <f t="shared" ca="1" si="214"/>
        <v>0</v>
      </c>
      <c r="AD1034" s="62">
        <f ca="1">MAX(0,AB1034-W1034*(1+OFFSET($Y$4,B1034,0))*E1034)</f>
        <v>0</v>
      </c>
      <c r="AE1034" s="65">
        <f ca="1">IF(OFFSET($AC$4,B1034,0)=0,0,-OFFSET($AC$4,B1034,0)/OFFSET($AD$4,B1034,0)*AD1034)</f>
        <v>0</v>
      </c>
      <c r="AF1034" s="51">
        <f t="shared" ca="1" si="215"/>
        <v>1403336.394131178</v>
      </c>
    </row>
    <row r="1035" spans="1:32" ht="11.25" x14ac:dyDescent="0.2">
      <c r="A1035" s="60">
        <v>40834</v>
      </c>
      <c r="B1035" s="102">
        <f>INT(A1035/10000)</f>
        <v>4</v>
      </c>
      <c r="C1035" s="109">
        <v>2</v>
      </c>
      <c r="D1035" s="60" t="s">
        <v>1092</v>
      </c>
      <c r="E1035" s="60">
        <v>854</v>
      </c>
      <c r="F1035" s="60">
        <v>0</v>
      </c>
      <c r="G1035" s="60">
        <f t="shared" si="203"/>
        <v>1376.5970149253731</v>
      </c>
      <c r="H1035" s="60"/>
      <c r="I1035" s="60"/>
      <c r="J1035" s="57"/>
      <c r="K1035" s="23">
        <f t="shared" si="204"/>
        <v>1</v>
      </c>
      <c r="L1035" s="23">
        <f t="shared" si="205"/>
        <v>0</v>
      </c>
      <c r="M1035" s="23">
        <f ca="1">OFFSET('Z1'!$B$7,B1035,K1035)*E1035</f>
        <v>0</v>
      </c>
      <c r="N1035" s="23">
        <f ca="1">IF(L1035&gt;0,OFFSET('Z1'!$I$7,B1035,L1035)*IF(L1035=1,E1035-9300,IF(L1035=2,E1035-18000,IF(L1035=3,E1035-45000,0))),0)</f>
        <v>0</v>
      </c>
      <c r="O1035" s="23">
        <f>IF(AND(F1035=1,E1035&gt;20000,E1035&lt;=45000),E1035*'Z1'!$G$7,0)+IF(AND(F1035=1,E1035&gt;45000,E1035&lt;=50000),'Z1'!$G$7/5000*(50000-E1035)*E1035,0)</f>
        <v>0</v>
      </c>
      <c r="P1035" s="24">
        <f t="shared" ca="1" si="206"/>
        <v>0</v>
      </c>
      <c r="Q1035" s="27">
        <v>0</v>
      </c>
      <c r="R1035" s="26">
        <f t="shared" si="207"/>
        <v>0</v>
      </c>
      <c r="S1035" s="27">
        <f t="shared" si="208"/>
        <v>1</v>
      </c>
      <c r="T1035" s="28">
        <f t="shared" si="209"/>
        <v>0</v>
      </c>
      <c r="U1035" s="61">
        <f ca="1">OFFSET($U$4,B1035,0)/OFFSET($G$4,B1035,0)*G1035</f>
        <v>695805.00721912936</v>
      </c>
      <c r="V1035" s="62">
        <f t="shared" ca="1" si="210"/>
        <v>695805.00721912936</v>
      </c>
      <c r="W1035" s="63">
        <v>880.12230637345181</v>
      </c>
      <c r="X1035" s="63">
        <f t="shared" ca="1" si="211"/>
        <v>814.75996161490559</v>
      </c>
      <c r="Y1035" s="64">
        <f t="shared" ca="1" si="212"/>
        <v>-7.4265070076308004E-2</v>
      </c>
      <c r="Z1035" s="64"/>
      <c r="AA1035" s="64">
        <f ca="1">MAX(Y1035,OFFSET($AA$4,B1035,0))</f>
        <v>-7.4265070076308004E-2</v>
      </c>
      <c r="AB1035" s="62">
        <f t="shared" ca="1" si="213"/>
        <v>695805.00721912936</v>
      </c>
      <c r="AC1035" s="65">
        <f t="shared" ca="1" si="214"/>
        <v>0</v>
      </c>
      <c r="AD1035" s="62">
        <f ca="1">MAX(0,AB1035-W1035*(1+OFFSET($Y$4,B1035,0))*E1035)</f>
        <v>0</v>
      </c>
      <c r="AE1035" s="65">
        <f ca="1">IF(OFFSET($AC$4,B1035,0)=0,0,-OFFSET($AC$4,B1035,0)/OFFSET($AD$4,B1035,0)*AD1035)</f>
        <v>0</v>
      </c>
      <c r="AF1035" s="51">
        <f t="shared" ca="1" si="215"/>
        <v>695805.00721912936</v>
      </c>
    </row>
    <row r="1036" spans="1:32" ht="11.25" x14ac:dyDescent="0.2">
      <c r="A1036" s="60">
        <v>40835</v>
      </c>
      <c r="B1036" s="102">
        <f>INT(A1036/10000)</f>
        <v>4</v>
      </c>
      <c r="C1036" s="109">
        <v>4</v>
      </c>
      <c r="D1036" s="60" t="s">
        <v>1093</v>
      </c>
      <c r="E1036" s="60">
        <v>4529</v>
      </c>
      <c r="F1036" s="60">
        <v>0</v>
      </c>
      <c r="G1036" s="60">
        <f t="shared" si="203"/>
        <v>7300.4776119402986</v>
      </c>
      <c r="H1036" s="60"/>
      <c r="I1036" s="60"/>
      <c r="J1036" s="57"/>
      <c r="K1036" s="23">
        <f t="shared" si="204"/>
        <v>1</v>
      </c>
      <c r="L1036" s="23">
        <f t="shared" si="205"/>
        <v>0</v>
      </c>
      <c r="M1036" s="23">
        <f ca="1">OFFSET('Z1'!$B$7,B1036,K1036)*E1036</f>
        <v>0</v>
      </c>
      <c r="N1036" s="23">
        <f ca="1">IF(L1036&gt;0,OFFSET('Z1'!$I$7,B1036,L1036)*IF(L1036=1,E1036-9300,IF(L1036=2,E1036-18000,IF(L1036=3,E1036-45000,0))),0)</f>
        <v>0</v>
      </c>
      <c r="O1036" s="23">
        <f>IF(AND(F1036=1,E1036&gt;20000,E1036&lt;=45000),E1036*'Z1'!$G$7,0)+IF(AND(F1036=1,E1036&gt;45000,E1036&lt;=50000),'Z1'!$G$7/5000*(50000-E1036)*E1036,0)</f>
        <v>0</v>
      </c>
      <c r="P1036" s="24">
        <f t="shared" ca="1" si="206"/>
        <v>0</v>
      </c>
      <c r="Q1036" s="27">
        <v>0</v>
      </c>
      <c r="R1036" s="26">
        <f t="shared" si="207"/>
        <v>0</v>
      </c>
      <c r="S1036" s="27">
        <f t="shared" si="208"/>
        <v>1</v>
      </c>
      <c r="T1036" s="28">
        <f t="shared" si="209"/>
        <v>0</v>
      </c>
      <c r="U1036" s="61">
        <f ca="1">OFFSET($U$4,B1036,0)/OFFSET($G$4,B1036,0)*G1036</f>
        <v>3690047.8661539075</v>
      </c>
      <c r="V1036" s="62">
        <f t="shared" ca="1" si="210"/>
        <v>3690047.8661539075</v>
      </c>
      <c r="W1036" s="63">
        <v>880.12230637345169</v>
      </c>
      <c r="X1036" s="63">
        <f t="shared" ca="1" si="211"/>
        <v>814.75996161490559</v>
      </c>
      <c r="Y1036" s="64">
        <f t="shared" ca="1" si="212"/>
        <v>-7.4265070076307893E-2</v>
      </c>
      <c r="Z1036" s="64"/>
      <c r="AA1036" s="64">
        <f ca="1">MAX(Y1036,OFFSET($AA$4,B1036,0))</f>
        <v>-7.4265070076307893E-2</v>
      </c>
      <c r="AB1036" s="62">
        <f t="shared" ca="1" si="213"/>
        <v>3690047.8661539075</v>
      </c>
      <c r="AC1036" s="65">
        <f t="shared" ca="1" si="214"/>
        <v>0</v>
      </c>
      <c r="AD1036" s="62">
        <f ca="1">MAX(0,AB1036-W1036*(1+OFFSET($Y$4,B1036,0))*E1036)</f>
        <v>0</v>
      </c>
      <c r="AE1036" s="65">
        <f ca="1">IF(OFFSET($AC$4,B1036,0)=0,0,-OFFSET($AC$4,B1036,0)/OFFSET($AD$4,B1036,0)*AD1036)</f>
        <v>0</v>
      </c>
      <c r="AF1036" s="51">
        <f t="shared" ca="1" si="215"/>
        <v>3690047.8661539075</v>
      </c>
    </row>
    <row r="1037" spans="1:32" ht="11.25" x14ac:dyDescent="0.2">
      <c r="A1037" s="60">
        <v>40901</v>
      </c>
      <c r="B1037" s="102">
        <f>INT(A1037/10000)</f>
        <v>4</v>
      </c>
      <c r="C1037" s="109">
        <v>2</v>
      </c>
      <c r="D1037" s="60" t="s">
        <v>1094</v>
      </c>
      <c r="E1037" s="60">
        <v>655</v>
      </c>
      <c r="F1037" s="60">
        <v>0</v>
      </c>
      <c r="G1037" s="60">
        <f t="shared" si="203"/>
        <v>1055.8208955223881</v>
      </c>
      <c r="H1037" s="60"/>
      <c r="I1037" s="60"/>
      <c r="J1037" s="57"/>
      <c r="K1037" s="23">
        <f t="shared" si="204"/>
        <v>1</v>
      </c>
      <c r="L1037" s="23">
        <f t="shared" si="205"/>
        <v>0</v>
      </c>
      <c r="M1037" s="23">
        <f ca="1">OFFSET('Z1'!$B$7,B1037,K1037)*E1037</f>
        <v>0</v>
      </c>
      <c r="N1037" s="23">
        <f ca="1">IF(L1037&gt;0,OFFSET('Z1'!$I$7,B1037,L1037)*IF(L1037=1,E1037-9300,IF(L1037=2,E1037-18000,IF(L1037=3,E1037-45000,0))),0)</f>
        <v>0</v>
      </c>
      <c r="O1037" s="23">
        <f>IF(AND(F1037=1,E1037&gt;20000,E1037&lt;=45000),E1037*'Z1'!$G$7,0)+IF(AND(F1037=1,E1037&gt;45000,E1037&lt;=50000),'Z1'!$G$7/5000*(50000-E1037)*E1037,0)</f>
        <v>0</v>
      </c>
      <c r="P1037" s="24">
        <f t="shared" ca="1" si="206"/>
        <v>0</v>
      </c>
      <c r="Q1037" s="27">
        <v>44694</v>
      </c>
      <c r="R1037" s="26">
        <f t="shared" si="207"/>
        <v>43694</v>
      </c>
      <c r="S1037" s="27">
        <f t="shared" si="208"/>
        <v>1</v>
      </c>
      <c r="T1037" s="28">
        <f t="shared" si="209"/>
        <v>39324.6</v>
      </c>
      <c r="U1037" s="61">
        <f ca="1">OFFSET($U$4,B1037,0)/OFFSET($G$4,B1037,0)*G1037</f>
        <v>533667.7748577632</v>
      </c>
      <c r="V1037" s="62">
        <f t="shared" ca="1" si="210"/>
        <v>572992.37485776318</v>
      </c>
      <c r="W1037" s="63">
        <v>993.9372228277108</v>
      </c>
      <c r="X1037" s="63">
        <f t="shared" ca="1" si="211"/>
        <v>874.79751886681402</v>
      </c>
      <c r="Y1037" s="64">
        <f t="shared" ca="1" si="212"/>
        <v>-0.11986642740066544</v>
      </c>
      <c r="Z1037" s="64"/>
      <c r="AA1037" s="64">
        <f ca="1">MAX(Y1037,OFFSET($AA$4,B1037,0))</f>
        <v>-7.5186307512355888E-2</v>
      </c>
      <c r="AB1037" s="62">
        <f t="shared" ca="1" si="213"/>
        <v>602080.42330945726</v>
      </c>
      <c r="AC1037" s="65">
        <f t="shared" ca="1" si="214"/>
        <v>29088.048451694078</v>
      </c>
      <c r="AD1037" s="62">
        <f ca="1">MAX(0,AB1037-W1037*(1+OFFSET($Y$4,B1037,0))*E1037)</f>
        <v>0</v>
      </c>
      <c r="AE1037" s="65">
        <f ca="1">IF(OFFSET($AC$4,B1037,0)=0,0,-OFFSET($AC$4,B1037,0)/OFFSET($AD$4,B1037,0)*AD1037)</f>
        <v>0</v>
      </c>
      <c r="AF1037" s="51">
        <f t="shared" ca="1" si="215"/>
        <v>602080.42330945726</v>
      </c>
    </row>
    <row r="1038" spans="1:32" ht="11.25" x14ac:dyDescent="0.2">
      <c r="A1038" s="60">
        <v>40902</v>
      </c>
      <c r="B1038" s="102">
        <f>INT(A1038/10000)</f>
        <v>4</v>
      </c>
      <c r="C1038" s="109">
        <v>4</v>
      </c>
      <c r="D1038" s="60" t="s">
        <v>1095</v>
      </c>
      <c r="E1038" s="60">
        <v>3861</v>
      </c>
      <c r="F1038" s="60">
        <v>0</v>
      </c>
      <c r="G1038" s="60">
        <f t="shared" si="203"/>
        <v>6223.7014925373132</v>
      </c>
      <c r="H1038" s="60"/>
      <c r="I1038" s="60"/>
      <c r="J1038" s="57"/>
      <c r="K1038" s="23">
        <f t="shared" si="204"/>
        <v>1</v>
      </c>
      <c r="L1038" s="23">
        <f t="shared" si="205"/>
        <v>0</v>
      </c>
      <c r="M1038" s="23">
        <f ca="1">OFFSET('Z1'!$B$7,B1038,K1038)*E1038</f>
        <v>0</v>
      </c>
      <c r="N1038" s="23">
        <f ca="1">IF(L1038&gt;0,OFFSET('Z1'!$I$7,B1038,L1038)*IF(L1038=1,E1038-9300,IF(L1038=2,E1038-18000,IF(L1038=3,E1038-45000,0))),0)</f>
        <v>0</v>
      </c>
      <c r="O1038" s="23">
        <f>IF(AND(F1038=1,E1038&gt;20000,E1038&lt;=45000),E1038*'Z1'!$G$7,0)+IF(AND(F1038=1,E1038&gt;45000,E1038&lt;=50000),'Z1'!$G$7/5000*(50000-E1038)*E1038,0)</f>
        <v>0</v>
      </c>
      <c r="P1038" s="24">
        <f t="shared" ca="1" si="206"/>
        <v>0</v>
      </c>
      <c r="Q1038" s="27">
        <v>4453</v>
      </c>
      <c r="R1038" s="26">
        <f t="shared" si="207"/>
        <v>3453</v>
      </c>
      <c r="S1038" s="27">
        <f t="shared" si="208"/>
        <v>1</v>
      </c>
      <c r="T1038" s="28">
        <f t="shared" si="209"/>
        <v>3107.7000000000003</v>
      </c>
      <c r="U1038" s="61">
        <f ca="1">OFFSET($U$4,B1038,0)/OFFSET($G$4,B1038,0)*G1038</f>
        <v>3145788.2117951503</v>
      </c>
      <c r="V1038" s="62">
        <f t="shared" ca="1" si="210"/>
        <v>3148895.9117951505</v>
      </c>
      <c r="W1038" s="63">
        <v>880.75125305745689</v>
      </c>
      <c r="X1038" s="63">
        <f t="shared" ca="1" si="211"/>
        <v>815.56485671980067</v>
      </c>
      <c r="Y1038" s="64">
        <f t="shared" ca="1" si="212"/>
        <v>-7.4012266359391399E-2</v>
      </c>
      <c r="Z1038" s="64"/>
      <c r="AA1038" s="64">
        <f ca="1">MAX(Y1038,OFFSET($AA$4,B1038,0))</f>
        <v>-7.4012266359391399E-2</v>
      </c>
      <c r="AB1038" s="62">
        <f t="shared" ca="1" si="213"/>
        <v>3148895.9117951505</v>
      </c>
      <c r="AC1038" s="65">
        <f t="shared" ca="1" si="214"/>
        <v>0</v>
      </c>
      <c r="AD1038" s="62">
        <f ca="1">MAX(0,AB1038-W1038*(1+OFFSET($Y$4,B1038,0))*E1038)</f>
        <v>0</v>
      </c>
      <c r="AE1038" s="65">
        <f ca="1">IF(OFFSET($AC$4,B1038,0)=0,0,-OFFSET($AC$4,B1038,0)/OFFSET($AD$4,B1038,0)*AD1038)</f>
        <v>0</v>
      </c>
      <c r="AF1038" s="51">
        <f t="shared" ca="1" si="215"/>
        <v>3148895.9117951505</v>
      </c>
    </row>
    <row r="1039" spans="1:32" ht="11.25" x14ac:dyDescent="0.2">
      <c r="A1039" s="60">
        <v>40903</v>
      </c>
      <c r="B1039" s="102">
        <f>INT(A1039/10000)</f>
        <v>4</v>
      </c>
      <c r="C1039" s="109">
        <v>2</v>
      </c>
      <c r="D1039" s="60" t="s">
        <v>1096</v>
      </c>
      <c r="E1039" s="60">
        <v>898</v>
      </c>
      <c r="F1039" s="60">
        <v>0</v>
      </c>
      <c r="G1039" s="60">
        <f t="shared" si="203"/>
        <v>1447.5223880597014</v>
      </c>
      <c r="H1039" s="60"/>
      <c r="I1039" s="60"/>
      <c r="J1039" s="57"/>
      <c r="K1039" s="23">
        <f t="shared" si="204"/>
        <v>1</v>
      </c>
      <c r="L1039" s="23">
        <f t="shared" si="205"/>
        <v>0</v>
      </c>
      <c r="M1039" s="23">
        <f ca="1">OFFSET('Z1'!$B$7,B1039,K1039)*E1039</f>
        <v>0</v>
      </c>
      <c r="N1039" s="23">
        <f ca="1">IF(L1039&gt;0,OFFSET('Z1'!$I$7,B1039,L1039)*IF(L1039=1,E1039-9300,IF(L1039=2,E1039-18000,IF(L1039=3,E1039-45000,0))),0)</f>
        <v>0</v>
      </c>
      <c r="O1039" s="23">
        <f>IF(AND(F1039=1,E1039&gt;20000,E1039&lt;=45000),E1039*'Z1'!$G$7,0)+IF(AND(F1039=1,E1039&gt;45000,E1039&lt;=50000),'Z1'!$G$7/5000*(50000-E1039)*E1039,0)</f>
        <v>0</v>
      </c>
      <c r="P1039" s="24">
        <f t="shared" ca="1" si="206"/>
        <v>0</v>
      </c>
      <c r="Q1039" s="27">
        <v>163573</v>
      </c>
      <c r="R1039" s="26">
        <f t="shared" si="207"/>
        <v>162573</v>
      </c>
      <c r="S1039" s="27">
        <f t="shared" si="208"/>
        <v>1</v>
      </c>
      <c r="T1039" s="28">
        <f t="shared" si="209"/>
        <v>146315.70000000001</v>
      </c>
      <c r="U1039" s="61">
        <f ca="1">OFFSET($U$4,B1039,0)/OFFSET($G$4,B1039,0)*G1039</f>
        <v>731654.44553018513</v>
      </c>
      <c r="V1039" s="62">
        <f t="shared" ca="1" si="210"/>
        <v>877970.1455301852</v>
      </c>
      <c r="W1039" s="63">
        <v>1021.4779003437349</v>
      </c>
      <c r="X1039" s="63">
        <f t="shared" ca="1" si="211"/>
        <v>977.69503956590779</v>
      </c>
      <c r="Y1039" s="64">
        <f t="shared" ca="1" si="212"/>
        <v>-4.2862269230781957E-2</v>
      </c>
      <c r="Z1039" s="64"/>
      <c r="AA1039" s="64">
        <f ca="1">MAX(Y1039,OFFSET($AA$4,B1039,0))</f>
        <v>-4.2862269230781957E-2</v>
      </c>
      <c r="AB1039" s="62">
        <f t="shared" ca="1" si="213"/>
        <v>877970.1455301852</v>
      </c>
      <c r="AC1039" s="65">
        <f t="shared" ca="1" si="214"/>
        <v>0</v>
      </c>
      <c r="AD1039" s="62">
        <f ca="1">MAX(0,AB1039-W1039*(1+OFFSET($Y$4,B1039,0))*E1039)</f>
        <v>25063.989324991009</v>
      </c>
      <c r="AE1039" s="65">
        <f ca="1">IF(OFFSET($AC$4,B1039,0)=0,0,-OFFSET($AC$4,B1039,0)/OFFSET($AD$4,B1039,0)*AD1039)</f>
        <v>-1132.3418629710695</v>
      </c>
      <c r="AF1039" s="51">
        <f t="shared" ca="1" si="215"/>
        <v>876837.80366721412</v>
      </c>
    </row>
    <row r="1040" spans="1:32" ht="11.25" x14ac:dyDescent="0.2">
      <c r="A1040" s="60">
        <v>40904</v>
      </c>
      <c r="B1040" s="102">
        <f>INT(A1040/10000)</f>
        <v>4</v>
      </c>
      <c r="C1040" s="109">
        <v>3</v>
      </c>
      <c r="D1040" s="60" t="s">
        <v>1097</v>
      </c>
      <c r="E1040" s="60">
        <v>1882</v>
      </c>
      <c r="F1040" s="60">
        <v>0</v>
      </c>
      <c r="G1040" s="60">
        <f t="shared" si="203"/>
        <v>3033.6716417910447</v>
      </c>
      <c r="H1040" s="60"/>
      <c r="I1040" s="60"/>
      <c r="J1040" s="57"/>
      <c r="K1040" s="23">
        <f t="shared" si="204"/>
        <v>1</v>
      </c>
      <c r="L1040" s="23">
        <f t="shared" si="205"/>
        <v>0</v>
      </c>
      <c r="M1040" s="23">
        <f ca="1">OFFSET('Z1'!$B$7,B1040,K1040)*E1040</f>
        <v>0</v>
      </c>
      <c r="N1040" s="23">
        <f ca="1">IF(L1040&gt;0,OFFSET('Z1'!$I$7,B1040,L1040)*IF(L1040=1,E1040-9300,IF(L1040=2,E1040-18000,IF(L1040=3,E1040-45000,0))),0)</f>
        <v>0</v>
      </c>
      <c r="O1040" s="23">
        <f>IF(AND(F1040=1,E1040&gt;20000,E1040&lt;=45000),E1040*'Z1'!$G$7,0)+IF(AND(F1040=1,E1040&gt;45000,E1040&lt;=50000),'Z1'!$G$7/5000*(50000-E1040)*E1040,0)</f>
        <v>0</v>
      </c>
      <c r="P1040" s="24">
        <f t="shared" ca="1" si="206"/>
        <v>0</v>
      </c>
      <c r="Q1040" s="27">
        <v>4466</v>
      </c>
      <c r="R1040" s="26">
        <f t="shared" si="207"/>
        <v>3466</v>
      </c>
      <c r="S1040" s="27">
        <f t="shared" si="208"/>
        <v>1</v>
      </c>
      <c r="T1040" s="28">
        <f t="shared" si="209"/>
        <v>3119.4</v>
      </c>
      <c r="U1040" s="61">
        <f ca="1">OFFSET($U$4,B1040,0)/OFFSET($G$4,B1040,0)*G1040</f>
        <v>1533378.2477592523</v>
      </c>
      <c r="V1040" s="62">
        <f t="shared" ca="1" si="210"/>
        <v>1536497.6477592522</v>
      </c>
      <c r="W1040" s="63">
        <v>881.58982229701871</v>
      </c>
      <c r="X1040" s="63">
        <f t="shared" ca="1" si="211"/>
        <v>816.41745364466112</v>
      </c>
      <c r="Y1040" s="64">
        <f t="shared" ca="1" si="212"/>
        <v>-7.3925954002676986E-2</v>
      </c>
      <c r="Z1040" s="64"/>
      <c r="AA1040" s="64">
        <f ca="1">MAX(Y1040,OFFSET($AA$4,B1040,0))</f>
        <v>-7.3925954002676986E-2</v>
      </c>
      <c r="AB1040" s="62">
        <f t="shared" ca="1" si="213"/>
        <v>1536497.6477592522</v>
      </c>
      <c r="AC1040" s="65">
        <f t="shared" ca="1" si="214"/>
        <v>0</v>
      </c>
      <c r="AD1040" s="62">
        <f ca="1">MAX(0,AB1040-W1040*(1+OFFSET($Y$4,B1040,0))*E1040)</f>
        <v>0</v>
      </c>
      <c r="AE1040" s="65">
        <f ca="1">IF(OFFSET($AC$4,B1040,0)=0,0,-OFFSET($AC$4,B1040,0)/OFFSET($AD$4,B1040,0)*AD1040)</f>
        <v>0</v>
      </c>
      <c r="AF1040" s="51">
        <f t="shared" ca="1" si="215"/>
        <v>1536497.6477592522</v>
      </c>
    </row>
    <row r="1041" spans="1:32" ht="11.25" x14ac:dyDescent="0.2">
      <c r="A1041" s="60">
        <v>40905</v>
      </c>
      <c r="B1041" s="102">
        <f>INT(A1041/10000)</f>
        <v>4</v>
      </c>
      <c r="C1041" s="109">
        <v>4</v>
      </c>
      <c r="D1041" s="60" t="s">
        <v>1098</v>
      </c>
      <c r="E1041" s="60">
        <v>4495</v>
      </c>
      <c r="F1041" s="60">
        <v>0</v>
      </c>
      <c r="G1041" s="60">
        <f t="shared" si="203"/>
        <v>7245.6716417910447</v>
      </c>
      <c r="H1041" s="60"/>
      <c r="I1041" s="60"/>
      <c r="J1041" s="57"/>
      <c r="K1041" s="23">
        <f t="shared" si="204"/>
        <v>1</v>
      </c>
      <c r="L1041" s="23">
        <f t="shared" si="205"/>
        <v>0</v>
      </c>
      <c r="M1041" s="23">
        <f ca="1">OFFSET('Z1'!$B$7,B1041,K1041)*E1041</f>
        <v>0</v>
      </c>
      <c r="N1041" s="23">
        <f ca="1">IF(L1041&gt;0,OFFSET('Z1'!$I$7,B1041,L1041)*IF(L1041=1,E1041-9300,IF(L1041=2,E1041-18000,IF(L1041=3,E1041-45000,0))),0)</f>
        <v>0</v>
      </c>
      <c r="O1041" s="23">
        <f>IF(AND(F1041=1,E1041&gt;20000,E1041&lt;=45000),E1041*'Z1'!$G$7,0)+IF(AND(F1041=1,E1041&gt;45000,E1041&lt;=50000),'Z1'!$G$7/5000*(50000-E1041)*E1041,0)</f>
        <v>0</v>
      </c>
      <c r="P1041" s="24">
        <f t="shared" ca="1" si="206"/>
        <v>0</v>
      </c>
      <c r="Q1041" s="27">
        <v>3718</v>
      </c>
      <c r="R1041" s="26">
        <f t="shared" si="207"/>
        <v>2718</v>
      </c>
      <c r="S1041" s="27">
        <f t="shared" si="208"/>
        <v>1</v>
      </c>
      <c r="T1041" s="28">
        <f t="shared" si="209"/>
        <v>2446.2000000000003</v>
      </c>
      <c r="U1041" s="61">
        <f ca="1">OFFSET($U$4,B1041,0)/OFFSET($G$4,B1041,0)*G1041</f>
        <v>3662346.0274590007</v>
      </c>
      <c r="V1041" s="62">
        <f t="shared" ca="1" si="210"/>
        <v>3664792.2274590009</v>
      </c>
      <c r="W1041" s="63">
        <v>880.73463422773898</v>
      </c>
      <c r="X1041" s="63">
        <f t="shared" ca="1" si="211"/>
        <v>815.30416628676323</v>
      </c>
      <c r="Y1041" s="64">
        <f t="shared" ca="1" si="212"/>
        <v>-7.429078566706715E-2</v>
      </c>
      <c r="Z1041" s="64"/>
      <c r="AA1041" s="64">
        <f ca="1">MAX(Y1041,OFFSET($AA$4,B1041,0))</f>
        <v>-7.429078566706715E-2</v>
      </c>
      <c r="AB1041" s="62">
        <f t="shared" ca="1" si="213"/>
        <v>3664792.2274590009</v>
      </c>
      <c r="AC1041" s="65">
        <f t="shared" ca="1" si="214"/>
        <v>0</v>
      </c>
      <c r="AD1041" s="62">
        <f ca="1">MAX(0,AB1041-W1041*(1+OFFSET($Y$4,B1041,0))*E1041)</f>
        <v>0</v>
      </c>
      <c r="AE1041" s="65">
        <f ca="1">IF(OFFSET($AC$4,B1041,0)=0,0,-OFFSET($AC$4,B1041,0)/OFFSET($AD$4,B1041,0)*AD1041)</f>
        <v>0</v>
      </c>
      <c r="AF1041" s="51">
        <f t="shared" ca="1" si="215"/>
        <v>3664792.2274590009</v>
      </c>
    </row>
    <row r="1042" spans="1:32" ht="11.25" x14ac:dyDescent="0.2">
      <c r="A1042" s="60">
        <v>40906</v>
      </c>
      <c r="B1042" s="102">
        <f>INT(A1042/10000)</f>
        <v>4</v>
      </c>
      <c r="C1042" s="109">
        <v>3</v>
      </c>
      <c r="D1042" s="60" t="s">
        <v>1099</v>
      </c>
      <c r="E1042" s="60">
        <v>1065</v>
      </c>
      <c r="F1042" s="60">
        <v>0</v>
      </c>
      <c r="G1042" s="60">
        <f t="shared" si="203"/>
        <v>1716.7164179104477</v>
      </c>
      <c r="H1042" s="60"/>
      <c r="I1042" s="60"/>
      <c r="J1042" s="57"/>
      <c r="K1042" s="23">
        <f t="shared" si="204"/>
        <v>1</v>
      </c>
      <c r="L1042" s="23">
        <f t="shared" si="205"/>
        <v>0</v>
      </c>
      <c r="M1042" s="23">
        <f ca="1">OFFSET('Z1'!$B$7,B1042,K1042)*E1042</f>
        <v>0</v>
      </c>
      <c r="N1042" s="23">
        <f ca="1">IF(L1042&gt;0,OFFSET('Z1'!$I$7,B1042,L1042)*IF(L1042=1,E1042-9300,IF(L1042=2,E1042-18000,IF(L1042=3,E1042-45000,0))),0)</f>
        <v>0</v>
      </c>
      <c r="O1042" s="23">
        <f>IF(AND(F1042=1,E1042&gt;20000,E1042&lt;=45000),E1042*'Z1'!$G$7,0)+IF(AND(F1042=1,E1042&gt;45000,E1042&lt;=50000),'Z1'!$G$7/5000*(50000-E1042)*E1042,0)</f>
        <v>0</v>
      </c>
      <c r="P1042" s="24">
        <f t="shared" ca="1" si="206"/>
        <v>0</v>
      </c>
      <c r="Q1042" s="27">
        <v>24225</v>
      </c>
      <c r="R1042" s="26">
        <f t="shared" si="207"/>
        <v>23225</v>
      </c>
      <c r="S1042" s="27">
        <f t="shared" si="208"/>
        <v>1</v>
      </c>
      <c r="T1042" s="28">
        <f t="shared" si="209"/>
        <v>20902.5</v>
      </c>
      <c r="U1042" s="61">
        <f ca="1">OFFSET($U$4,B1042,0)/OFFSET($G$4,B1042,0)*G1042</f>
        <v>867719.35911987443</v>
      </c>
      <c r="V1042" s="62">
        <f t="shared" ca="1" si="210"/>
        <v>888621.85911987443</v>
      </c>
      <c r="W1042" s="63">
        <v>897.57230637345185</v>
      </c>
      <c r="X1042" s="63">
        <f t="shared" ca="1" si="211"/>
        <v>834.38672217828582</v>
      </c>
      <c r="Y1042" s="64">
        <f t="shared" ca="1" si="212"/>
        <v>-7.039609371467892E-2</v>
      </c>
      <c r="Z1042" s="64"/>
      <c r="AA1042" s="64">
        <f ca="1">MAX(Y1042,OFFSET($AA$4,B1042,0))</f>
        <v>-7.039609371467892E-2</v>
      </c>
      <c r="AB1042" s="62">
        <f t="shared" ca="1" si="213"/>
        <v>888621.85911987443</v>
      </c>
      <c r="AC1042" s="65">
        <f t="shared" ca="1" si="214"/>
        <v>0</v>
      </c>
      <c r="AD1042" s="62">
        <f ca="1">MAX(0,AB1042-W1042*(1+OFFSET($Y$4,B1042,0))*E1042)</f>
        <v>0</v>
      </c>
      <c r="AE1042" s="65">
        <f ca="1">IF(OFFSET($AC$4,B1042,0)=0,0,-OFFSET($AC$4,B1042,0)/OFFSET($AD$4,B1042,0)*AD1042)</f>
        <v>0</v>
      </c>
      <c r="AF1042" s="51">
        <f t="shared" ca="1" si="215"/>
        <v>888621.85911987443</v>
      </c>
    </row>
    <row r="1043" spans="1:32" ht="11.25" x14ac:dyDescent="0.2">
      <c r="A1043" s="60">
        <v>40907</v>
      </c>
      <c r="B1043" s="102">
        <f>INT(A1043/10000)</f>
        <v>4</v>
      </c>
      <c r="C1043" s="109">
        <v>5</v>
      </c>
      <c r="D1043" s="60" t="s">
        <v>1100</v>
      </c>
      <c r="E1043" s="60">
        <v>6572</v>
      </c>
      <c r="F1043" s="60">
        <v>0</v>
      </c>
      <c r="G1043" s="60">
        <f t="shared" si="203"/>
        <v>10593.671641791045</v>
      </c>
      <c r="H1043" s="60"/>
      <c r="I1043" s="60"/>
      <c r="J1043" s="57"/>
      <c r="K1043" s="23">
        <f t="shared" si="204"/>
        <v>1</v>
      </c>
      <c r="L1043" s="23">
        <f t="shared" si="205"/>
        <v>0</v>
      </c>
      <c r="M1043" s="23">
        <f ca="1">OFFSET('Z1'!$B$7,B1043,K1043)*E1043</f>
        <v>0</v>
      </c>
      <c r="N1043" s="23">
        <f ca="1">IF(L1043&gt;0,OFFSET('Z1'!$I$7,B1043,L1043)*IF(L1043=1,E1043-9300,IF(L1043=2,E1043-18000,IF(L1043=3,E1043-45000,0))),0)</f>
        <v>0</v>
      </c>
      <c r="O1043" s="23">
        <f>IF(AND(F1043=1,E1043&gt;20000,E1043&lt;=45000),E1043*'Z1'!$G$7,0)+IF(AND(F1043=1,E1043&gt;45000,E1043&lt;=50000),'Z1'!$G$7/5000*(50000-E1043)*E1043,0)</f>
        <v>0</v>
      </c>
      <c r="P1043" s="24">
        <f t="shared" ca="1" si="206"/>
        <v>0</v>
      </c>
      <c r="Q1043" s="27">
        <v>14321</v>
      </c>
      <c r="R1043" s="26">
        <f t="shared" si="207"/>
        <v>13321</v>
      </c>
      <c r="S1043" s="27">
        <f t="shared" si="208"/>
        <v>1</v>
      </c>
      <c r="T1043" s="28">
        <f t="shared" si="209"/>
        <v>11988.9</v>
      </c>
      <c r="U1043" s="61">
        <f ca="1">OFFSET($U$4,B1043,0)/OFFSET($G$4,B1043,0)*G1043</f>
        <v>5354602.4677331597</v>
      </c>
      <c r="V1043" s="62">
        <f t="shared" ca="1" si="210"/>
        <v>5366591.36773316</v>
      </c>
      <c r="W1043" s="63">
        <v>881.56770475554913</v>
      </c>
      <c r="X1043" s="63">
        <f t="shared" ca="1" si="211"/>
        <v>816.58420081149723</v>
      </c>
      <c r="Y1043" s="64">
        <f t="shared" ca="1" si="212"/>
        <v>-7.3713571395031097E-2</v>
      </c>
      <c r="Z1043" s="64"/>
      <c r="AA1043" s="64">
        <f ca="1">MAX(Y1043,OFFSET($AA$4,B1043,0))</f>
        <v>-7.3713571395031097E-2</v>
      </c>
      <c r="AB1043" s="62">
        <f t="shared" ca="1" si="213"/>
        <v>5366591.36773316</v>
      </c>
      <c r="AC1043" s="65">
        <f t="shared" ca="1" si="214"/>
        <v>0</v>
      </c>
      <c r="AD1043" s="62">
        <f ca="1">MAX(0,AB1043-W1043*(1+OFFSET($Y$4,B1043,0))*E1043)</f>
        <v>0</v>
      </c>
      <c r="AE1043" s="65">
        <f ca="1">IF(OFFSET($AC$4,B1043,0)=0,0,-OFFSET($AC$4,B1043,0)/OFFSET($AD$4,B1043,0)*AD1043)</f>
        <v>0</v>
      </c>
      <c r="AF1043" s="51">
        <f t="shared" ca="1" si="215"/>
        <v>5366591.36773316</v>
      </c>
    </row>
    <row r="1044" spans="1:32" ht="11.25" x14ac:dyDescent="0.2">
      <c r="A1044" s="60">
        <v>40908</v>
      </c>
      <c r="B1044" s="102">
        <f>INT(A1044/10000)</f>
        <v>4</v>
      </c>
      <c r="C1044" s="109">
        <v>5</v>
      </c>
      <c r="D1044" s="60" t="s">
        <v>1101</v>
      </c>
      <c r="E1044" s="60">
        <v>5903</v>
      </c>
      <c r="F1044" s="60">
        <v>0</v>
      </c>
      <c r="G1044" s="60">
        <f t="shared" ref="G1044:G1107" si="216">IF(AND(F1044=1,E1044&lt;=20000),E1044*2,IF(E1044&lt;=10000,E1044*(1+41/67),IF(E1044&lt;=20000,E1044*(1+2/3),IF(E1044&lt;=50000,E1044*(2),E1044*(2+1/3))))+IF(AND(E1044&gt;9000,E1044&lt;=10000),(E1044-9000)*(110/201),0)+IF(AND(E1044&gt;18000,E1044&lt;=20000),(E1044-18000)*(3+1/3),0)+IF(AND(E1044&gt;45000,E1044&lt;=50000),(E1044-45000)*(3+1/3),0))</f>
        <v>9515.2835820895525</v>
      </c>
      <c r="H1044" s="60"/>
      <c r="I1044" s="60"/>
      <c r="J1044" s="57"/>
      <c r="K1044" s="23">
        <f t="shared" ref="K1044:K1107" si="217">IF(AND(F1044=1,E1044&lt;=20000),3,IF(E1044&lt;=10000,1,IF(E1044&lt;=20000,2,IF(E1044&lt;=50000,3,4))))</f>
        <v>1</v>
      </c>
      <c r="L1044" s="23">
        <f t="shared" ref="L1044:L1107" si="218">IF(AND(F1044=1,E1044&lt;=45000),0,IF(AND(E1044&gt;9300,E1044&lt;=10000),1,IF(AND(E1044&gt;18000,E1044&lt;=20000),2,IF(AND(E1044&gt;45000,E1044&lt;=50000),3,0))))</f>
        <v>0</v>
      </c>
      <c r="M1044" s="23">
        <f ca="1">OFFSET('Z1'!$B$7,B1044,K1044)*E1044</f>
        <v>0</v>
      </c>
      <c r="N1044" s="23">
        <f ca="1">IF(L1044&gt;0,OFFSET('Z1'!$I$7,B1044,L1044)*IF(L1044=1,E1044-9300,IF(L1044=2,E1044-18000,IF(L1044=3,E1044-45000,0))),0)</f>
        <v>0</v>
      </c>
      <c r="O1044" s="23">
        <f>IF(AND(F1044=1,E1044&gt;20000,E1044&lt;=45000),E1044*'Z1'!$G$7,0)+IF(AND(F1044=1,E1044&gt;45000,E1044&lt;=50000),'Z1'!$G$7/5000*(50000-E1044)*E1044,0)</f>
        <v>0</v>
      </c>
      <c r="P1044" s="24">
        <f t="shared" ref="P1044:P1107" ca="1" si="219">SUM(M1044:O1044)</f>
        <v>0</v>
      </c>
      <c r="Q1044" s="27">
        <v>6774</v>
      </c>
      <c r="R1044" s="26">
        <f t="shared" ref="R1044:R1107" si="220">MAX(Q1044-$R$3,0)</f>
        <v>5774</v>
      </c>
      <c r="S1044" s="27">
        <f t="shared" ref="S1044:S1107" si="221">IF(E1044&lt;=9300,1,IF(E1044&gt;10000,0,2))</f>
        <v>1</v>
      </c>
      <c r="T1044" s="28">
        <f t="shared" ref="T1044:T1107" si="222">IF(S1044=0,0,IF(S1044=1,R1044*$T$3,R1044*$T$3*(10000-E1044)/700))</f>
        <v>5196.6000000000004</v>
      </c>
      <c r="U1044" s="61">
        <f ca="1">OFFSET($U$4,B1044,0)/OFFSET($G$4,B1044,0)*G1044</f>
        <v>4809528.0534127876</v>
      </c>
      <c r="V1044" s="62">
        <f t="shared" ref="V1044:V1107" ca="1" si="223">P1044+T1044+U1044</f>
        <v>4814724.6534127872</v>
      </c>
      <c r="W1044" s="63">
        <v>881.16992542107107</v>
      </c>
      <c r="X1044" s="63">
        <f t="shared" ref="X1044:X1107" ca="1" si="224">V1044/E1044</f>
        <v>815.64029364946418</v>
      </c>
      <c r="Y1044" s="64">
        <f t="shared" ref="Y1044:Y1107" ca="1" si="225">X1044/W1044-1</f>
        <v>-7.436662314626008E-2</v>
      </c>
      <c r="Z1044" s="64"/>
      <c r="AA1044" s="64">
        <f ca="1">MAX(Y1044,OFFSET($AA$4,B1044,0))</f>
        <v>-7.436662314626008E-2</v>
      </c>
      <c r="AB1044" s="62">
        <f t="shared" ref="AB1044:AB1107" ca="1" si="226">(W1044*(1+AA1044))*E1044</f>
        <v>4814724.6534127872</v>
      </c>
      <c r="AC1044" s="65">
        <f t="shared" ref="AC1044:AC1107" ca="1" si="227">AB1044-V1044</f>
        <v>0</v>
      </c>
      <c r="AD1044" s="62">
        <f ca="1">MAX(0,AB1044-W1044*(1+OFFSET($Y$4,B1044,0))*E1044)</f>
        <v>0</v>
      </c>
      <c r="AE1044" s="65">
        <f ca="1">IF(OFFSET($AC$4,B1044,0)=0,0,-OFFSET($AC$4,B1044,0)/OFFSET($AD$4,B1044,0)*AD1044)</f>
        <v>0</v>
      </c>
      <c r="AF1044" s="51">
        <f t="shared" ref="AF1044:AF1107" ca="1" si="228">AB1044+AE1044</f>
        <v>4814724.6534127872</v>
      </c>
    </row>
    <row r="1045" spans="1:32" ht="11.25" x14ac:dyDescent="0.2">
      <c r="A1045" s="60">
        <v>40909</v>
      </c>
      <c r="B1045" s="102">
        <f>INT(A1045/10000)</f>
        <v>4</v>
      </c>
      <c r="C1045" s="109">
        <v>4</v>
      </c>
      <c r="D1045" s="60" t="s">
        <v>1102</v>
      </c>
      <c r="E1045" s="60">
        <v>3663</v>
      </c>
      <c r="F1045" s="60">
        <v>0</v>
      </c>
      <c r="G1045" s="60">
        <f t="shared" si="216"/>
        <v>5904.5373134328356</v>
      </c>
      <c r="H1045" s="60"/>
      <c r="I1045" s="60"/>
      <c r="J1045" s="57"/>
      <c r="K1045" s="23">
        <f t="shared" si="217"/>
        <v>1</v>
      </c>
      <c r="L1045" s="23">
        <f t="shared" si="218"/>
        <v>0</v>
      </c>
      <c r="M1045" s="23">
        <f ca="1">OFFSET('Z1'!$B$7,B1045,K1045)*E1045</f>
        <v>0</v>
      </c>
      <c r="N1045" s="23">
        <f ca="1">IF(L1045&gt;0,OFFSET('Z1'!$I$7,B1045,L1045)*IF(L1045=1,E1045-9300,IF(L1045=2,E1045-18000,IF(L1045=3,E1045-45000,0))),0)</f>
        <v>0</v>
      </c>
      <c r="O1045" s="23">
        <f>IF(AND(F1045=1,E1045&gt;20000,E1045&lt;=45000),E1045*'Z1'!$G$7,0)+IF(AND(F1045=1,E1045&gt;45000,E1045&lt;=50000),'Z1'!$G$7/5000*(50000-E1045)*E1045,0)</f>
        <v>0</v>
      </c>
      <c r="P1045" s="24">
        <f t="shared" ca="1" si="219"/>
        <v>0</v>
      </c>
      <c r="Q1045" s="27">
        <v>10182</v>
      </c>
      <c r="R1045" s="26">
        <f t="shared" si="220"/>
        <v>9182</v>
      </c>
      <c r="S1045" s="27">
        <f t="shared" si="221"/>
        <v>1</v>
      </c>
      <c r="T1045" s="28">
        <f t="shared" si="222"/>
        <v>8263.8000000000011</v>
      </c>
      <c r="U1045" s="61">
        <f ca="1">OFFSET($U$4,B1045,0)/OFFSET($G$4,B1045,0)*G1045</f>
        <v>2984465.7393953991</v>
      </c>
      <c r="V1045" s="62">
        <f t="shared" ca="1" si="223"/>
        <v>2992729.5393953989</v>
      </c>
      <c r="W1045" s="63">
        <v>881.63488861029373</v>
      </c>
      <c r="X1045" s="63">
        <f t="shared" ca="1" si="224"/>
        <v>817.01598127092518</v>
      </c>
      <c r="Y1045" s="64">
        <f t="shared" ca="1" si="225"/>
        <v>-7.3294408120833654E-2</v>
      </c>
      <c r="Z1045" s="64"/>
      <c r="AA1045" s="64">
        <f ca="1">MAX(Y1045,OFFSET($AA$4,B1045,0))</f>
        <v>-7.3294408120833654E-2</v>
      </c>
      <c r="AB1045" s="62">
        <f t="shared" ca="1" si="226"/>
        <v>2992729.5393953989</v>
      </c>
      <c r="AC1045" s="65">
        <f t="shared" ca="1" si="227"/>
        <v>0</v>
      </c>
      <c r="AD1045" s="62">
        <f ca="1">MAX(0,AB1045-W1045*(1+OFFSET($Y$4,B1045,0))*E1045)</f>
        <v>0</v>
      </c>
      <c r="AE1045" s="65">
        <f ca="1">IF(OFFSET($AC$4,B1045,0)=0,0,-OFFSET($AC$4,B1045,0)/OFFSET($AD$4,B1045,0)*AD1045)</f>
        <v>0</v>
      </c>
      <c r="AF1045" s="51">
        <f t="shared" ca="1" si="228"/>
        <v>2992729.5393953989</v>
      </c>
    </row>
    <row r="1046" spans="1:32" ht="11.25" x14ac:dyDescent="0.2">
      <c r="A1046" s="60">
        <v>40910</v>
      </c>
      <c r="B1046" s="102">
        <f>INT(A1046/10000)</f>
        <v>4</v>
      </c>
      <c r="C1046" s="109">
        <v>3</v>
      </c>
      <c r="D1046" s="60" t="s">
        <v>1103</v>
      </c>
      <c r="E1046" s="60">
        <v>2283</v>
      </c>
      <c r="F1046" s="60">
        <v>0</v>
      </c>
      <c r="G1046" s="60">
        <f t="shared" si="216"/>
        <v>3680.0597014925374</v>
      </c>
      <c r="H1046" s="60"/>
      <c r="I1046" s="60"/>
      <c r="J1046" s="57"/>
      <c r="K1046" s="23">
        <f t="shared" si="217"/>
        <v>1</v>
      </c>
      <c r="L1046" s="23">
        <f t="shared" si="218"/>
        <v>0</v>
      </c>
      <c r="M1046" s="23">
        <f ca="1">OFFSET('Z1'!$B$7,B1046,K1046)*E1046</f>
        <v>0</v>
      </c>
      <c r="N1046" s="23">
        <f ca="1">IF(L1046&gt;0,OFFSET('Z1'!$I$7,B1046,L1046)*IF(L1046=1,E1046-9300,IF(L1046=2,E1046-18000,IF(L1046=3,E1046-45000,0))),0)</f>
        <v>0</v>
      </c>
      <c r="O1046" s="23">
        <f>IF(AND(F1046=1,E1046&gt;20000,E1046&lt;=45000),E1046*'Z1'!$G$7,0)+IF(AND(F1046=1,E1046&gt;45000,E1046&lt;=50000),'Z1'!$G$7/5000*(50000-E1046)*E1046,0)</f>
        <v>0</v>
      </c>
      <c r="P1046" s="24">
        <f t="shared" ca="1" si="219"/>
        <v>0</v>
      </c>
      <c r="Q1046" s="27">
        <v>10092</v>
      </c>
      <c r="R1046" s="26">
        <f t="shared" si="220"/>
        <v>9092</v>
      </c>
      <c r="S1046" s="27">
        <f t="shared" si="221"/>
        <v>1</v>
      </c>
      <c r="T1046" s="28">
        <f t="shared" si="222"/>
        <v>8182.8</v>
      </c>
      <c r="U1046" s="61">
        <f ca="1">OFFSET($U$4,B1046,0)/OFFSET($G$4,B1046,0)*G1046</f>
        <v>1860096.9923668297</v>
      </c>
      <c r="V1046" s="62">
        <f t="shared" ca="1" si="223"/>
        <v>1868279.7923668297</v>
      </c>
      <c r="W1046" s="63">
        <v>883.19286308249775</v>
      </c>
      <c r="X1046" s="63">
        <f t="shared" ca="1" si="224"/>
        <v>818.34419288954427</v>
      </c>
      <c r="Y1046" s="64">
        <f t="shared" ca="1" si="225"/>
        <v>-7.3425265198158729E-2</v>
      </c>
      <c r="Z1046" s="64"/>
      <c r="AA1046" s="64">
        <f ca="1">MAX(Y1046,OFFSET($AA$4,B1046,0))</f>
        <v>-7.3425265198158729E-2</v>
      </c>
      <c r="AB1046" s="62">
        <f t="shared" ca="1" si="226"/>
        <v>1868279.7923668295</v>
      </c>
      <c r="AC1046" s="65">
        <f t="shared" ca="1" si="227"/>
        <v>0</v>
      </c>
      <c r="AD1046" s="62">
        <f ca="1">MAX(0,AB1046-W1046*(1+OFFSET($Y$4,B1046,0))*E1046)</f>
        <v>0</v>
      </c>
      <c r="AE1046" s="65">
        <f ca="1">IF(OFFSET($AC$4,B1046,0)=0,0,-OFFSET($AC$4,B1046,0)/OFFSET($AD$4,B1046,0)*AD1046)</f>
        <v>0</v>
      </c>
      <c r="AF1046" s="51">
        <f t="shared" ca="1" si="228"/>
        <v>1868279.7923668295</v>
      </c>
    </row>
    <row r="1047" spans="1:32" ht="11.25" x14ac:dyDescent="0.2">
      <c r="A1047" s="60">
        <v>40911</v>
      </c>
      <c r="B1047" s="102">
        <f>INT(A1047/10000)</f>
        <v>4</v>
      </c>
      <c r="C1047" s="109">
        <v>1</v>
      </c>
      <c r="D1047" s="60" t="s">
        <v>1104</v>
      </c>
      <c r="E1047" s="60">
        <v>487</v>
      </c>
      <c r="F1047" s="60">
        <v>0</v>
      </c>
      <c r="G1047" s="60">
        <f t="shared" si="216"/>
        <v>785.01492537313436</v>
      </c>
      <c r="H1047" s="60"/>
      <c r="I1047" s="60"/>
      <c r="J1047" s="57"/>
      <c r="K1047" s="23">
        <f t="shared" si="217"/>
        <v>1</v>
      </c>
      <c r="L1047" s="23">
        <f t="shared" si="218"/>
        <v>0</v>
      </c>
      <c r="M1047" s="23">
        <f ca="1">OFFSET('Z1'!$B$7,B1047,K1047)*E1047</f>
        <v>0</v>
      </c>
      <c r="N1047" s="23">
        <f ca="1">IF(L1047&gt;0,OFFSET('Z1'!$I$7,B1047,L1047)*IF(L1047=1,E1047-9300,IF(L1047=2,E1047-18000,IF(L1047=3,E1047-45000,0))),0)</f>
        <v>0</v>
      </c>
      <c r="O1047" s="23">
        <f>IF(AND(F1047=1,E1047&gt;20000,E1047&lt;=45000),E1047*'Z1'!$G$7,0)+IF(AND(F1047=1,E1047&gt;45000,E1047&lt;=50000),'Z1'!$G$7/5000*(50000-E1047)*E1047,0)</f>
        <v>0</v>
      </c>
      <c r="P1047" s="24">
        <f t="shared" ca="1" si="219"/>
        <v>0</v>
      </c>
      <c r="Q1047" s="27">
        <v>0</v>
      </c>
      <c r="R1047" s="26">
        <f t="shared" si="220"/>
        <v>0</v>
      </c>
      <c r="S1047" s="27">
        <f t="shared" si="221"/>
        <v>1</v>
      </c>
      <c r="T1047" s="28">
        <f t="shared" si="222"/>
        <v>0</v>
      </c>
      <c r="U1047" s="61">
        <f ca="1">OFFSET($U$4,B1047,0)/OFFSET($G$4,B1047,0)*G1047</f>
        <v>396788.10130645905</v>
      </c>
      <c r="V1047" s="62">
        <f t="shared" ca="1" si="223"/>
        <v>396788.10130645905</v>
      </c>
      <c r="W1047" s="63">
        <v>880.12230637345181</v>
      </c>
      <c r="X1047" s="63">
        <f t="shared" ca="1" si="224"/>
        <v>814.75996161490571</v>
      </c>
      <c r="Y1047" s="64">
        <f t="shared" ca="1" si="225"/>
        <v>-7.4265070076307893E-2</v>
      </c>
      <c r="Z1047" s="64"/>
      <c r="AA1047" s="64">
        <f ca="1">MAX(Y1047,OFFSET($AA$4,B1047,0))</f>
        <v>-7.4265070076307893E-2</v>
      </c>
      <c r="AB1047" s="62">
        <f t="shared" ca="1" si="226"/>
        <v>396788.10130645905</v>
      </c>
      <c r="AC1047" s="65">
        <f t="shared" ca="1" si="227"/>
        <v>0</v>
      </c>
      <c r="AD1047" s="62">
        <f ca="1">MAX(0,AB1047-W1047*(1+OFFSET($Y$4,B1047,0))*E1047)</f>
        <v>0</v>
      </c>
      <c r="AE1047" s="65">
        <f ca="1">IF(OFFSET($AC$4,B1047,0)=0,0,-OFFSET($AC$4,B1047,0)/OFFSET($AD$4,B1047,0)*AD1047)</f>
        <v>0</v>
      </c>
      <c r="AF1047" s="51">
        <f t="shared" ca="1" si="228"/>
        <v>396788.10130645905</v>
      </c>
    </row>
    <row r="1048" spans="1:32" ht="11.25" x14ac:dyDescent="0.2">
      <c r="A1048" s="60">
        <v>40912</v>
      </c>
      <c r="B1048" s="102">
        <f>INT(A1048/10000)</f>
        <v>4</v>
      </c>
      <c r="C1048" s="109">
        <v>5</v>
      </c>
      <c r="D1048" s="60" t="s">
        <v>1105</v>
      </c>
      <c r="E1048" s="60">
        <v>5298</v>
      </c>
      <c r="F1048" s="60">
        <v>0</v>
      </c>
      <c r="G1048" s="60">
        <f t="shared" si="216"/>
        <v>8540.059701492537</v>
      </c>
      <c r="H1048" s="60"/>
      <c r="I1048" s="60"/>
      <c r="J1048" s="57"/>
      <c r="K1048" s="23">
        <f t="shared" si="217"/>
        <v>1</v>
      </c>
      <c r="L1048" s="23">
        <f t="shared" si="218"/>
        <v>0</v>
      </c>
      <c r="M1048" s="23">
        <f ca="1">OFFSET('Z1'!$B$7,B1048,K1048)*E1048</f>
        <v>0</v>
      </c>
      <c r="N1048" s="23">
        <f ca="1">IF(L1048&gt;0,OFFSET('Z1'!$I$7,B1048,L1048)*IF(L1048=1,E1048-9300,IF(L1048=2,E1048-18000,IF(L1048=3,E1048-45000,0))),0)</f>
        <v>0</v>
      </c>
      <c r="O1048" s="23">
        <f>IF(AND(F1048=1,E1048&gt;20000,E1048&lt;=45000),E1048*'Z1'!$G$7,0)+IF(AND(F1048=1,E1048&gt;45000,E1048&lt;=50000),'Z1'!$G$7/5000*(50000-E1048)*E1048,0)</f>
        <v>0</v>
      </c>
      <c r="P1048" s="24">
        <f t="shared" ca="1" si="219"/>
        <v>0</v>
      </c>
      <c r="Q1048" s="27">
        <v>8033</v>
      </c>
      <c r="R1048" s="26">
        <f t="shared" si="220"/>
        <v>7033</v>
      </c>
      <c r="S1048" s="27">
        <f t="shared" si="221"/>
        <v>1</v>
      </c>
      <c r="T1048" s="28">
        <f t="shared" si="222"/>
        <v>6329.7</v>
      </c>
      <c r="U1048" s="61">
        <f ca="1">OFFSET($U$4,B1048,0)/OFFSET($G$4,B1048,0)*G1048</f>
        <v>4316598.2766357698</v>
      </c>
      <c r="V1048" s="62">
        <f t="shared" ca="1" si="223"/>
        <v>4322927.9766357699</v>
      </c>
      <c r="W1048" s="63">
        <v>880.97891841613432</v>
      </c>
      <c r="X1048" s="63">
        <f t="shared" ca="1" si="224"/>
        <v>815.95469547674031</v>
      </c>
      <c r="Y1048" s="64">
        <f t="shared" ca="1" si="225"/>
        <v>-7.3809056698311948E-2</v>
      </c>
      <c r="Z1048" s="64"/>
      <c r="AA1048" s="64">
        <f ca="1">MAX(Y1048,OFFSET($AA$4,B1048,0))</f>
        <v>-7.3809056698311948E-2</v>
      </c>
      <c r="AB1048" s="62">
        <f t="shared" ca="1" si="226"/>
        <v>4322927.9766357699</v>
      </c>
      <c r="AC1048" s="65">
        <f t="shared" ca="1" si="227"/>
        <v>0</v>
      </c>
      <c r="AD1048" s="62">
        <f ca="1">MAX(0,AB1048-W1048*(1+OFFSET($Y$4,B1048,0))*E1048)</f>
        <v>0</v>
      </c>
      <c r="AE1048" s="65">
        <f ca="1">IF(OFFSET($AC$4,B1048,0)=0,0,-OFFSET($AC$4,B1048,0)/OFFSET($AD$4,B1048,0)*AD1048)</f>
        <v>0</v>
      </c>
      <c r="AF1048" s="51">
        <f t="shared" ca="1" si="228"/>
        <v>4322927.9766357699</v>
      </c>
    </row>
    <row r="1049" spans="1:32" ht="11.25" x14ac:dyDescent="0.2">
      <c r="A1049" s="60">
        <v>40913</v>
      </c>
      <c r="B1049" s="102">
        <f>INT(A1049/10000)</f>
        <v>4</v>
      </c>
      <c r="C1049" s="109">
        <v>4</v>
      </c>
      <c r="D1049" s="60" t="s">
        <v>1106</v>
      </c>
      <c r="E1049" s="60">
        <v>2736</v>
      </c>
      <c r="F1049" s="60">
        <v>0</v>
      </c>
      <c r="G1049" s="60">
        <f t="shared" si="216"/>
        <v>4410.2686567164183</v>
      </c>
      <c r="H1049" s="60"/>
      <c r="I1049" s="60"/>
      <c r="J1049" s="57"/>
      <c r="K1049" s="23">
        <f t="shared" si="217"/>
        <v>1</v>
      </c>
      <c r="L1049" s="23">
        <f t="shared" si="218"/>
        <v>0</v>
      </c>
      <c r="M1049" s="23">
        <f ca="1">OFFSET('Z1'!$B$7,B1049,K1049)*E1049</f>
        <v>0</v>
      </c>
      <c r="N1049" s="23">
        <f ca="1">IF(L1049&gt;0,OFFSET('Z1'!$I$7,B1049,L1049)*IF(L1049=1,E1049-9300,IF(L1049=2,E1049-18000,IF(L1049=3,E1049-45000,0))),0)</f>
        <v>0</v>
      </c>
      <c r="O1049" s="23">
        <f>IF(AND(F1049=1,E1049&gt;20000,E1049&lt;=45000),E1049*'Z1'!$G$7,0)+IF(AND(F1049=1,E1049&gt;45000,E1049&lt;=50000),'Z1'!$G$7/5000*(50000-E1049)*E1049,0)</f>
        <v>0</v>
      </c>
      <c r="P1049" s="24">
        <f t="shared" ca="1" si="219"/>
        <v>0</v>
      </c>
      <c r="Q1049" s="27">
        <v>0</v>
      </c>
      <c r="R1049" s="26">
        <f t="shared" si="220"/>
        <v>0</v>
      </c>
      <c r="S1049" s="27">
        <f t="shared" si="221"/>
        <v>1</v>
      </c>
      <c r="T1049" s="28">
        <f t="shared" si="222"/>
        <v>0</v>
      </c>
      <c r="U1049" s="61">
        <f ca="1">OFFSET($U$4,B1049,0)/OFFSET($G$4,B1049,0)*G1049</f>
        <v>2229183.254978382</v>
      </c>
      <c r="V1049" s="62">
        <f t="shared" ca="1" si="223"/>
        <v>2229183.254978382</v>
      </c>
      <c r="W1049" s="63">
        <v>880.04070824570613</v>
      </c>
      <c r="X1049" s="63">
        <f t="shared" ca="1" si="224"/>
        <v>814.75996161490571</v>
      </c>
      <c r="Y1049" s="64">
        <f t="shared" ca="1" si="225"/>
        <v>-7.4179235141215938E-2</v>
      </c>
      <c r="Z1049" s="64"/>
      <c r="AA1049" s="64">
        <f ca="1">MAX(Y1049,OFFSET($AA$4,B1049,0))</f>
        <v>-7.4179235141215938E-2</v>
      </c>
      <c r="AB1049" s="62">
        <f t="shared" ca="1" si="226"/>
        <v>2229183.254978382</v>
      </c>
      <c r="AC1049" s="65">
        <f t="shared" ca="1" si="227"/>
        <v>0</v>
      </c>
      <c r="AD1049" s="62">
        <f ca="1">MAX(0,AB1049-W1049*(1+OFFSET($Y$4,B1049,0))*E1049)</f>
        <v>0</v>
      </c>
      <c r="AE1049" s="65">
        <f ca="1">IF(OFFSET($AC$4,B1049,0)=0,0,-OFFSET($AC$4,B1049,0)/OFFSET($AD$4,B1049,0)*AD1049)</f>
        <v>0</v>
      </c>
      <c r="AF1049" s="51">
        <f t="shared" ca="1" si="228"/>
        <v>2229183.254978382</v>
      </c>
    </row>
    <row r="1050" spans="1:32" ht="11.25" x14ac:dyDescent="0.2">
      <c r="A1050" s="60">
        <v>40914</v>
      </c>
      <c r="B1050" s="102">
        <f>INT(A1050/10000)</f>
        <v>4</v>
      </c>
      <c r="C1050" s="109">
        <v>2</v>
      </c>
      <c r="D1050" s="60" t="s">
        <v>1107</v>
      </c>
      <c r="E1050" s="60">
        <v>669</v>
      </c>
      <c r="F1050" s="60">
        <v>0</v>
      </c>
      <c r="G1050" s="60">
        <f t="shared" si="216"/>
        <v>1078.3880597014925</v>
      </c>
      <c r="H1050" s="60"/>
      <c r="I1050" s="60"/>
      <c r="J1050" s="57"/>
      <c r="K1050" s="23">
        <f t="shared" si="217"/>
        <v>1</v>
      </c>
      <c r="L1050" s="23">
        <f t="shared" si="218"/>
        <v>0</v>
      </c>
      <c r="M1050" s="23">
        <f ca="1">OFFSET('Z1'!$B$7,B1050,K1050)*E1050</f>
        <v>0</v>
      </c>
      <c r="N1050" s="23">
        <f ca="1">IF(L1050&gt;0,OFFSET('Z1'!$I$7,B1050,L1050)*IF(L1050=1,E1050-9300,IF(L1050=2,E1050-18000,IF(L1050=3,E1050-45000,0))),0)</f>
        <v>0</v>
      </c>
      <c r="O1050" s="23">
        <f>IF(AND(F1050=1,E1050&gt;20000,E1050&lt;=45000),E1050*'Z1'!$G$7,0)+IF(AND(F1050=1,E1050&gt;45000,E1050&lt;=50000),'Z1'!$G$7/5000*(50000-E1050)*E1050,0)</f>
        <v>0</v>
      </c>
      <c r="P1050" s="24">
        <f t="shared" ca="1" si="219"/>
        <v>0</v>
      </c>
      <c r="Q1050" s="27">
        <v>4613</v>
      </c>
      <c r="R1050" s="26">
        <f t="shared" si="220"/>
        <v>3613</v>
      </c>
      <c r="S1050" s="27">
        <f t="shared" si="221"/>
        <v>1</v>
      </c>
      <c r="T1050" s="28">
        <f t="shared" si="222"/>
        <v>3251.7000000000003</v>
      </c>
      <c r="U1050" s="61">
        <f ca="1">OFFSET($U$4,B1050,0)/OFFSET($G$4,B1050,0)*G1050</f>
        <v>545074.41432037181</v>
      </c>
      <c r="V1050" s="62">
        <f t="shared" ca="1" si="223"/>
        <v>548326.11432037177</v>
      </c>
      <c r="W1050" s="63">
        <v>886.42910395653314</v>
      </c>
      <c r="X1050" s="63">
        <f t="shared" ca="1" si="224"/>
        <v>819.62049973149738</v>
      </c>
      <c r="Y1050" s="64">
        <f t="shared" ca="1" si="225"/>
        <v>-7.5368243130599866E-2</v>
      </c>
      <c r="Z1050" s="64"/>
      <c r="AA1050" s="64">
        <f ca="1">MAX(Y1050,OFFSET($AA$4,B1050,0))</f>
        <v>-7.5186307512355888E-2</v>
      </c>
      <c r="AB1050" s="62">
        <f t="shared" ca="1" si="226"/>
        <v>548434.00597547332</v>
      </c>
      <c r="AC1050" s="65">
        <f t="shared" ca="1" si="227"/>
        <v>107.89165510155726</v>
      </c>
      <c r="AD1050" s="62">
        <f ca="1">MAX(0,AB1050-W1050*(1+OFFSET($Y$4,B1050,0))*E1050)</f>
        <v>0</v>
      </c>
      <c r="AE1050" s="65">
        <f ca="1">IF(OFFSET($AC$4,B1050,0)=0,0,-OFFSET($AC$4,B1050,0)/OFFSET($AD$4,B1050,0)*AD1050)</f>
        <v>0</v>
      </c>
      <c r="AF1050" s="51">
        <f t="shared" ca="1" si="228"/>
        <v>548434.00597547332</v>
      </c>
    </row>
    <row r="1051" spans="1:32" ht="11.25" x14ac:dyDescent="0.2">
      <c r="A1051" s="60">
        <v>40915</v>
      </c>
      <c r="B1051" s="102">
        <f>INT(A1051/10000)</f>
        <v>4</v>
      </c>
      <c r="C1051" s="109">
        <v>3</v>
      </c>
      <c r="D1051" s="60" t="s">
        <v>1108</v>
      </c>
      <c r="E1051" s="60">
        <v>1898</v>
      </c>
      <c r="F1051" s="60">
        <v>0</v>
      </c>
      <c r="G1051" s="60">
        <f t="shared" si="216"/>
        <v>3059.4626865671644</v>
      </c>
      <c r="H1051" s="60"/>
      <c r="I1051" s="60"/>
      <c r="J1051" s="57"/>
      <c r="K1051" s="23">
        <f t="shared" si="217"/>
        <v>1</v>
      </c>
      <c r="L1051" s="23">
        <f t="shared" si="218"/>
        <v>0</v>
      </c>
      <c r="M1051" s="23">
        <f ca="1">OFFSET('Z1'!$B$7,B1051,K1051)*E1051</f>
        <v>0</v>
      </c>
      <c r="N1051" s="23">
        <f ca="1">IF(L1051&gt;0,OFFSET('Z1'!$I$7,B1051,L1051)*IF(L1051=1,E1051-9300,IF(L1051=2,E1051-18000,IF(L1051=3,E1051-45000,0))),0)</f>
        <v>0</v>
      </c>
      <c r="O1051" s="23">
        <f>IF(AND(F1051=1,E1051&gt;20000,E1051&lt;=45000),E1051*'Z1'!$G$7,0)+IF(AND(F1051=1,E1051&gt;45000,E1051&lt;=50000),'Z1'!$G$7/5000*(50000-E1051)*E1051,0)</f>
        <v>0</v>
      </c>
      <c r="P1051" s="24">
        <f t="shared" ca="1" si="219"/>
        <v>0</v>
      </c>
      <c r="Q1051" s="27">
        <v>49127</v>
      </c>
      <c r="R1051" s="26">
        <f t="shared" si="220"/>
        <v>48127</v>
      </c>
      <c r="S1051" s="27">
        <f t="shared" si="221"/>
        <v>1</v>
      </c>
      <c r="T1051" s="28">
        <f t="shared" si="222"/>
        <v>43314.3</v>
      </c>
      <c r="U1051" s="61">
        <f ca="1">OFFSET($U$4,B1051,0)/OFFSET($G$4,B1051,0)*G1051</f>
        <v>1546414.4071450909</v>
      </c>
      <c r="V1051" s="62">
        <f t="shared" ca="1" si="223"/>
        <v>1589728.7071450909</v>
      </c>
      <c r="W1051" s="63">
        <v>900.86947418710963</v>
      </c>
      <c r="X1051" s="63">
        <f t="shared" ca="1" si="224"/>
        <v>837.58098374346207</v>
      </c>
      <c r="Y1051" s="64">
        <f t="shared" ca="1" si="225"/>
        <v>-7.0252675062339343E-2</v>
      </c>
      <c r="Z1051" s="64"/>
      <c r="AA1051" s="64">
        <f ca="1">MAX(Y1051,OFFSET($AA$4,B1051,0))</f>
        <v>-7.0252675062339343E-2</v>
      </c>
      <c r="AB1051" s="62">
        <f t="shared" ca="1" si="226"/>
        <v>1589728.7071450909</v>
      </c>
      <c r="AC1051" s="65">
        <f t="shared" ca="1" si="227"/>
        <v>0</v>
      </c>
      <c r="AD1051" s="62">
        <f ca="1">MAX(0,AB1051-W1051*(1+OFFSET($Y$4,B1051,0))*E1051)</f>
        <v>0</v>
      </c>
      <c r="AE1051" s="65">
        <f ca="1">IF(OFFSET($AC$4,B1051,0)=0,0,-OFFSET($AC$4,B1051,0)/OFFSET($AD$4,B1051,0)*AD1051)</f>
        <v>0</v>
      </c>
      <c r="AF1051" s="51">
        <f t="shared" ca="1" si="228"/>
        <v>1589728.7071450909</v>
      </c>
    </row>
    <row r="1052" spans="1:32" ht="11.25" x14ac:dyDescent="0.2">
      <c r="A1052" s="60">
        <v>40916</v>
      </c>
      <c r="B1052" s="102">
        <f>INT(A1052/10000)</f>
        <v>4</v>
      </c>
      <c r="C1052" s="109">
        <v>1</v>
      </c>
      <c r="D1052" s="60" t="s">
        <v>1109</v>
      </c>
      <c r="E1052" s="60">
        <v>363</v>
      </c>
      <c r="F1052" s="60">
        <v>0</v>
      </c>
      <c r="G1052" s="60">
        <f t="shared" si="216"/>
        <v>585.1343283582089</v>
      </c>
      <c r="H1052" s="60"/>
      <c r="I1052" s="60"/>
      <c r="J1052" s="57"/>
      <c r="K1052" s="23">
        <f t="shared" si="217"/>
        <v>1</v>
      </c>
      <c r="L1052" s="23">
        <f t="shared" si="218"/>
        <v>0</v>
      </c>
      <c r="M1052" s="23">
        <f ca="1">OFFSET('Z1'!$B$7,B1052,K1052)*E1052</f>
        <v>0</v>
      </c>
      <c r="N1052" s="23">
        <f ca="1">IF(L1052&gt;0,OFFSET('Z1'!$I$7,B1052,L1052)*IF(L1052=1,E1052-9300,IF(L1052=2,E1052-18000,IF(L1052=3,E1052-45000,0))),0)</f>
        <v>0</v>
      </c>
      <c r="O1052" s="23">
        <f>IF(AND(F1052=1,E1052&gt;20000,E1052&lt;=45000),E1052*'Z1'!$G$7,0)+IF(AND(F1052=1,E1052&gt;45000,E1052&lt;=50000),'Z1'!$G$7/5000*(50000-E1052)*E1052,0)</f>
        <v>0</v>
      </c>
      <c r="P1052" s="24">
        <f t="shared" ca="1" si="219"/>
        <v>0</v>
      </c>
      <c r="Q1052" s="27">
        <v>2469</v>
      </c>
      <c r="R1052" s="26">
        <f t="shared" si="220"/>
        <v>1469</v>
      </c>
      <c r="S1052" s="27">
        <f t="shared" si="221"/>
        <v>1</v>
      </c>
      <c r="T1052" s="28">
        <f t="shared" si="222"/>
        <v>1322.1000000000001</v>
      </c>
      <c r="U1052" s="61">
        <f ca="1">OFFSET($U$4,B1052,0)/OFFSET($G$4,B1052,0)*G1052</f>
        <v>295757.86606621073</v>
      </c>
      <c r="V1052" s="62">
        <f t="shared" ca="1" si="223"/>
        <v>297079.96606621071</v>
      </c>
      <c r="W1052" s="63">
        <v>882.75997950364558</v>
      </c>
      <c r="X1052" s="63">
        <f t="shared" ca="1" si="224"/>
        <v>818.40211037523613</v>
      </c>
      <c r="Y1052" s="64">
        <f t="shared" ca="1" si="225"/>
        <v>-7.2905286400269609E-2</v>
      </c>
      <c r="Z1052" s="64"/>
      <c r="AA1052" s="64">
        <f ca="1">MAX(Y1052,OFFSET($AA$4,B1052,0))</f>
        <v>-7.2905286400269609E-2</v>
      </c>
      <c r="AB1052" s="62">
        <f t="shared" ca="1" si="226"/>
        <v>297079.96606621071</v>
      </c>
      <c r="AC1052" s="65">
        <f t="shared" ca="1" si="227"/>
        <v>0</v>
      </c>
      <c r="AD1052" s="62">
        <f ca="1">MAX(0,AB1052-W1052*(1+OFFSET($Y$4,B1052,0))*E1052)</f>
        <v>0</v>
      </c>
      <c r="AE1052" s="65">
        <f ca="1">IF(OFFSET($AC$4,B1052,0)=0,0,-OFFSET($AC$4,B1052,0)/OFFSET($AD$4,B1052,0)*AD1052)</f>
        <v>0</v>
      </c>
      <c r="AF1052" s="51">
        <f t="shared" ca="1" si="228"/>
        <v>297079.96606621071</v>
      </c>
    </row>
    <row r="1053" spans="1:32" ht="11.25" x14ac:dyDescent="0.2">
      <c r="A1053" s="60">
        <v>40917</v>
      </c>
      <c r="B1053" s="102">
        <f>INT(A1053/10000)</f>
        <v>4</v>
      </c>
      <c r="C1053" s="109">
        <v>4</v>
      </c>
      <c r="D1053" s="60" t="s">
        <v>1110</v>
      </c>
      <c r="E1053" s="60">
        <v>2882</v>
      </c>
      <c r="F1053" s="60">
        <v>0</v>
      </c>
      <c r="G1053" s="60">
        <f t="shared" si="216"/>
        <v>4645.6119402985078</v>
      </c>
      <c r="H1053" s="60"/>
      <c r="I1053" s="60"/>
      <c r="J1053" s="57"/>
      <c r="K1053" s="23">
        <f t="shared" si="217"/>
        <v>1</v>
      </c>
      <c r="L1053" s="23">
        <f t="shared" si="218"/>
        <v>0</v>
      </c>
      <c r="M1053" s="23">
        <f ca="1">OFFSET('Z1'!$B$7,B1053,K1053)*E1053</f>
        <v>0</v>
      </c>
      <c r="N1053" s="23">
        <f ca="1">IF(L1053&gt;0,OFFSET('Z1'!$I$7,B1053,L1053)*IF(L1053=1,E1053-9300,IF(L1053=2,E1053-18000,IF(L1053=3,E1053-45000,0))),0)</f>
        <v>0</v>
      </c>
      <c r="O1053" s="23">
        <f>IF(AND(F1053=1,E1053&gt;20000,E1053&lt;=45000),E1053*'Z1'!$G$7,0)+IF(AND(F1053=1,E1053&gt;45000,E1053&lt;=50000),'Z1'!$G$7/5000*(50000-E1053)*E1053,0)</f>
        <v>0</v>
      </c>
      <c r="P1053" s="24">
        <f t="shared" ca="1" si="219"/>
        <v>0</v>
      </c>
      <c r="Q1053" s="27">
        <v>16799</v>
      </c>
      <c r="R1053" s="26">
        <f t="shared" si="220"/>
        <v>15799</v>
      </c>
      <c r="S1053" s="27">
        <f t="shared" si="221"/>
        <v>1</v>
      </c>
      <c r="T1053" s="28">
        <f t="shared" si="222"/>
        <v>14219.1</v>
      </c>
      <c r="U1053" s="61">
        <f ca="1">OFFSET($U$4,B1053,0)/OFFSET($G$4,B1053,0)*G1053</f>
        <v>2348138.2093741582</v>
      </c>
      <c r="V1053" s="62">
        <f t="shared" ca="1" si="223"/>
        <v>2362357.3093741583</v>
      </c>
      <c r="W1053" s="63">
        <v>884.05661012652104</v>
      </c>
      <c r="X1053" s="63">
        <f t="shared" ca="1" si="224"/>
        <v>819.69372289179671</v>
      </c>
      <c r="Y1053" s="64">
        <f t="shared" ca="1" si="225"/>
        <v>-7.2804033698150916E-2</v>
      </c>
      <c r="Z1053" s="64"/>
      <c r="AA1053" s="64">
        <f ca="1">MAX(Y1053,OFFSET($AA$4,B1053,0))</f>
        <v>-7.2804033698150916E-2</v>
      </c>
      <c r="AB1053" s="62">
        <f t="shared" ca="1" si="226"/>
        <v>2362357.3093741583</v>
      </c>
      <c r="AC1053" s="65">
        <f t="shared" ca="1" si="227"/>
        <v>0</v>
      </c>
      <c r="AD1053" s="62">
        <f ca="1">MAX(0,AB1053-W1053*(1+OFFSET($Y$4,B1053,0))*E1053)</f>
        <v>0</v>
      </c>
      <c r="AE1053" s="65">
        <f ca="1">IF(OFFSET($AC$4,B1053,0)=0,0,-OFFSET($AC$4,B1053,0)/OFFSET($AD$4,B1053,0)*AD1053)</f>
        <v>0</v>
      </c>
      <c r="AF1053" s="51">
        <f t="shared" ca="1" si="228"/>
        <v>2362357.3093741583</v>
      </c>
    </row>
    <row r="1054" spans="1:32" ht="11.25" x14ac:dyDescent="0.2">
      <c r="A1054" s="60">
        <v>40918</v>
      </c>
      <c r="B1054" s="102">
        <f>INT(A1054/10000)</f>
        <v>4</v>
      </c>
      <c r="C1054" s="109">
        <v>3</v>
      </c>
      <c r="D1054" s="60" t="s">
        <v>1111</v>
      </c>
      <c r="E1054" s="60">
        <v>2239</v>
      </c>
      <c r="F1054" s="60">
        <v>0</v>
      </c>
      <c r="G1054" s="60">
        <f t="shared" si="216"/>
        <v>3609.1343283582091</v>
      </c>
      <c r="H1054" s="60"/>
      <c r="I1054" s="60"/>
      <c r="J1054" s="57"/>
      <c r="K1054" s="23">
        <f t="shared" si="217"/>
        <v>1</v>
      </c>
      <c r="L1054" s="23">
        <f t="shared" si="218"/>
        <v>0</v>
      </c>
      <c r="M1054" s="23">
        <f ca="1">OFFSET('Z1'!$B$7,B1054,K1054)*E1054</f>
        <v>0</v>
      </c>
      <c r="N1054" s="23">
        <f ca="1">IF(L1054&gt;0,OFFSET('Z1'!$I$7,B1054,L1054)*IF(L1054=1,E1054-9300,IF(L1054=2,E1054-18000,IF(L1054=3,E1054-45000,0))),0)</f>
        <v>0</v>
      </c>
      <c r="O1054" s="23">
        <f>IF(AND(F1054=1,E1054&gt;20000,E1054&lt;=45000),E1054*'Z1'!$G$7,0)+IF(AND(F1054=1,E1054&gt;45000,E1054&lt;=50000),'Z1'!$G$7/5000*(50000-E1054)*E1054,0)</f>
        <v>0</v>
      </c>
      <c r="P1054" s="24">
        <f t="shared" ca="1" si="219"/>
        <v>0</v>
      </c>
      <c r="Q1054" s="27">
        <v>135641</v>
      </c>
      <c r="R1054" s="26">
        <f t="shared" si="220"/>
        <v>134641</v>
      </c>
      <c r="S1054" s="27">
        <f t="shared" si="221"/>
        <v>1</v>
      </c>
      <c r="T1054" s="28">
        <f t="shared" si="222"/>
        <v>121176.90000000001</v>
      </c>
      <c r="U1054" s="61">
        <f ca="1">OFFSET($U$4,B1054,0)/OFFSET($G$4,B1054,0)*G1054</f>
        <v>1824247.5540557737</v>
      </c>
      <c r="V1054" s="62">
        <f t="shared" ca="1" si="223"/>
        <v>1945424.4540557736</v>
      </c>
      <c r="W1054" s="63">
        <v>930.90252208656011</v>
      </c>
      <c r="X1054" s="63">
        <f t="shared" ca="1" si="224"/>
        <v>868.8809531289744</v>
      </c>
      <c r="Y1054" s="64">
        <f t="shared" ca="1" si="225"/>
        <v>-6.6625202409558604E-2</v>
      </c>
      <c r="Z1054" s="64"/>
      <c r="AA1054" s="64">
        <f ca="1">MAX(Y1054,OFFSET($AA$4,B1054,0))</f>
        <v>-6.6625202409558604E-2</v>
      </c>
      <c r="AB1054" s="62">
        <f t="shared" ca="1" si="226"/>
        <v>1945424.4540557736</v>
      </c>
      <c r="AC1054" s="65">
        <f t="shared" ca="1" si="227"/>
        <v>0</v>
      </c>
      <c r="AD1054" s="62">
        <f ca="1">MAX(0,AB1054-W1054*(1+OFFSET($Y$4,B1054,0))*E1054)</f>
        <v>7422.378414683044</v>
      </c>
      <c r="AE1054" s="65">
        <f ca="1">IF(OFFSET($AC$4,B1054,0)=0,0,-OFFSET($AC$4,B1054,0)/OFFSET($AD$4,B1054,0)*AD1054)</f>
        <v>-335.32849431029143</v>
      </c>
      <c r="AF1054" s="51">
        <f t="shared" ca="1" si="228"/>
        <v>1945089.1255614632</v>
      </c>
    </row>
    <row r="1055" spans="1:32" ht="11.25" x14ac:dyDescent="0.2">
      <c r="A1055" s="60">
        <v>40919</v>
      </c>
      <c r="B1055" s="102">
        <f>INT(A1055/10000)</f>
        <v>4</v>
      </c>
      <c r="C1055" s="109">
        <v>2</v>
      </c>
      <c r="D1055" s="60" t="s">
        <v>1112</v>
      </c>
      <c r="E1055" s="60">
        <v>833</v>
      </c>
      <c r="F1055" s="60">
        <v>0</v>
      </c>
      <c r="G1055" s="60">
        <f t="shared" si="216"/>
        <v>1342.7462686567164</v>
      </c>
      <c r="H1055" s="60"/>
      <c r="I1055" s="60"/>
      <c r="J1055" s="57"/>
      <c r="K1055" s="23">
        <f t="shared" si="217"/>
        <v>1</v>
      </c>
      <c r="L1055" s="23">
        <f t="shared" si="218"/>
        <v>0</v>
      </c>
      <c r="M1055" s="23">
        <f ca="1">OFFSET('Z1'!$B$7,B1055,K1055)*E1055</f>
        <v>0</v>
      </c>
      <c r="N1055" s="23">
        <f ca="1">IF(L1055&gt;0,OFFSET('Z1'!$I$7,B1055,L1055)*IF(L1055=1,E1055-9300,IF(L1055=2,E1055-18000,IF(L1055=3,E1055-45000,0))),0)</f>
        <v>0</v>
      </c>
      <c r="O1055" s="23">
        <f>IF(AND(F1055=1,E1055&gt;20000,E1055&lt;=45000),E1055*'Z1'!$G$7,0)+IF(AND(F1055=1,E1055&gt;45000,E1055&lt;=50000),'Z1'!$G$7/5000*(50000-E1055)*E1055,0)</f>
        <v>0</v>
      </c>
      <c r="P1055" s="24">
        <f t="shared" ca="1" si="219"/>
        <v>0</v>
      </c>
      <c r="Q1055" s="27">
        <v>0</v>
      </c>
      <c r="R1055" s="26">
        <f t="shared" si="220"/>
        <v>0</v>
      </c>
      <c r="S1055" s="27">
        <f t="shared" si="221"/>
        <v>1</v>
      </c>
      <c r="T1055" s="28">
        <f t="shared" si="222"/>
        <v>0</v>
      </c>
      <c r="U1055" s="61">
        <f ca="1">OFFSET($U$4,B1055,0)/OFFSET($G$4,B1055,0)*G1055</f>
        <v>678695.04802521644</v>
      </c>
      <c r="V1055" s="62">
        <f t="shared" ca="1" si="223"/>
        <v>678695.04802521644</v>
      </c>
      <c r="W1055" s="63">
        <v>880.12230637345181</v>
      </c>
      <c r="X1055" s="63">
        <f t="shared" ca="1" si="224"/>
        <v>814.75996161490571</v>
      </c>
      <c r="Y1055" s="64">
        <f t="shared" ca="1" si="225"/>
        <v>-7.4265070076307893E-2</v>
      </c>
      <c r="Z1055" s="64"/>
      <c r="AA1055" s="64">
        <f ca="1">MAX(Y1055,OFFSET($AA$4,B1055,0))</f>
        <v>-7.4265070076307893E-2</v>
      </c>
      <c r="AB1055" s="62">
        <f t="shared" ca="1" si="226"/>
        <v>678695.04802521644</v>
      </c>
      <c r="AC1055" s="65">
        <f t="shared" ca="1" si="227"/>
        <v>0</v>
      </c>
      <c r="AD1055" s="62">
        <f ca="1">MAX(0,AB1055-W1055*(1+OFFSET($Y$4,B1055,0))*E1055)</f>
        <v>0</v>
      </c>
      <c r="AE1055" s="65">
        <f ca="1">IF(OFFSET($AC$4,B1055,0)=0,0,-OFFSET($AC$4,B1055,0)/OFFSET($AD$4,B1055,0)*AD1055)</f>
        <v>0</v>
      </c>
      <c r="AF1055" s="51">
        <f t="shared" ca="1" si="228"/>
        <v>678695.04802521644</v>
      </c>
    </row>
    <row r="1056" spans="1:32" ht="11.25" x14ac:dyDescent="0.2">
      <c r="A1056" s="60">
        <v>40920</v>
      </c>
      <c r="B1056" s="102">
        <f>INT(A1056/10000)</f>
        <v>4</v>
      </c>
      <c r="C1056" s="109">
        <v>3</v>
      </c>
      <c r="D1056" s="60" t="s">
        <v>1113</v>
      </c>
      <c r="E1056" s="60">
        <v>1996</v>
      </c>
      <c r="F1056" s="60">
        <v>0</v>
      </c>
      <c r="G1056" s="60">
        <f t="shared" si="216"/>
        <v>3217.4328358208954</v>
      </c>
      <c r="H1056" s="60"/>
      <c r="I1056" s="60"/>
      <c r="J1056" s="57"/>
      <c r="K1056" s="23">
        <f t="shared" si="217"/>
        <v>1</v>
      </c>
      <c r="L1056" s="23">
        <f t="shared" si="218"/>
        <v>0</v>
      </c>
      <c r="M1056" s="23">
        <f ca="1">OFFSET('Z1'!$B$7,B1056,K1056)*E1056</f>
        <v>0</v>
      </c>
      <c r="N1056" s="23">
        <f ca="1">IF(L1056&gt;0,OFFSET('Z1'!$I$7,B1056,L1056)*IF(L1056=1,E1056-9300,IF(L1056=2,E1056-18000,IF(L1056=3,E1056-45000,0))),0)</f>
        <v>0</v>
      </c>
      <c r="O1056" s="23">
        <f>IF(AND(F1056=1,E1056&gt;20000,E1056&lt;=45000),E1056*'Z1'!$G$7,0)+IF(AND(F1056=1,E1056&gt;45000,E1056&lt;=50000),'Z1'!$G$7/5000*(50000-E1056)*E1056,0)</f>
        <v>0</v>
      </c>
      <c r="P1056" s="24">
        <f t="shared" ca="1" si="219"/>
        <v>0</v>
      </c>
      <c r="Q1056" s="27">
        <v>4450</v>
      </c>
      <c r="R1056" s="26">
        <f t="shared" si="220"/>
        <v>3450</v>
      </c>
      <c r="S1056" s="27">
        <f t="shared" si="221"/>
        <v>1</v>
      </c>
      <c r="T1056" s="28">
        <f t="shared" si="222"/>
        <v>3105</v>
      </c>
      <c r="U1056" s="61">
        <f ca="1">OFFSET($U$4,B1056,0)/OFFSET($G$4,B1056,0)*G1056</f>
        <v>1626260.8833833516</v>
      </c>
      <c r="V1056" s="62">
        <f t="shared" ca="1" si="223"/>
        <v>1629365.8833833516</v>
      </c>
      <c r="W1056" s="63">
        <v>881.60615024696949</v>
      </c>
      <c r="X1056" s="63">
        <f t="shared" ca="1" si="224"/>
        <v>816.31557283735049</v>
      </c>
      <c r="Y1056" s="64">
        <f t="shared" ca="1" si="225"/>
        <v>-7.4058668251496207E-2</v>
      </c>
      <c r="Z1056" s="64"/>
      <c r="AA1056" s="64">
        <f ca="1">MAX(Y1056,OFFSET($AA$4,B1056,0))</f>
        <v>-7.4058668251496207E-2</v>
      </c>
      <c r="AB1056" s="62">
        <f t="shared" ca="1" si="226"/>
        <v>1629365.8833833516</v>
      </c>
      <c r="AC1056" s="65">
        <f t="shared" ca="1" si="227"/>
        <v>0</v>
      </c>
      <c r="AD1056" s="62">
        <f ca="1">MAX(0,AB1056-W1056*(1+OFFSET($Y$4,B1056,0))*E1056)</f>
        <v>0</v>
      </c>
      <c r="AE1056" s="65">
        <f ca="1">IF(OFFSET($AC$4,B1056,0)=0,0,-OFFSET($AC$4,B1056,0)/OFFSET($AD$4,B1056,0)*AD1056)</f>
        <v>0</v>
      </c>
      <c r="AF1056" s="51">
        <f t="shared" ca="1" si="228"/>
        <v>1629365.8833833516</v>
      </c>
    </row>
    <row r="1057" spans="1:32" ht="11.25" x14ac:dyDescent="0.2">
      <c r="A1057" s="60">
        <v>40921</v>
      </c>
      <c r="B1057" s="102">
        <f>INT(A1057/10000)</f>
        <v>4</v>
      </c>
      <c r="C1057" s="109">
        <v>2</v>
      </c>
      <c r="D1057" s="60" t="s">
        <v>1114</v>
      </c>
      <c r="E1057" s="60">
        <v>812</v>
      </c>
      <c r="F1057" s="60">
        <v>0</v>
      </c>
      <c r="G1057" s="60">
        <f t="shared" si="216"/>
        <v>1308.8955223880596</v>
      </c>
      <c r="H1057" s="60"/>
      <c r="I1057" s="60"/>
      <c r="J1057" s="57"/>
      <c r="K1057" s="23">
        <f t="shared" si="217"/>
        <v>1</v>
      </c>
      <c r="L1057" s="23">
        <f t="shared" si="218"/>
        <v>0</v>
      </c>
      <c r="M1057" s="23">
        <f ca="1">OFFSET('Z1'!$B$7,B1057,K1057)*E1057</f>
        <v>0</v>
      </c>
      <c r="N1057" s="23">
        <f ca="1">IF(L1057&gt;0,OFFSET('Z1'!$I$7,B1057,L1057)*IF(L1057=1,E1057-9300,IF(L1057=2,E1057-18000,IF(L1057=3,E1057-45000,0))),0)</f>
        <v>0</v>
      </c>
      <c r="O1057" s="23">
        <f>IF(AND(F1057=1,E1057&gt;20000,E1057&lt;=45000),E1057*'Z1'!$G$7,0)+IF(AND(F1057=1,E1057&gt;45000,E1057&lt;=50000),'Z1'!$G$7/5000*(50000-E1057)*E1057,0)</f>
        <v>0</v>
      </c>
      <c r="P1057" s="24">
        <f t="shared" ca="1" si="219"/>
        <v>0</v>
      </c>
      <c r="Q1057" s="27">
        <v>41753</v>
      </c>
      <c r="R1057" s="26">
        <f t="shared" si="220"/>
        <v>40753</v>
      </c>
      <c r="S1057" s="27">
        <f t="shared" si="221"/>
        <v>1</v>
      </c>
      <c r="T1057" s="28">
        <f t="shared" si="222"/>
        <v>36677.700000000004</v>
      </c>
      <c r="U1057" s="61">
        <f ca="1">OFFSET($U$4,B1057,0)/OFFSET($G$4,B1057,0)*G1057</f>
        <v>661585.08883130329</v>
      </c>
      <c r="V1057" s="62">
        <f t="shared" ca="1" si="223"/>
        <v>698262.78883130325</v>
      </c>
      <c r="W1057" s="63">
        <v>926.87464829538771</v>
      </c>
      <c r="X1057" s="63">
        <f t="shared" ca="1" si="224"/>
        <v>859.92954289569366</v>
      </c>
      <c r="Y1057" s="64">
        <f t="shared" ca="1" si="225"/>
        <v>-7.2226708889721603E-2</v>
      </c>
      <c r="Z1057" s="64"/>
      <c r="AA1057" s="64">
        <f ca="1">MAX(Y1057,OFFSET($AA$4,B1057,0))</f>
        <v>-7.2226708889721603E-2</v>
      </c>
      <c r="AB1057" s="62">
        <f t="shared" ca="1" si="226"/>
        <v>698262.78883130325</v>
      </c>
      <c r="AC1057" s="65">
        <f t="shared" ca="1" si="227"/>
        <v>0</v>
      </c>
      <c r="AD1057" s="62">
        <f ca="1">MAX(0,AB1057-W1057*(1+OFFSET($Y$4,B1057,0))*E1057)</f>
        <v>0</v>
      </c>
      <c r="AE1057" s="65">
        <f ca="1">IF(OFFSET($AC$4,B1057,0)=0,0,-OFFSET($AC$4,B1057,0)/OFFSET($AD$4,B1057,0)*AD1057)</f>
        <v>0</v>
      </c>
      <c r="AF1057" s="51">
        <f t="shared" ca="1" si="228"/>
        <v>698262.78883130325</v>
      </c>
    </row>
    <row r="1058" spans="1:32" ht="11.25" x14ac:dyDescent="0.2">
      <c r="A1058" s="60">
        <v>40922</v>
      </c>
      <c r="B1058" s="102">
        <f>INT(A1058/10000)</f>
        <v>4</v>
      </c>
      <c r="C1058" s="109">
        <v>4</v>
      </c>
      <c r="D1058" s="60" t="s">
        <v>1115</v>
      </c>
      <c r="E1058" s="60">
        <v>2985</v>
      </c>
      <c r="F1058" s="60">
        <v>0</v>
      </c>
      <c r="G1058" s="60">
        <f t="shared" si="216"/>
        <v>4811.6417910447763</v>
      </c>
      <c r="H1058" s="60"/>
      <c r="I1058" s="60"/>
      <c r="J1058" s="57"/>
      <c r="K1058" s="23">
        <f t="shared" si="217"/>
        <v>1</v>
      </c>
      <c r="L1058" s="23">
        <f t="shared" si="218"/>
        <v>0</v>
      </c>
      <c r="M1058" s="23">
        <f ca="1">OFFSET('Z1'!$B$7,B1058,K1058)*E1058</f>
        <v>0</v>
      </c>
      <c r="N1058" s="23">
        <f ca="1">IF(L1058&gt;0,OFFSET('Z1'!$I$7,B1058,L1058)*IF(L1058=1,E1058-9300,IF(L1058=2,E1058-18000,IF(L1058=3,E1058-45000,0))),0)</f>
        <v>0</v>
      </c>
      <c r="O1058" s="23">
        <f>IF(AND(F1058=1,E1058&gt;20000,E1058&lt;=45000),E1058*'Z1'!$G$7,0)+IF(AND(F1058=1,E1058&gt;45000,E1058&lt;=50000),'Z1'!$G$7/5000*(50000-E1058)*E1058,0)</f>
        <v>0</v>
      </c>
      <c r="P1058" s="24">
        <f t="shared" ca="1" si="219"/>
        <v>0</v>
      </c>
      <c r="Q1058" s="27">
        <v>0</v>
      </c>
      <c r="R1058" s="26">
        <f t="shared" si="220"/>
        <v>0</v>
      </c>
      <c r="S1058" s="27">
        <f t="shared" si="221"/>
        <v>1</v>
      </c>
      <c r="T1058" s="28">
        <f t="shared" si="222"/>
        <v>0</v>
      </c>
      <c r="U1058" s="61">
        <f ca="1">OFFSET($U$4,B1058,0)/OFFSET($G$4,B1058,0)*G1058</f>
        <v>2432058.4854204934</v>
      </c>
      <c r="V1058" s="62">
        <f t="shared" ca="1" si="223"/>
        <v>2432058.4854204934</v>
      </c>
      <c r="W1058" s="63">
        <v>880.09613677286586</v>
      </c>
      <c r="X1058" s="63">
        <f t="shared" ca="1" si="224"/>
        <v>814.75996161490571</v>
      </c>
      <c r="Y1058" s="64">
        <f t="shared" ca="1" si="225"/>
        <v>-7.4237543409217399E-2</v>
      </c>
      <c r="Z1058" s="64"/>
      <c r="AA1058" s="64">
        <f ca="1">MAX(Y1058,OFFSET($AA$4,B1058,0))</f>
        <v>-7.4237543409217399E-2</v>
      </c>
      <c r="AB1058" s="62">
        <f t="shared" ca="1" si="226"/>
        <v>2432058.4854204934</v>
      </c>
      <c r="AC1058" s="65">
        <f t="shared" ca="1" si="227"/>
        <v>0</v>
      </c>
      <c r="AD1058" s="62">
        <f ca="1">MAX(0,AB1058-W1058*(1+OFFSET($Y$4,B1058,0))*E1058)</f>
        <v>0</v>
      </c>
      <c r="AE1058" s="65">
        <f ca="1">IF(OFFSET($AC$4,B1058,0)=0,0,-OFFSET($AC$4,B1058,0)/OFFSET($AD$4,B1058,0)*AD1058)</f>
        <v>0</v>
      </c>
      <c r="AF1058" s="51">
        <f t="shared" ca="1" si="228"/>
        <v>2432058.4854204934</v>
      </c>
    </row>
    <row r="1059" spans="1:32" ht="11.25" x14ac:dyDescent="0.2">
      <c r="A1059" s="60">
        <v>40923</v>
      </c>
      <c r="B1059" s="102">
        <f>INT(A1059/10000)</f>
        <v>4</v>
      </c>
      <c r="C1059" s="109">
        <v>3</v>
      </c>
      <c r="D1059" s="60" t="s">
        <v>1116</v>
      </c>
      <c r="E1059" s="60">
        <v>2415</v>
      </c>
      <c r="F1059" s="60">
        <v>0</v>
      </c>
      <c r="G1059" s="60">
        <f t="shared" si="216"/>
        <v>3892.8358208955224</v>
      </c>
      <c r="H1059" s="60"/>
      <c r="I1059" s="60"/>
      <c r="J1059" s="57"/>
      <c r="K1059" s="23">
        <f t="shared" si="217"/>
        <v>1</v>
      </c>
      <c r="L1059" s="23">
        <f t="shared" si="218"/>
        <v>0</v>
      </c>
      <c r="M1059" s="23">
        <f ca="1">OFFSET('Z1'!$B$7,B1059,K1059)*E1059</f>
        <v>0</v>
      </c>
      <c r="N1059" s="23">
        <f ca="1">IF(L1059&gt;0,OFFSET('Z1'!$I$7,B1059,L1059)*IF(L1059=1,E1059-9300,IF(L1059=2,E1059-18000,IF(L1059=3,E1059-45000,0))),0)</f>
        <v>0</v>
      </c>
      <c r="O1059" s="23">
        <f>IF(AND(F1059=1,E1059&gt;20000,E1059&lt;=45000),E1059*'Z1'!$G$7,0)+IF(AND(F1059=1,E1059&gt;45000,E1059&lt;=50000),'Z1'!$G$7/5000*(50000-E1059)*E1059,0)</f>
        <v>0</v>
      </c>
      <c r="P1059" s="24">
        <f t="shared" ca="1" si="219"/>
        <v>0</v>
      </c>
      <c r="Q1059" s="27">
        <v>71370</v>
      </c>
      <c r="R1059" s="26">
        <f t="shared" si="220"/>
        <v>70370</v>
      </c>
      <c r="S1059" s="27">
        <f t="shared" si="221"/>
        <v>1</v>
      </c>
      <c r="T1059" s="28">
        <f t="shared" si="222"/>
        <v>63333</v>
      </c>
      <c r="U1059" s="61">
        <f ca="1">OFFSET($U$4,B1059,0)/OFFSET($G$4,B1059,0)*G1059</f>
        <v>1967645.307299997</v>
      </c>
      <c r="V1059" s="62">
        <f t="shared" ca="1" si="223"/>
        <v>2030978.307299997</v>
      </c>
      <c r="W1059" s="63">
        <v>908.15484308752241</v>
      </c>
      <c r="X1059" s="63">
        <f t="shared" ca="1" si="224"/>
        <v>840.98480633540248</v>
      </c>
      <c r="Y1059" s="64">
        <f t="shared" ca="1" si="225"/>
        <v>-7.3963198306311817E-2</v>
      </c>
      <c r="Z1059" s="64"/>
      <c r="AA1059" s="64">
        <f ca="1">MAX(Y1059,OFFSET($AA$4,B1059,0))</f>
        <v>-7.3963198306311817E-2</v>
      </c>
      <c r="AB1059" s="62">
        <f t="shared" ca="1" si="226"/>
        <v>2030978.307299997</v>
      </c>
      <c r="AC1059" s="65">
        <f t="shared" ca="1" si="227"/>
        <v>0</v>
      </c>
      <c r="AD1059" s="62">
        <f ca="1">MAX(0,AB1059-W1059*(1+OFFSET($Y$4,B1059,0))*E1059)</f>
        <v>0</v>
      </c>
      <c r="AE1059" s="65">
        <f ca="1">IF(OFFSET($AC$4,B1059,0)=0,0,-OFFSET($AC$4,B1059,0)/OFFSET($AD$4,B1059,0)*AD1059)</f>
        <v>0</v>
      </c>
      <c r="AF1059" s="51">
        <f t="shared" ca="1" si="228"/>
        <v>2030978.307299997</v>
      </c>
    </row>
    <row r="1060" spans="1:32" ht="11.25" x14ac:dyDescent="0.2">
      <c r="A1060" s="60">
        <v>41001</v>
      </c>
      <c r="B1060" s="102">
        <f>INT(A1060/10000)</f>
        <v>4</v>
      </c>
      <c r="C1060" s="109">
        <v>3</v>
      </c>
      <c r="D1060" s="60" t="s">
        <v>1117</v>
      </c>
      <c r="E1060" s="60">
        <v>1173</v>
      </c>
      <c r="F1060" s="60">
        <v>0</v>
      </c>
      <c r="G1060" s="60">
        <f t="shared" si="216"/>
        <v>1890.8059701492537</v>
      </c>
      <c r="H1060" s="60"/>
      <c r="I1060" s="60"/>
      <c r="J1060" s="57"/>
      <c r="K1060" s="23">
        <f t="shared" si="217"/>
        <v>1</v>
      </c>
      <c r="L1060" s="23">
        <f t="shared" si="218"/>
        <v>0</v>
      </c>
      <c r="M1060" s="23">
        <f ca="1">OFFSET('Z1'!$B$7,B1060,K1060)*E1060</f>
        <v>0</v>
      </c>
      <c r="N1060" s="23">
        <f ca="1">IF(L1060&gt;0,OFFSET('Z1'!$I$7,B1060,L1060)*IF(L1060=1,E1060-9300,IF(L1060=2,E1060-18000,IF(L1060=3,E1060-45000,0))),0)</f>
        <v>0</v>
      </c>
      <c r="O1060" s="23">
        <f>IF(AND(F1060=1,E1060&gt;20000,E1060&lt;=45000),E1060*'Z1'!$G$7,0)+IF(AND(F1060=1,E1060&gt;45000,E1060&lt;=50000),'Z1'!$G$7/5000*(50000-E1060)*E1060,0)</f>
        <v>0</v>
      </c>
      <c r="P1060" s="24">
        <f t="shared" ca="1" si="219"/>
        <v>0</v>
      </c>
      <c r="Q1060" s="27">
        <v>0</v>
      </c>
      <c r="R1060" s="26">
        <f t="shared" si="220"/>
        <v>0</v>
      </c>
      <c r="S1060" s="27">
        <f t="shared" si="221"/>
        <v>1</v>
      </c>
      <c r="T1060" s="28">
        <f t="shared" si="222"/>
        <v>0</v>
      </c>
      <c r="U1060" s="61">
        <f ca="1">OFFSET($U$4,B1060,0)/OFFSET($G$4,B1060,0)*G1060</f>
        <v>955713.43497428426</v>
      </c>
      <c r="V1060" s="62">
        <f t="shared" ca="1" si="223"/>
        <v>955713.43497428426</v>
      </c>
      <c r="W1060" s="63">
        <v>879.42796578162074</v>
      </c>
      <c r="X1060" s="63">
        <f t="shared" ca="1" si="224"/>
        <v>814.75996161490559</v>
      </c>
      <c r="Y1060" s="64">
        <f t="shared" ca="1" si="225"/>
        <v>-7.3534168440094305E-2</v>
      </c>
      <c r="Z1060" s="64"/>
      <c r="AA1060" s="64">
        <f ca="1">MAX(Y1060,OFFSET($AA$4,B1060,0))</f>
        <v>-7.3534168440094305E-2</v>
      </c>
      <c r="AB1060" s="62">
        <f t="shared" ca="1" si="226"/>
        <v>955713.43497428426</v>
      </c>
      <c r="AC1060" s="65">
        <f t="shared" ca="1" si="227"/>
        <v>0</v>
      </c>
      <c r="AD1060" s="62">
        <f ca="1">MAX(0,AB1060-W1060*(1+OFFSET($Y$4,B1060,0))*E1060)</f>
        <v>0</v>
      </c>
      <c r="AE1060" s="65">
        <f ca="1">IF(OFFSET($AC$4,B1060,0)=0,0,-OFFSET($AC$4,B1060,0)/OFFSET($AD$4,B1060,0)*AD1060)</f>
        <v>0</v>
      </c>
      <c r="AF1060" s="51">
        <f t="shared" ca="1" si="228"/>
        <v>955713.43497428426</v>
      </c>
    </row>
    <row r="1061" spans="1:32" ht="11.25" x14ac:dyDescent="0.2">
      <c r="A1061" s="60">
        <v>41002</v>
      </c>
      <c r="B1061" s="102">
        <f>INT(A1061/10000)</f>
        <v>4</v>
      </c>
      <c r="C1061" s="109">
        <v>6</v>
      </c>
      <c r="D1061" s="60" t="s">
        <v>1118</v>
      </c>
      <c r="E1061" s="60">
        <v>16660</v>
      </c>
      <c r="F1061" s="60">
        <v>0</v>
      </c>
      <c r="G1061" s="60">
        <f t="shared" si="216"/>
        <v>27766.666666666664</v>
      </c>
      <c r="H1061" s="60"/>
      <c r="I1061" s="60"/>
      <c r="J1061" s="57"/>
      <c r="K1061" s="23">
        <f t="shared" si="217"/>
        <v>2</v>
      </c>
      <c r="L1061" s="23">
        <f t="shared" si="218"/>
        <v>0</v>
      </c>
      <c r="M1061" s="23">
        <f ca="1">OFFSET('Z1'!$B$7,B1061,K1061)*E1061</f>
        <v>1666333.2</v>
      </c>
      <c r="N1061" s="23">
        <f ca="1">IF(L1061&gt;0,OFFSET('Z1'!$I$7,B1061,L1061)*IF(L1061=1,E1061-9300,IF(L1061=2,E1061-18000,IF(L1061=3,E1061-45000,0))),0)</f>
        <v>0</v>
      </c>
      <c r="O1061" s="23">
        <f>IF(AND(F1061=1,E1061&gt;20000,E1061&lt;=45000),E1061*'Z1'!$G$7,0)+IF(AND(F1061=1,E1061&gt;45000,E1061&lt;=50000),'Z1'!$G$7/5000*(50000-E1061)*E1061,0)</f>
        <v>0</v>
      </c>
      <c r="P1061" s="24">
        <f t="shared" ca="1" si="219"/>
        <v>1666333.2</v>
      </c>
      <c r="Q1061" s="27">
        <v>84536</v>
      </c>
      <c r="R1061" s="26">
        <f t="shared" si="220"/>
        <v>83536</v>
      </c>
      <c r="S1061" s="27">
        <f t="shared" si="221"/>
        <v>0</v>
      </c>
      <c r="T1061" s="28">
        <f t="shared" si="222"/>
        <v>0</v>
      </c>
      <c r="U1061" s="61">
        <f ca="1">OFFSET($U$4,B1061,0)/OFFSET($G$4,B1061,0)*G1061</f>
        <v>14034743.277064659</v>
      </c>
      <c r="V1061" s="62">
        <f t="shared" ca="1" si="223"/>
        <v>15701076.477064658</v>
      </c>
      <c r="W1061" s="63">
        <v>1006.6771314413024</v>
      </c>
      <c r="X1061" s="63">
        <f t="shared" ca="1" si="224"/>
        <v>942.44156524997948</v>
      </c>
      <c r="Y1061" s="64">
        <f t="shared" ca="1" si="225"/>
        <v>-6.3809501760861642E-2</v>
      </c>
      <c r="Z1061" s="64"/>
      <c r="AA1061" s="64">
        <f ca="1">MAX(Y1061,OFFSET($AA$4,B1061,0))</f>
        <v>-6.3809501760861642E-2</v>
      </c>
      <c r="AB1061" s="62">
        <f t="shared" ca="1" si="226"/>
        <v>15701076.477064658</v>
      </c>
      <c r="AC1061" s="65">
        <f t="shared" ca="1" si="227"/>
        <v>0</v>
      </c>
      <c r="AD1061" s="62">
        <f ca="1">MAX(0,AB1061-W1061*(1+OFFSET($Y$4,B1061,0))*E1061)</f>
        <v>106946.94613106549</v>
      </c>
      <c r="AE1061" s="65">
        <f ca="1">IF(OFFSET($AC$4,B1061,0)=0,0,-OFFSET($AC$4,B1061,0)/OFFSET($AD$4,B1061,0)*AD1061)</f>
        <v>-4831.6531997709335</v>
      </c>
      <c r="AF1061" s="51">
        <f t="shared" ca="1" si="228"/>
        <v>15696244.823864887</v>
      </c>
    </row>
    <row r="1062" spans="1:32" ht="11.25" x14ac:dyDescent="0.2">
      <c r="A1062" s="60">
        <v>41003</v>
      </c>
      <c r="B1062" s="102">
        <f>INT(A1062/10000)</f>
        <v>4</v>
      </c>
      <c r="C1062" s="109">
        <v>5</v>
      </c>
      <c r="D1062" s="60" t="s">
        <v>1119</v>
      </c>
      <c r="E1062" s="60">
        <v>6668</v>
      </c>
      <c r="F1062" s="60">
        <v>0</v>
      </c>
      <c r="G1062" s="60">
        <f t="shared" si="216"/>
        <v>10748.417910447761</v>
      </c>
      <c r="H1062" s="60"/>
      <c r="I1062" s="60"/>
      <c r="J1062" s="57"/>
      <c r="K1062" s="23">
        <f t="shared" si="217"/>
        <v>1</v>
      </c>
      <c r="L1062" s="23">
        <f t="shared" si="218"/>
        <v>0</v>
      </c>
      <c r="M1062" s="23">
        <f ca="1">OFFSET('Z1'!$B$7,B1062,K1062)*E1062</f>
        <v>0</v>
      </c>
      <c r="N1062" s="23">
        <f ca="1">IF(L1062&gt;0,OFFSET('Z1'!$I$7,B1062,L1062)*IF(L1062=1,E1062-9300,IF(L1062=2,E1062-18000,IF(L1062=3,E1062-45000,0))),0)</f>
        <v>0</v>
      </c>
      <c r="O1062" s="23">
        <f>IF(AND(F1062=1,E1062&gt;20000,E1062&lt;=45000),E1062*'Z1'!$G$7,0)+IF(AND(F1062=1,E1062&gt;45000,E1062&lt;=50000),'Z1'!$G$7/5000*(50000-E1062)*E1062,0)</f>
        <v>0</v>
      </c>
      <c r="P1062" s="24">
        <f t="shared" ca="1" si="219"/>
        <v>0</v>
      </c>
      <c r="Q1062" s="27">
        <v>11235</v>
      </c>
      <c r="R1062" s="26">
        <f t="shared" si="220"/>
        <v>10235</v>
      </c>
      <c r="S1062" s="27">
        <f t="shared" si="221"/>
        <v>1</v>
      </c>
      <c r="T1062" s="28">
        <f t="shared" si="222"/>
        <v>9211.5</v>
      </c>
      <c r="U1062" s="61">
        <f ca="1">OFFSET($U$4,B1062,0)/OFFSET($G$4,B1062,0)*G1062</f>
        <v>5432819.42404819</v>
      </c>
      <c r="V1062" s="62">
        <f t="shared" ca="1" si="223"/>
        <v>5442030.92404819</v>
      </c>
      <c r="W1062" s="63">
        <v>881.04802947324606</v>
      </c>
      <c r="X1062" s="63">
        <f t="shared" ca="1" si="224"/>
        <v>816.14141032516352</v>
      </c>
      <c r="Y1062" s="64">
        <f t="shared" ca="1" si="225"/>
        <v>-7.3669785274803279E-2</v>
      </c>
      <c r="Z1062" s="64"/>
      <c r="AA1062" s="64">
        <f ca="1">MAX(Y1062,OFFSET($AA$4,B1062,0))</f>
        <v>-7.3669785274803279E-2</v>
      </c>
      <c r="AB1062" s="62">
        <f t="shared" ca="1" si="226"/>
        <v>5442030.92404819</v>
      </c>
      <c r="AC1062" s="65">
        <f t="shared" ca="1" si="227"/>
        <v>0</v>
      </c>
      <c r="AD1062" s="62">
        <f ca="1">MAX(0,AB1062-W1062*(1+OFFSET($Y$4,B1062,0))*E1062)</f>
        <v>0</v>
      </c>
      <c r="AE1062" s="65">
        <f ca="1">IF(OFFSET($AC$4,B1062,0)=0,0,-OFFSET($AC$4,B1062,0)/OFFSET($AD$4,B1062,0)*AD1062)</f>
        <v>0</v>
      </c>
      <c r="AF1062" s="51">
        <f t="shared" ca="1" si="228"/>
        <v>5442030.92404819</v>
      </c>
    </row>
    <row r="1063" spans="1:32" ht="11.25" x14ac:dyDescent="0.2">
      <c r="A1063" s="60">
        <v>41004</v>
      </c>
      <c r="B1063" s="102">
        <f>INT(A1063/10000)</f>
        <v>4</v>
      </c>
      <c r="C1063" s="109">
        <v>2</v>
      </c>
      <c r="D1063" s="60" t="s">
        <v>1120</v>
      </c>
      <c r="E1063" s="60">
        <v>948</v>
      </c>
      <c r="F1063" s="60">
        <v>0</v>
      </c>
      <c r="G1063" s="60">
        <f t="shared" si="216"/>
        <v>1528.1194029850747</v>
      </c>
      <c r="H1063" s="60"/>
      <c r="I1063" s="60"/>
      <c r="J1063" s="57"/>
      <c r="K1063" s="23">
        <f t="shared" si="217"/>
        <v>1</v>
      </c>
      <c r="L1063" s="23">
        <f t="shared" si="218"/>
        <v>0</v>
      </c>
      <c r="M1063" s="23">
        <f ca="1">OFFSET('Z1'!$B$7,B1063,K1063)*E1063</f>
        <v>0</v>
      </c>
      <c r="N1063" s="23">
        <f ca="1">IF(L1063&gt;0,OFFSET('Z1'!$I$7,B1063,L1063)*IF(L1063=1,E1063-9300,IF(L1063=2,E1063-18000,IF(L1063=3,E1063-45000,0))),0)</f>
        <v>0</v>
      </c>
      <c r="O1063" s="23">
        <f>IF(AND(F1063=1,E1063&gt;20000,E1063&lt;=45000),E1063*'Z1'!$G$7,0)+IF(AND(F1063=1,E1063&gt;45000,E1063&lt;=50000),'Z1'!$G$7/5000*(50000-E1063)*E1063,0)</f>
        <v>0</v>
      </c>
      <c r="P1063" s="24">
        <f t="shared" ca="1" si="219"/>
        <v>0</v>
      </c>
      <c r="Q1063" s="27">
        <v>0</v>
      </c>
      <c r="R1063" s="26">
        <f t="shared" si="220"/>
        <v>0</v>
      </c>
      <c r="S1063" s="27">
        <f t="shared" si="221"/>
        <v>1</v>
      </c>
      <c r="T1063" s="28">
        <f t="shared" si="222"/>
        <v>0</v>
      </c>
      <c r="U1063" s="61">
        <f ca="1">OFFSET($U$4,B1063,0)/OFFSET($G$4,B1063,0)*G1063</f>
        <v>772392.44361093058</v>
      </c>
      <c r="V1063" s="62">
        <f t="shared" ca="1" si="223"/>
        <v>772392.44361093058</v>
      </c>
      <c r="W1063" s="63">
        <v>880.12230637345169</v>
      </c>
      <c r="X1063" s="63">
        <f t="shared" ca="1" si="224"/>
        <v>814.75996161490571</v>
      </c>
      <c r="Y1063" s="64">
        <f t="shared" ca="1" si="225"/>
        <v>-7.4265070076307782E-2</v>
      </c>
      <c r="Z1063" s="64"/>
      <c r="AA1063" s="64">
        <f ca="1">MAX(Y1063,OFFSET($AA$4,B1063,0))</f>
        <v>-7.4265070076307782E-2</v>
      </c>
      <c r="AB1063" s="62">
        <f t="shared" ca="1" si="226"/>
        <v>772392.44361093058</v>
      </c>
      <c r="AC1063" s="65">
        <f t="shared" ca="1" si="227"/>
        <v>0</v>
      </c>
      <c r="AD1063" s="62">
        <f ca="1">MAX(0,AB1063-W1063*(1+OFFSET($Y$4,B1063,0))*E1063)</f>
        <v>0</v>
      </c>
      <c r="AE1063" s="65">
        <f ca="1">IF(OFFSET($AC$4,B1063,0)=0,0,-OFFSET($AC$4,B1063,0)/OFFSET($AD$4,B1063,0)*AD1063)</f>
        <v>0</v>
      </c>
      <c r="AF1063" s="51">
        <f t="shared" ca="1" si="228"/>
        <v>772392.44361093058</v>
      </c>
    </row>
    <row r="1064" spans="1:32" ht="11.25" x14ac:dyDescent="0.2">
      <c r="A1064" s="60">
        <v>41005</v>
      </c>
      <c r="B1064" s="102">
        <f>INT(A1064/10000)</f>
        <v>4</v>
      </c>
      <c r="C1064" s="109">
        <v>6</v>
      </c>
      <c r="D1064" s="60" t="s">
        <v>1121</v>
      </c>
      <c r="E1064" s="60">
        <v>11957</v>
      </c>
      <c r="F1064" s="60">
        <v>0</v>
      </c>
      <c r="G1064" s="60">
        <f t="shared" si="216"/>
        <v>19928.333333333332</v>
      </c>
      <c r="H1064" s="60"/>
      <c r="I1064" s="60"/>
      <c r="J1064" s="57"/>
      <c r="K1064" s="23">
        <f t="shared" si="217"/>
        <v>2</v>
      </c>
      <c r="L1064" s="23">
        <f t="shared" si="218"/>
        <v>0</v>
      </c>
      <c r="M1064" s="23">
        <f ca="1">OFFSET('Z1'!$B$7,B1064,K1064)*E1064</f>
        <v>1195939.1399999999</v>
      </c>
      <c r="N1064" s="23">
        <f ca="1">IF(L1064&gt;0,OFFSET('Z1'!$I$7,B1064,L1064)*IF(L1064=1,E1064-9300,IF(L1064=2,E1064-18000,IF(L1064=3,E1064-45000,0))),0)</f>
        <v>0</v>
      </c>
      <c r="O1064" s="23">
        <f>IF(AND(F1064=1,E1064&gt;20000,E1064&lt;=45000),E1064*'Z1'!$G$7,0)+IF(AND(F1064=1,E1064&gt;45000,E1064&lt;=50000),'Z1'!$G$7/5000*(50000-E1064)*E1064,0)</f>
        <v>0</v>
      </c>
      <c r="P1064" s="24">
        <f t="shared" ca="1" si="219"/>
        <v>1195939.1399999999</v>
      </c>
      <c r="Q1064" s="27">
        <v>61780</v>
      </c>
      <c r="R1064" s="26">
        <f t="shared" si="220"/>
        <v>60780</v>
      </c>
      <c r="S1064" s="27">
        <f t="shared" si="221"/>
        <v>0</v>
      </c>
      <c r="T1064" s="28">
        <f t="shared" si="222"/>
        <v>0</v>
      </c>
      <c r="U1064" s="61">
        <f ca="1">OFFSET($U$4,B1064,0)/OFFSET($G$4,B1064,0)*G1064</f>
        <v>10072834.655694006</v>
      </c>
      <c r="V1064" s="62">
        <f t="shared" ca="1" si="223"/>
        <v>11268773.795694007</v>
      </c>
      <c r="W1064" s="63">
        <v>1006.6254527765786</v>
      </c>
      <c r="X1064" s="63">
        <f t="shared" ca="1" si="224"/>
        <v>942.44156524997959</v>
      </c>
      <c r="Y1064" s="64">
        <f t="shared" ca="1" si="225"/>
        <v>-6.3761439122724695E-2</v>
      </c>
      <c r="Z1064" s="64"/>
      <c r="AA1064" s="64">
        <f ca="1">MAX(Y1064,OFFSET($AA$4,B1064,0))</f>
        <v>-6.3761439122724695E-2</v>
      </c>
      <c r="AB1064" s="62">
        <f t="shared" ca="1" si="226"/>
        <v>11268773.795694007</v>
      </c>
      <c r="AC1064" s="65">
        <f t="shared" ca="1" si="227"/>
        <v>0</v>
      </c>
      <c r="AD1064" s="62">
        <f ca="1">MAX(0,AB1064-W1064*(1+OFFSET($Y$4,B1064,0))*E1064)</f>
        <v>77331.132870685309</v>
      </c>
      <c r="AE1064" s="65">
        <f ca="1">IF(OFFSET($AC$4,B1064,0)=0,0,-OFFSET($AC$4,B1064,0)/OFFSET($AD$4,B1064,0)*AD1064)</f>
        <v>-3493.668861929526</v>
      </c>
      <c r="AF1064" s="51">
        <f t="shared" ca="1" si="228"/>
        <v>11265280.126832077</v>
      </c>
    </row>
    <row r="1065" spans="1:32" ht="11.25" x14ac:dyDescent="0.2">
      <c r="A1065" s="60">
        <v>41006</v>
      </c>
      <c r="B1065" s="102">
        <f>INT(A1065/10000)</f>
        <v>4</v>
      </c>
      <c r="C1065" s="109">
        <v>3</v>
      </c>
      <c r="D1065" s="60" t="s">
        <v>1122</v>
      </c>
      <c r="E1065" s="60">
        <v>1389</v>
      </c>
      <c r="F1065" s="60">
        <v>0</v>
      </c>
      <c r="G1065" s="60">
        <f t="shared" si="216"/>
        <v>2238.9850746268658</v>
      </c>
      <c r="H1065" s="60"/>
      <c r="I1065" s="60"/>
      <c r="J1065" s="57"/>
      <c r="K1065" s="23">
        <f t="shared" si="217"/>
        <v>1</v>
      </c>
      <c r="L1065" s="23">
        <f t="shared" si="218"/>
        <v>0</v>
      </c>
      <c r="M1065" s="23">
        <f ca="1">OFFSET('Z1'!$B$7,B1065,K1065)*E1065</f>
        <v>0</v>
      </c>
      <c r="N1065" s="23">
        <f ca="1">IF(L1065&gt;0,OFFSET('Z1'!$I$7,B1065,L1065)*IF(L1065=1,E1065-9300,IF(L1065=2,E1065-18000,IF(L1065=3,E1065-45000,0))),0)</f>
        <v>0</v>
      </c>
      <c r="O1065" s="23">
        <f>IF(AND(F1065=1,E1065&gt;20000,E1065&lt;=45000),E1065*'Z1'!$G$7,0)+IF(AND(F1065=1,E1065&gt;45000,E1065&lt;=50000),'Z1'!$G$7/5000*(50000-E1065)*E1065,0)</f>
        <v>0</v>
      </c>
      <c r="P1065" s="24">
        <f t="shared" ca="1" si="219"/>
        <v>0</v>
      </c>
      <c r="Q1065" s="27">
        <v>0</v>
      </c>
      <c r="R1065" s="26">
        <f t="shared" si="220"/>
        <v>0</v>
      </c>
      <c r="S1065" s="27">
        <f t="shared" si="221"/>
        <v>1</v>
      </c>
      <c r="T1065" s="28">
        <f t="shared" si="222"/>
        <v>0</v>
      </c>
      <c r="U1065" s="61">
        <f ca="1">OFFSET($U$4,B1065,0)/OFFSET($G$4,B1065,0)*G1065</f>
        <v>1131701.586683104</v>
      </c>
      <c r="V1065" s="62">
        <f t="shared" ca="1" si="223"/>
        <v>1131701.586683104</v>
      </c>
      <c r="W1065" s="63">
        <v>880.12230637345192</v>
      </c>
      <c r="X1065" s="63">
        <f t="shared" ca="1" si="224"/>
        <v>814.75996161490571</v>
      </c>
      <c r="Y1065" s="64">
        <f t="shared" ca="1" si="225"/>
        <v>-7.4265070076308004E-2</v>
      </c>
      <c r="Z1065" s="64"/>
      <c r="AA1065" s="64">
        <f ca="1">MAX(Y1065,OFFSET($AA$4,B1065,0))</f>
        <v>-7.4265070076308004E-2</v>
      </c>
      <c r="AB1065" s="62">
        <f t="shared" ca="1" si="226"/>
        <v>1131701.586683104</v>
      </c>
      <c r="AC1065" s="65">
        <f t="shared" ca="1" si="227"/>
        <v>0</v>
      </c>
      <c r="AD1065" s="62">
        <f ca="1">MAX(0,AB1065-W1065*(1+OFFSET($Y$4,B1065,0))*E1065)</f>
        <v>0</v>
      </c>
      <c r="AE1065" s="65">
        <f ca="1">IF(OFFSET($AC$4,B1065,0)=0,0,-OFFSET($AC$4,B1065,0)/OFFSET($AD$4,B1065,0)*AD1065)</f>
        <v>0</v>
      </c>
      <c r="AF1065" s="51">
        <f t="shared" ca="1" si="228"/>
        <v>1131701.586683104</v>
      </c>
    </row>
    <row r="1066" spans="1:32" ht="11.25" x14ac:dyDescent="0.2">
      <c r="A1066" s="60">
        <v>41007</v>
      </c>
      <c r="B1066" s="102">
        <f>INT(A1066/10000)</f>
        <v>4</v>
      </c>
      <c r="C1066" s="109">
        <v>5</v>
      </c>
      <c r="D1066" s="60" t="s">
        <v>1123</v>
      </c>
      <c r="E1066" s="60">
        <v>6104</v>
      </c>
      <c r="F1066" s="60">
        <v>0</v>
      </c>
      <c r="G1066" s="60">
        <f t="shared" si="216"/>
        <v>9839.2835820895525</v>
      </c>
      <c r="H1066" s="60"/>
      <c r="I1066" s="60"/>
      <c r="J1066" s="57"/>
      <c r="K1066" s="23">
        <f t="shared" si="217"/>
        <v>1</v>
      </c>
      <c r="L1066" s="23">
        <f t="shared" si="218"/>
        <v>0</v>
      </c>
      <c r="M1066" s="23">
        <f ca="1">OFFSET('Z1'!$B$7,B1066,K1066)*E1066</f>
        <v>0</v>
      </c>
      <c r="N1066" s="23">
        <f ca="1">IF(L1066&gt;0,OFFSET('Z1'!$I$7,B1066,L1066)*IF(L1066=1,E1066-9300,IF(L1066=2,E1066-18000,IF(L1066=3,E1066-45000,0))),0)</f>
        <v>0</v>
      </c>
      <c r="O1066" s="23">
        <f>IF(AND(F1066=1,E1066&gt;20000,E1066&lt;=45000),E1066*'Z1'!$G$7,0)+IF(AND(F1066=1,E1066&gt;45000,E1066&lt;=50000),'Z1'!$G$7/5000*(50000-E1066)*E1066,0)</f>
        <v>0</v>
      </c>
      <c r="P1066" s="24">
        <f t="shared" ca="1" si="219"/>
        <v>0</v>
      </c>
      <c r="Q1066" s="27">
        <v>15342</v>
      </c>
      <c r="R1066" s="26">
        <f t="shared" si="220"/>
        <v>14342</v>
      </c>
      <c r="S1066" s="27">
        <f t="shared" si="221"/>
        <v>1</v>
      </c>
      <c r="T1066" s="28">
        <f t="shared" si="222"/>
        <v>12907.800000000001</v>
      </c>
      <c r="U1066" s="61">
        <f ca="1">OFFSET($U$4,B1066,0)/OFFSET($G$4,B1066,0)*G1066</f>
        <v>4973294.8056973843</v>
      </c>
      <c r="V1066" s="62">
        <f t="shared" ca="1" si="223"/>
        <v>4986202.6056973841</v>
      </c>
      <c r="W1066" s="63">
        <v>880.82998178866706</v>
      </c>
      <c r="X1066" s="63">
        <f t="shared" ca="1" si="224"/>
        <v>816.87460774858846</v>
      </c>
      <c r="Y1066" s="64">
        <f t="shared" ca="1" si="225"/>
        <v>-7.2608080290599175E-2</v>
      </c>
      <c r="Z1066" s="64"/>
      <c r="AA1066" s="64">
        <f ca="1">MAX(Y1066,OFFSET($AA$4,B1066,0))</f>
        <v>-7.2608080290599175E-2</v>
      </c>
      <c r="AB1066" s="62">
        <f t="shared" ca="1" si="226"/>
        <v>4986202.6056973841</v>
      </c>
      <c r="AC1066" s="65">
        <f t="shared" ca="1" si="227"/>
        <v>0</v>
      </c>
      <c r="AD1066" s="62">
        <f ca="1">MAX(0,AB1066-W1066*(1+OFFSET($Y$4,B1066,0))*E1066)</f>
        <v>0</v>
      </c>
      <c r="AE1066" s="65">
        <f ca="1">IF(OFFSET($AC$4,B1066,0)=0,0,-OFFSET($AC$4,B1066,0)/OFFSET($AD$4,B1066,0)*AD1066)</f>
        <v>0</v>
      </c>
      <c r="AF1066" s="51">
        <f t="shared" ca="1" si="228"/>
        <v>4986202.6056973841</v>
      </c>
    </row>
    <row r="1067" spans="1:32" ht="11.25" x14ac:dyDescent="0.2">
      <c r="A1067" s="60">
        <v>41008</v>
      </c>
      <c r="B1067" s="102">
        <f>INT(A1067/10000)</f>
        <v>4</v>
      </c>
      <c r="C1067" s="109">
        <v>3</v>
      </c>
      <c r="D1067" s="60" t="s">
        <v>1124</v>
      </c>
      <c r="E1067" s="60">
        <v>1898</v>
      </c>
      <c r="F1067" s="60">
        <v>0</v>
      </c>
      <c r="G1067" s="60">
        <f t="shared" si="216"/>
        <v>3059.4626865671644</v>
      </c>
      <c r="H1067" s="60"/>
      <c r="I1067" s="60"/>
      <c r="J1067" s="57"/>
      <c r="K1067" s="23">
        <f t="shared" si="217"/>
        <v>1</v>
      </c>
      <c r="L1067" s="23">
        <f t="shared" si="218"/>
        <v>0</v>
      </c>
      <c r="M1067" s="23">
        <f ca="1">OFFSET('Z1'!$B$7,B1067,K1067)*E1067</f>
        <v>0</v>
      </c>
      <c r="N1067" s="23">
        <f ca="1">IF(L1067&gt;0,OFFSET('Z1'!$I$7,B1067,L1067)*IF(L1067=1,E1067-9300,IF(L1067=2,E1067-18000,IF(L1067=3,E1067-45000,0))),0)</f>
        <v>0</v>
      </c>
      <c r="O1067" s="23">
        <f>IF(AND(F1067=1,E1067&gt;20000,E1067&lt;=45000),E1067*'Z1'!$G$7,0)+IF(AND(F1067=1,E1067&gt;45000,E1067&lt;=50000),'Z1'!$G$7/5000*(50000-E1067)*E1067,0)</f>
        <v>0</v>
      </c>
      <c r="P1067" s="24">
        <f t="shared" ca="1" si="219"/>
        <v>0</v>
      </c>
      <c r="Q1067" s="27">
        <v>0</v>
      </c>
      <c r="R1067" s="26">
        <f t="shared" si="220"/>
        <v>0</v>
      </c>
      <c r="S1067" s="27">
        <f t="shared" si="221"/>
        <v>1</v>
      </c>
      <c r="T1067" s="28">
        <f t="shared" si="222"/>
        <v>0</v>
      </c>
      <c r="U1067" s="61">
        <f ca="1">OFFSET($U$4,B1067,0)/OFFSET($G$4,B1067,0)*G1067</f>
        <v>1546414.4071450909</v>
      </c>
      <c r="V1067" s="62">
        <f t="shared" ca="1" si="223"/>
        <v>1546414.4071450909</v>
      </c>
      <c r="W1067" s="63">
        <v>880.12230637345169</v>
      </c>
      <c r="X1067" s="63">
        <f t="shared" ca="1" si="224"/>
        <v>814.75996161490559</v>
      </c>
      <c r="Y1067" s="64">
        <f t="shared" ca="1" si="225"/>
        <v>-7.4265070076307893E-2</v>
      </c>
      <c r="Z1067" s="64"/>
      <c r="AA1067" s="64">
        <f ca="1">MAX(Y1067,OFFSET($AA$4,B1067,0))</f>
        <v>-7.4265070076307893E-2</v>
      </c>
      <c r="AB1067" s="62">
        <f t="shared" ca="1" si="226"/>
        <v>1546414.4071450909</v>
      </c>
      <c r="AC1067" s="65">
        <f t="shared" ca="1" si="227"/>
        <v>0</v>
      </c>
      <c r="AD1067" s="62">
        <f ca="1">MAX(0,AB1067-W1067*(1+OFFSET($Y$4,B1067,0))*E1067)</f>
        <v>0</v>
      </c>
      <c r="AE1067" s="65">
        <f ca="1">IF(OFFSET($AC$4,B1067,0)=0,0,-OFFSET($AC$4,B1067,0)/OFFSET($AD$4,B1067,0)*AD1067)</f>
        <v>0</v>
      </c>
      <c r="AF1067" s="51">
        <f t="shared" ca="1" si="228"/>
        <v>1546414.4071450909</v>
      </c>
    </row>
    <row r="1068" spans="1:32" ht="11.25" x14ac:dyDescent="0.2">
      <c r="A1068" s="60">
        <v>41009</v>
      </c>
      <c r="B1068" s="102">
        <f>INT(A1068/10000)</f>
        <v>4</v>
      </c>
      <c r="C1068" s="109">
        <v>4</v>
      </c>
      <c r="D1068" s="60" t="s">
        <v>1125</v>
      </c>
      <c r="E1068" s="60">
        <v>2839</v>
      </c>
      <c r="F1068" s="60">
        <v>0</v>
      </c>
      <c r="G1068" s="60">
        <f t="shared" si="216"/>
        <v>4576.2985074626868</v>
      </c>
      <c r="H1068" s="60"/>
      <c r="I1068" s="60"/>
      <c r="J1068" s="57"/>
      <c r="K1068" s="23">
        <f t="shared" si="217"/>
        <v>1</v>
      </c>
      <c r="L1068" s="23">
        <f t="shared" si="218"/>
        <v>0</v>
      </c>
      <c r="M1068" s="23">
        <f ca="1">OFFSET('Z1'!$B$7,B1068,K1068)*E1068</f>
        <v>0</v>
      </c>
      <c r="N1068" s="23">
        <f ca="1">IF(L1068&gt;0,OFFSET('Z1'!$I$7,B1068,L1068)*IF(L1068=1,E1068-9300,IF(L1068=2,E1068-18000,IF(L1068=3,E1068-45000,0))),0)</f>
        <v>0</v>
      </c>
      <c r="O1068" s="23">
        <f>IF(AND(F1068=1,E1068&gt;20000,E1068&lt;=45000),E1068*'Z1'!$G$7,0)+IF(AND(F1068=1,E1068&gt;45000,E1068&lt;=50000),'Z1'!$G$7/5000*(50000-E1068)*E1068,0)</f>
        <v>0</v>
      </c>
      <c r="P1068" s="24">
        <f t="shared" ca="1" si="219"/>
        <v>0</v>
      </c>
      <c r="Q1068" s="27">
        <v>12501</v>
      </c>
      <c r="R1068" s="26">
        <f t="shared" si="220"/>
        <v>11501</v>
      </c>
      <c r="S1068" s="27">
        <f t="shared" si="221"/>
        <v>1</v>
      </c>
      <c r="T1068" s="28">
        <f t="shared" si="222"/>
        <v>10350.9</v>
      </c>
      <c r="U1068" s="61">
        <f ca="1">OFFSET($U$4,B1068,0)/OFFSET($G$4,B1068,0)*G1068</f>
        <v>2313103.5310247173</v>
      </c>
      <c r="V1068" s="62">
        <f t="shared" ca="1" si="223"/>
        <v>2323454.4310247172</v>
      </c>
      <c r="W1068" s="63">
        <v>884.00538384578306</v>
      </c>
      <c r="X1068" s="63">
        <f t="shared" ca="1" si="224"/>
        <v>818.40592850465555</v>
      </c>
      <c r="Y1068" s="64">
        <f t="shared" ca="1" si="225"/>
        <v>-7.4207076721346632E-2</v>
      </c>
      <c r="Z1068" s="64"/>
      <c r="AA1068" s="64">
        <f ca="1">MAX(Y1068,OFFSET($AA$4,B1068,0))</f>
        <v>-7.4207076721346632E-2</v>
      </c>
      <c r="AB1068" s="62">
        <f t="shared" ca="1" si="226"/>
        <v>2323454.4310247172</v>
      </c>
      <c r="AC1068" s="65">
        <f t="shared" ca="1" si="227"/>
        <v>0</v>
      </c>
      <c r="AD1068" s="62">
        <f ca="1">MAX(0,AB1068-W1068*(1+OFFSET($Y$4,B1068,0))*E1068)</f>
        <v>0</v>
      </c>
      <c r="AE1068" s="65">
        <f ca="1">IF(OFFSET($AC$4,B1068,0)=0,0,-OFFSET($AC$4,B1068,0)/OFFSET($AD$4,B1068,0)*AD1068)</f>
        <v>0</v>
      </c>
      <c r="AF1068" s="51">
        <f t="shared" ca="1" si="228"/>
        <v>2323454.4310247172</v>
      </c>
    </row>
    <row r="1069" spans="1:32" ht="11.25" x14ac:dyDescent="0.2">
      <c r="A1069" s="60">
        <v>41010</v>
      </c>
      <c r="B1069" s="102">
        <f>INT(A1069/10000)</f>
        <v>4</v>
      </c>
      <c r="C1069" s="109">
        <v>3</v>
      </c>
      <c r="D1069" s="60" t="s">
        <v>1126</v>
      </c>
      <c r="E1069" s="60">
        <v>2413</v>
      </c>
      <c r="F1069" s="60">
        <v>0</v>
      </c>
      <c r="G1069" s="60">
        <f t="shared" si="216"/>
        <v>3889.6119402985073</v>
      </c>
      <c r="H1069" s="60"/>
      <c r="I1069" s="60"/>
      <c r="J1069" s="57"/>
      <c r="K1069" s="23">
        <f t="shared" si="217"/>
        <v>1</v>
      </c>
      <c r="L1069" s="23">
        <f t="shared" si="218"/>
        <v>0</v>
      </c>
      <c r="M1069" s="23">
        <f ca="1">OFFSET('Z1'!$B$7,B1069,K1069)*E1069</f>
        <v>0</v>
      </c>
      <c r="N1069" s="23">
        <f ca="1">IF(L1069&gt;0,OFFSET('Z1'!$I$7,B1069,L1069)*IF(L1069=1,E1069-9300,IF(L1069=2,E1069-18000,IF(L1069=3,E1069-45000,0))),0)</f>
        <v>0</v>
      </c>
      <c r="O1069" s="23">
        <f>IF(AND(F1069=1,E1069&gt;20000,E1069&lt;=45000),E1069*'Z1'!$G$7,0)+IF(AND(F1069=1,E1069&gt;45000,E1069&lt;=50000),'Z1'!$G$7/5000*(50000-E1069)*E1069,0)</f>
        <v>0</v>
      </c>
      <c r="P1069" s="24">
        <f t="shared" ca="1" si="219"/>
        <v>0</v>
      </c>
      <c r="Q1069" s="27">
        <v>0</v>
      </c>
      <c r="R1069" s="26">
        <f t="shared" si="220"/>
        <v>0</v>
      </c>
      <c r="S1069" s="27">
        <f t="shared" si="221"/>
        <v>1</v>
      </c>
      <c r="T1069" s="28">
        <f t="shared" si="222"/>
        <v>0</v>
      </c>
      <c r="U1069" s="61">
        <f ca="1">OFFSET($U$4,B1069,0)/OFFSET($G$4,B1069,0)*G1069</f>
        <v>1966015.7873767673</v>
      </c>
      <c r="V1069" s="62">
        <f t="shared" ca="1" si="223"/>
        <v>1966015.7873767673</v>
      </c>
      <c r="W1069" s="63">
        <v>880.12230637345169</v>
      </c>
      <c r="X1069" s="63">
        <f t="shared" ca="1" si="224"/>
        <v>814.75996161490559</v>
      </c>
      <c r="Y1069" s="64">
        <f t="shared" ca="1" si="225"/>
        <v>-7.4265070076307893E-2</v>
      </c>
      <c r="Z1069" s="64"/>
      <c r="AA1069" s="64">
        <f ca="1">MAX(Y1069,OFFSET($AA$4,B1069,0))</f>
        <v>-7.4265070076307893E-2</v>
      </c>
      <c r="AB1069" s="62">
        <f t="shared" ca="1" si="226"/>
        <v>1966015.7873767673</v>
      </c>
      <c r="AC1069" s="65">
        <f t="shared" ca="1" si="227"/>
        <v>0</v>
      </c>
      <c r="AD1069" s="62">
        <f ca="1">MAX(0,AB1069-W1069*(1+OFFSET($Y$4,B1069,0))*E1069)</f>
        <v>0</v>
      </c>
      <c r="AE1069" s="65">
        <f ca="1">IF(OFFSET($AC$4,B1069,0)=0,0,-OFFSET($AC$4,B1069,0)/OFFSET($AD$4,B1069,0)*AD1069)</f>
        <v>0</v>
      </c>
      <c r="AF1069" s="51">
        <f t="shared" ca="1" si="228"/>
        <v>1966015.7873767673</v>
      </c>
    </row>
    <row r="1070" spans="1:32" ht="11.25" x14ac:dyDescent="0.2">
      <c r="A1070" s="60">
        <v>41011</v>
      </c>
      <c r="B1070" s="102">
        <f>INT(A1070/10000)</f>
        <v>4</v>
      </c>
      <c r="C1070" s="109">
        <v>4</v>
      </c>
      <c r="D1070" s="60" t="s">
        <v>1127</v>
      </c>
      <c r="E1070" s="60">
        <v>3511</v>
      </c>
      <c r="F1070" s="60">
        <v>0</v>
      </c>
      <c r="G1070" s="60">
        <f t="shared" si="216"/>
        <v>5659.5223880597014</v>
      </c>
      <c r="H1070" s="60"/>
      <c r="I1070" s="60"/>
      <c r="J1070" s="57"/>
      <c r="K1070" s="23">
        <f t="shared" si="217"/>
        <v>1</v>
      </c>
      <c r="L1070" s="23">
        <f t="shared" si="218"/>
        <v>0</v>
      </c>
      <c r="M1070" s="23">
        <f ca="1">OFFSET('Z1'!$B$7,B1070,K1070)*E1070</f>
        <v>0</v>
      </c>
      <c r="N1070" s="23">
        <f ca="1">IF(L1070&gt;0,OFFSET('Z1'!$I$7,B1070,L1070)*IF(L1070=1,E1070-9300,IF(L1070=2,E1070-18000,IF(L1070=3,E1070-45000,0))),0)</f>
        <v>0</v>
      </c>
      <c r="O1070" s="23">
        <f>IF(AND(F1070=1,E1070&gt;20000,E1070&lt;=45000),E1070*'Z1'!$G$7,0)+IF(AND(F1070=1,E1070&gt;45000,E1070&lt;=50000),'Z1'!$G$7/5000*(50000-E1070)*E1070,0)</f>
        <v>0</v>
      </c>
      <c r="P1070" s="24">
        <f t="shared" ca="1" si="219"/>
        <v>0</v>
      </c>
      <c r="Q1070" s="27">
        <v>12566</v>
      </c>
      <c r="R1070" s="26">
        <f t="shared" si="220"/>
        <v>11566</v>
      </c>
      <c r="S1070" s="27">
        <f t="shared" si="221"/>
        <v>1</v>
      </c>
      <c r="T1070" s="28">
        <f t="shared" si="222"/>
        <v>10409.4</v>
      </c>
      <c r="U1070" s="61">
        <f ca="1">OFFSET($U$4,B1070,0)/OFFSET($G$4,B1070,0)*G1070</f>
        <v>2860622.2252299334</v>
      </c>
      <c r="V1070" s="62">
        <f t="shared" ca="1" si="223"/>
        <v>2871031.6252299333</v>
      </c>
      <c r="W1070" s="63">
        <v>882.76241285082551</v>
      </c>
      <c r="X1070" s="63">
        <f t="shared" ca="1" si="224"/>
        <v>817.72475796922049</v>
      </c>
      <c r="Y1070" s="64">
        <f t="shared" ca="1" si="225"/>
        <v>-7.367515192629237E-2</v>
      </c>
      <c r="Z1070" s="64"/>
      <c r="AA1070" s="64">
        <f ca="1">MAX(Y1070,OFFSET($AA$4,B1070,0))</f>
        <v>-7.367515192629237E-2</v>
      </c>
      <c r="AB1070" s="62">
        <f t="shared" ca="1" si="226"/>
        <v>2871031.6252299333</v>
      </c>
      <c r="AC1070" s="65">
        <f t="shared" ca="1" si="227"/>
        <v>0</v>
      </c>
      <c r="AD1070" s="62">
        <f ca="1">MAX(0,AB1070-W1070*(1+OFFSET($Y$4,B1070,0))*E1070)</f>
        <v>0</v>
      </c>
      <c r="AE1070" s="65">
        <f ca="1">IF(OFFSET($AC$4,B1070,0)=0,0,-OFFSET($AC$4,B1070,0)/OFFSET($AD$4,B1070,0)*AD1070)</f>
        <v>0</v>
      </c>
      <c r="AF1070" s="51">
        <f t="shared" ca="1" si="228"/>
        <v>2871031.6252299333</v>
      </c>
    </row>
    <row r="1071" spans="1:32" ht="11.25" x14ac:dyDescent="0.2">
      <c r="A1071" s="60">
        <v>41012</v>
      </c>
      <c r="B1071" s="102">
        <f>INT(A1071/10000)</f>
        <v>4</v>
      </c>
      <c r="C1071" s="109">
        <v>7</v>
      </c>
      <c r="D1071" s="60" t="s">
        <v>1128</v>
      </c>
      <c r="E1071" s="60">
        <v>28798</v>
      </c>
      <c r="F1071" s="60">
        <v>0</v>
      </c>
      <c r="G1071" s="60">
        <f t="shared" si="216"/>
        <v>57596</v>
      </c>
      <c r="H1071" s="60"/>
      <c r="I1071" s="60"/>
      <c r="J1071" s="57"/>
      <c r="K1071" s="23">
        <f t="shared" si="217"/>
        <v>3</v>
      </c>
      <c r="L1071" s="23">
        <f t="shared" si="218"/>
        <v>0</v>
      </c>
      <c r="M1071" s="23">
        <f ca="1">OFFSET('Z1'!$B$7,B1071,K1071)*E1071</f>
        <v>3128038.7600000002</v>
      </c>
      <c r="N1071" s="23">
        <f ca="1">IF(L1071&gt;0,OFFSET('Z1'!$I$7,B1071,L1071)*IF(L1071=1,E1071-9300,IF(L1071=2,E1071-18000,IF(L1071=3,E1071-45000,0))),0)</f>
        <v>0</v>
      </c>
      <c r="O1071" s="23">
        <f>IF(AND(F1071=1,E1071&gt;20000,E1071&lt;=45000),E1071*'Z1'!$G$7,0)+IF(AND(F1071=1,E1071&gt;45000,E1071&lt;=50000),'Z1'!$G$7/5000*(50000-E1071)*E1071,0)</f>
        <v>0</v>
      </c>
      <c r="P1071" s="24">
        <f t="shared" ca="1" si="219"/>
        <v>3128038.7600000002</v>
      </c>
      <c r="Q1071" s="27">
        <v>32709</v>
      </c>
      <c r="R1071" s="26">
        <f t="shared" si="220"/>
        <v>31709</v>
      </c>
      <c r="S1071" s="27">
        <f t="shared" si="221"/>
        <v>0</v>
      </c>
      <c r="T1071" s="28">
        <f t="shared" si="222"/>
        <v>0</v>
      </c>
      <c r="U1071" s="61">
        <f ca="1">OFFSET($U$4,B1071,0)/OFFSET($G$4,B1071,0)*G1071</f>
        <v>29112067.483282693</v>
      </c>
      <c r="V1071" s="62">
        <f t="shared" ca="1" si="223"/>
        <v>32240106.243282694</v>
      </c>
      <c r="W1071" s="63">
        <v>1197.0046242291089</v>
      </c>
      <c r="X1071" s="63">
        <f t="shared" ca="1" si="224"/>
        <v>1119.5258782999756</v>
      </c>
      <c r="Y1071" s="64">
        <f t="shared" ca="1" si="225"/>
        <v>-6.4727190155201675E-2</v>
      </c>
      <c r="Z1071" s="64"/>
      <c r="AA1071" s="64">
        <f ca="1">MAX(Y1071,OFFSET($AA$4,B1071,0))</f>
        <v>-6.4727190155201675E-2</v>
      </c>
      <c r="AB1071" s="62">
        <f t="shared" ca="1" si="226"/>
        <v>32240106.243282698</v>
      </c>
      <c r="AC1071" s="65">
        <f t="shared" ca="1" si="227"/>
        <v>0</v>
      </c>
      <c r="AD1071" s="62">
        <f ca="1">MAX(0,AB1071-W1071*(1+OFFSET($Y$4,B1071,0))*E1071)</f>
        <v>188183.08597937971</v>
      </c>
      <c r="AE1071" s="65">
        <f ca="1">IF(OFFSET($AC$4,B1071,0)=0,0,-OFFSET($AC$4,B1071,0)/OFFSET($AD$4,B1071,0)*AD1071)</f>
        <v>-8501.7426154530258</v>
      </c>
      <c r="AF1071" s="51">
        <f t="shared" ca="1" si="228"/>
        <v>32231604.500667244</v>
      </c>
    </row>
    <row r="1072" spans="1:32" ht="11.25" x14ac:dyDescent="0.2">
      <c r="A1072" s="60">
        <v>41013</v>
      </c>
      <c r="B1072" s="102">
        <f>INT(A1072/10000)</f>
        <v>4</v>
      </c>
      <c r="C1072" s="109">
        <v>5</v>
      </c>
      <c r="D1072" s="60" t="s">
        <v>1129</v>
      </c>
      <c r="E1072" s="60">
        <v>6210</v>
      </c>
      <c r="F1072" s="60">
        <v>0</v>
      </c>
      <c r="G1072" s="60">
        <f t="shared" si="216"/>
        <v>10010.149253731342</v>
      </c>
      <c r="H1072" s="60"/>
      <c r="I1072" s="60"/>
      <c r="J1072" s="57"/>
      <c r="K1072" s="23">
        <f t="shared" si="217"/>
        <v>1</v>
      </c>
      <c r="L1072" s="23">
        <f t="shared" si="218"/>
        <v>0</v>
      </c>
      <c r="M1072" s="23">
        <f ca="1">OFFSET('Z1'!$B$7,B1072,K1072)*E1072</f>
        <v>0</v>
      </c>
      <c r="N1072" s="23">
        <f ca="1">IF(L1072&gt;0,OFFSET('Z1'!$I$7,B1072,L1072)*IF(L1072=1,E1072-9300,IF(L1072=2,E1072-18000,IF(L1072=3,E1072-45000,0))),0)</f>
        <v>0</v>
      </c>
      <c r="O1072" s="23">
        <f>IF(AND(F1072=1,E1072&gt;20000,E1072&lt;=45000),E1072*'Z1'!$G$7,0)+IF(AND(F1072=1,E1072&gt;45000,E1072&lt;=50000),'Z1'!$G$7/5000*(50000-E1072)*E1072,0)</f>
        <v>0</v>
      </c>
      <c r="P1072" s="24">
        <f t="shared" ca="1" si="219"/>
        <v>0</v>
      </c>
      <c r="Q1072" s="27">
        <v>6102</v>
      </c>
      <c r="R1072" s="26">
        <f t="shared" si="220"/>
        <v>5102</v>
      </c>
      <c r="S1072" s="27">
        <f t="shared" si="221"/>
        <v>1</v>
      </c>
      <c r="T1072" s="28">
        <f t="shared" si="222"/>
        <v>4591.8</v>
      </c>
      <c r="U1072" s="61">
        <f ca="1">OFFSET($U$4,B1072,0)/OFFSET($G$4,B1072,0)*G1072</f>
        <v>5059659.3616285631</v>
      </c>
      <c r="V1072" s="62">
        <f t="shared" ca="1" si="223"/>
        <v>5064251.161628563</v>
      </c>
      <c r="W1072" s="63">
        <v>880.2453294483347</v>
      </c>
      <c r="X1072" s="63">
        <f t="shared" ca="1" si="224"/>
        <v>815.49938190476053</v>
      </c>
      <c r="Y1072" s="64">
        <f t="shared" ca="1" si="225"/>
        <v>-7.3554434630345167E-2</v>
      </c>
      <c r="Z1072" s="64"/>
      <c r="AA1072" s="64">
        <f ca="1">MAX(Y1072,OFFSET($AA$4,B1072,0))</f>
        <v>-7.3554434630345167E-2</v>
      </c>
      <c r="AB1072" s="62">
        <f t="shared" ca="1" si="226"/>
        <v>5064251.161628563</v>
      </c>
      <c r="AC1072" s="65">
        <f t="shared" ca="1" si="227"/>
        <v>0</v>
      </c>
      <c r="AD1072" s="62">
        <f ca="1">MAX(0,AB1072-W1072*(1+OFFSET($Y$4,B1072,0))*E1072)</f>
        <v>0</v>
      </c>
      <c r="AE1072" s="65">
        <f ca="1">IF(OFFSET($AC$4,B1072,0)=0,0,-OFFSET($AC$4,B1072,0)/OFFSET($AD$4,B1072,0)*AD1072)</f>
        <v>0</v>
      </c>
      <c r="AF1072" s="51">
        <f t="shared" ca="1" si="228"/>
        <v>5064251.161628563</v>
      </c>
    </row>
    <row r="1073" spans="1:32" ht="11.25" x14ac:dyDescent="0.2">
      <c r="A1073" s="60">
        <v>41014</v>
      </c>
      <c r="B1073" s="102">
        <f>INT(A1073/10000)</f>
        <v>4</v>
      </c>
      <c r="C1073" s="109">
        <v>5</v>
      </c>
      <c r="D1073" s="60" t="s">
        <v>1130</v>
      </c>
      <c r="E1073" s="60">
        <v>6499</v>
      </c>
      <c r="F1073" s="60">
        <v>0</v>
      </c>
      <c r="G1073" s="60">
        <f t="shared" si="216"/>
        <v>10476</v>
      </c>
      <c r="H1073" s="60"/>
      <c r="I1073" s="60"/>
      <c r="J1073" s="57"/>
      <c r="K1073" s="23">
        <f t="shared" si="217"/>
        <v>1</v>
      </c>
      <c r="L1073" s="23">
        <f t="shared" si="218"/>
        <v>0</v>
      </c>
      <c r="M1073" s="23">
        <f ca="1">OFFSET('Z1'!$B$7,B1073,K1073)*E1073</f>
        <v>0</v>
      </c>
      <c r="N1073" s="23">
        <f ca="1">IF(L1073&gt;0,OFFSET('Z1'!$I$7,B1073,L1073)*IF(L1073=1,E1073-9300,IF(L1073=2,E1073-18000,IF(L1073=3,E1073-45000,0))),0)</f>
        <v>0</v>
      </c>
      <c r="O1073" s="23">
        <f>IF(AND(F1073=1,E1073&gt;20000,E1073&lt;=45000),E1073*'Z1'!$G$7,0)+IF(AND(F1073=1,E1073&gt;45000,E1073&lt;=50000),'Z1'!$G$7/5000*(50000-E1073)*E1073,0)</f>
        <v>0</v>
      </c>
      <c r="P1073" s="24">
        <f t="shared" ca="1" si="219"/>
        <v>0</v>
      </c>
      <c r="Q1073" s="27">
        <v>0</v>
      </c>
      <c r="R1073" s="26">
        <f t="shared" si="220"/>
        <v>0</v>
      </c>
      <c r="S1073" s="27">
        <f t="shared" si="221"/>
        <v>1</v>
      </c>
      <c r="T1073" s="28">
        <f t="shared" si="222"/>
        <v>0</v>
      </c>
      <c r="U1073" s="61">
        <f ca="1">OFFSET($U$4,B1073,0)/OFFSET($G$4,B1073,0)*G1073</f>
        <v>5295124.9905352714</v>
      </c>
      <c r="V1073" s="62">
        <f t="shared" ca="1" si="223"/>
        <v>5295124.9905352714</v>
      </c>
      <c r="W1073" s="63">
        <v>880.12230637345169</v>
      </c>
      <c r="X1073" s="63">
        <f t="shared" ca="1" si="224"/>
        <v>814.75996161490559</v>
      </c>
      <c r="Y1073" s="64">
        <f t="shared" ca="1" si="225"/>
        <v>-7.4265070076307893E-2</v>
      </c>
      <c r="Z1073" s="64"/>
      <c r="AA1073" s="64">
        <f ca="1">MAX(Y1073,OFFSET($AA$4,B1073,0))</f>
        <v>-7.4265070076307893E-2</v>
      </c>
      <c r="AB1073" s="62">
        <f t="shared" ca="1" si="226"/>
        <v>5295124.9905352714</v>
      </c>
      <c r="AC1073" s="65">
        <f t="shared" ca="1" si="227"/>
        <v>0</v>
      </c>
      <c r="AD1073" s="62">
        <f ca="1">MAX(0,AB1073-W1073*(1+OFFSET($Y$4,B1073,0))*E1073)</f>
        <v>0</v>
      </c>
      <c r="AE1073" s="65">
        <f ca="1">IF(OFFSET($AC$4,B1073,0)=0,0,-OFFSET($AC$4,B1073,0)/OFFSET($AD$4,B1073,0)*AD1073)</f>
        <v>0</v>
      </c>
      <c r="AF1073" s="51">
        <f t="shared" ca="1" si="228"/>
        <v>5295124.9905352714</v>
      </c>
    </row>
    <row r="1074" spans="1:32" ht="11.25" x14ac:dyDescent="0.2">
      <c r="A1074" s="60">
        <v>41015</v>
      </c>
      <c r="B1074" s="102">
        <f>INT(A1074/10000)</f>
        <v>4</v>
      </c>
      <c r="C1074" s="109">
        <v>3</v>
      </c>
      <c r="D1074" s="60" t="s">
        <v>1131</v>
      </c>
      <c r="E1074" s="60">
        <v>2091</v>
      </c>
      <c r="F1074" s="60">
        <v>0</v>
      </c>
      <c r="G1074" s="60">
        <f t="shared" si="216"/>
        <v>3370.5671641791046</v>
      </c>
      <c r="H1074" s="60"/>
      <c r="I1074" s="60"/>
      <c r="J1074" s="57"/>
      <c r="K1074" s="23">
        <f t="shared" si="217"/>
        <v>1</v>
      </c>
      <c r="L1074" s="23">
        <f t="shared" si="218"/>
        <v>0</v>
      </c>
      <c r="M1074" s="23">
        <f ca="1">OFFSET('Z1'!$B$7,B1074,K1074)*E1074</f>
        <v>0</v>
      </c>
      <c r="N1074" s="23">
        <f ca="1">IF(L1074&gt;0,OFFSET('Z1'!$I$7,B1074,L1074)*IF(L1074=1,E1074-9300,IF(L1074=2,E1074-18000,IF(L1074=3,E1074-45000,0))),0)</f>
        <v>0</v>
      </c>
      <c r="O1074" s="23">
        <f>IF(AND(F1074=1,E1074&gt;20000,E1074&lt;=45000),E1074*'Z1'!$G$7,0)+IF(AND(F1074=1,E1074&gt;45000,E1074&lt;=50000),'Z1'!$G$7/5000*(50000-E1074)*E1074,0)</f>
        <v>0</v>
      </c>
      <c r="P1074" s="24">
        <f t="shared" ca="1" si="219"/>
        <v>0</v>
      </c>
      <c r="Q1074" s="27">
        <v>0</v>
      </c>
      <c r="R1074" s="26">
        <f t="shared" si="220"/>
        <v>0</v>
      </c>
      <c r="S1074" s="27">
        <f t="shared" si="221"/>
        <v>1</v>
      </c>
      <c r="T1074" s="28">
        <f t="shared" si="222"/>
        <v>0</v>
      </c>
      <c r="U1074" s="61">
        <f ca="1">OFFSET($U$4,B1074,0)/OFFSET($G$4,B1074,0)*G1074</f>
        <v>1703663.0797367676</v>
      </c>
      <c r="V1074" s="62">
        <f t="shared" ca="1" si="223"/>
        <v>1703663.0797367676</v>
      </c>
      <c r="W1074" s="63">
        <v>880.12230637345169</v>
      </c>
      <c r="X1074" s="63">
        <f t="shared" ca="1" si="224"/>
        <v>814.75996161490559</v>
      </c>
      <c r="Y1074" s="64">
        <f t="shared" ca="1" si="225"/>
        <v>-7.4265070076307893E-2</v>
      </c>
      <c r="Z1074" s="64"/>
      <c r="AA1074" s="64">
        <f ca="1">MAX(Y1074,OFFSET($AA$4,B1074,0))</f>
        <v>-7.4265070076307893E-2</v>
      </c>
      <c r="AB1074" s="62">
        <f t="shared" ca="1" si="226"/>
        <v>1703663.0797367676</v>
      </c>
      <c r="AC1074" s="65">
        <f t="shared" ca="1" si="227"/>
        <v>0</v>
      </c>
      <c r="AD1074" s="62">
        <f ca="1">MAX(0,AB1074-W1074*(1+OFFSET($Y$4,B1074,0))*E1074)</f>
        <v>0</v>
      </c>
      <c r="AE1074" s="65">
        <f ca="1">IF(OFFSET($AC$4,B1074,0)=0,0,-OFFSET($AC$4,B1074,0)/OFFSET($AD$4,B1074,0)*AD1074)</f>
        <v>0</v>
      </c>
      <c r="AF1074" s="51">
        <f t="shared" ca="1" si="228"/>
        <v>1703663.0797367676</v>
      </c>
    </row>
    <row r="1075" spans="1:32" ht="11.25" x14ac:dyDescent="0.2">
      <c r="A1075" s="60">
        <v>41016</v>
      </c>
      <c r="B1075" s="102">
        <f>INT(A1075/10000)</f>
        <v>4</v>
      </c>
      <c r="C1075" s="109">
        <v>3</v>
      </c>
      <c r="D1075" s="60" t="s">
        <v>1132</v>
      </c>
      <c r="E1075" s="60">
        <v>2099</v>
      </c>
      <c r="F1075" s="60">
        <v>0</v>
      </c>
      <c r="G1075" s="60">
        <f t="shared" si="216"/>
        <v>3383.4626865671644</v>
      </c>
      <c r="H1075" s="60"/>
      <c r="I1075" s="60"/>
      <c r="J1075" s="57"/>
      <c r="K1075" s="23">
        <f t="shared" si="217"/>
        <v>1</v>
      </c>
      <c r="L1075" s="23">
        <f t="shared" si="218"/>
        <v>0</v>
      </c>
      <c r="M1075" s="23">
        <f ca="1">OFFSET('Z1'!$B$7,B1075,K1075)*E1075</f>
        <v>0</v>
      </c>
      <c r="N1075" s="23">
        <f ca="1">IF(L1075&gt;0,OFFSET('Z1'!$I$7,B1075,L1075)*IF(L1075=1,E1075-9300,IF(L1075=2,E1075-18000,IF(L1075=3,E1075-45000,0))),0)</f>
        <v>0</v>
      </c>
      <c r="O1075" s="23">
        <f>IF(AND(F1075=1,E1075&gt;20000,E1075&lt;=45000),E1075*'Z1'!$G$7,0)+IF(AND(F1075=1,E1075&gt;45000,E1075&lt;=50000),'Z1'!$G$7/5000*(50000-E1075)*E1075,0)</f>
        <v>0</v>
      </c>
      <c r="P1075" s="24">
        <f t="shared" ca="1" si="219"/>
        <v>0</v>
      </c>
      <c r="Q1075" s="27">
        <v>0</v>
      </c>
      <c r="R1075" s="26">
        <f t="shared" si="220"/>
        <v>0</v>
      </c>
      <c r="S1075" s="27">
        <f t="shared" si="221"/>
        <v>1</v>
      </c>
      <c r="T1075" s="28">
        <f t="shared" si="222"/>
        <v>0</v>
      </c>
      <c r="U1075" s="61">
        <f ca="1">OFFSET($U$4,B1075,0)/OFFSET($G$4,B1075,0)*G1075</f>
        <v>1710181.1594296871</v>
      </c>
      <c r="V1075" s="62">
        <f t="shared" ca="1" si="223"/>
        <v>1710181.1594296871</v>
      </c>
      <c r="W1075" s="63">
        <v>880.1213662041406</v>
      </c>
      <c r="X1075" s="63">
        <f t="shared" ca="1" si="224"/>
        <v>814.75996161490571</v>
      </c>
      <c r="Y1075" s="64">
        <f t="shared" ca="1" si="225"/>
        <v>-7.4264081181361297E-2</v>
      </c>
      <c r="Z1075" s="64"/>
      <c r="AA1075" s="64">
        <f ca="1">MAX(Y1075,OFFSET($AA$4,B1075,0))</f>
        <v>-7.4264081181361297E-2</v>
      </c>
      <c r="AB1075" s="62">
        <f t="shared" ca="1" si="226"/>
        <v>1710181.1594296871</v>
      </c>
      <c r="AC1075" s="65">
        <f t="shared" ca="1" si="227"/>
        <v>0</v>
      </c>
      <c r="AD1075" s="62">
        <f ca="1">MAX(0,AB1075-W1075*(1+OFFSET($Y$4,B1075,0))*E1075)</f>
        <v>0</v>
      </c>
      <c r="AE1075" s="65">
        <f ca="1">IF(OFFSET($AC$4,B1075,0)=0,0,-OFFSET($AC$4,B1075,0)/OFFSET($AD$4,B1075,0)*AD1075)</f>
        <v>0</v>
      </c>
      <c r="AF1075" s="51">
        <f t="shared" ca="1" si="228"/>
        <v>1710181.1594296871</v>
      </c>
    </row>
    <row r="1076" spans="1:32" ht="11.25" x14ac:dyDescent="0.2">
      <c r="A1076" s="60">
        <v>41017</v>
      </c>
      <c r="B1076" s="102">
        <f>INT(A1076/10000)</f>
        <v>4</v>
      </c>
      <c r="C1076" s="109">
        <v>5</v>
      </c>
      <c r="D1076" s="60" t="s">
        <v>1133</v>
      </c>
      <c r="E1076" s="60">
        <v>7557</v>
      </c>
      <c r="F1076" s="60">
        <v>0</v>
      </c>
      <c r="G1076" s="60">
        <f t="shared" si="216"/>
        <v>12181.432835820895</v>
      </c>
      <c r="H1076" s="60"/>
      <c r="I1076" s="60"/>
      <c r="J1076" s="57"/>
      <c r="K1076" s="23">
        <f t="shared" si="217"/>
        <v>1</v>
      </c>
      <c r="L1076" s="23">
        <f t="shared" si="218"/>
        <v>0</v>
      </c>
      <c r="M1076" s="23">
        <f ca="1">OFFSET('Z1'!$B$7,B1076,K1076)*E1076</f>
        <v>0</v>
      </c>
      <c r="N1076" s="23">
        <f ca="1">IF(L1076&gt;0,OFFSET('Z1'!$I$7,B1076,L1076)*IF(L1076=1,E1076-9300,IF(L1076=2,E1076-18000,IF(L1076=3,E1076-45000,0))),0)</f>
        <v>0</v>
      </c>
      <c r="O1076" s="23">
        <f>IF(AND(F1076=1,E1076&gt;20000,E1076&lt;=45000),E1076*'Z1'!$G$7,0)+IF(AND(F1076=1,E1076&gt;45000,E1076&lt;=50000),'Z1'!$G$7/5000*(50000-E1076)*E1076,0)</f>
        <v>0</v>
      </c>
      <c r="P1076" s="24">
        <f t="shared" ca="1" si="219"/>
        <v>0</v>
      </c>
      <c r="Q1076" s="27">
        <v>7444</v>
      </c>
      <c r="R1076" s="26">
        <f t="shared" si="220"/>
        <v>6444</v>
      </c>
      <c r="S1076" s="27">
        <f t="shared" si="221"/>
        <v>1</v>
      </c>
      <c r="T1076" s="28">
        <f t="shared" si="222"/>
        <v>5799.6</v>
      </c>
      <c r="U1076" s="61">
        <f ca="1">OFFSET($U$4,B1076,0)/OFFSET($G$4,B1076,0)*G1076</f>
        <v>6157141.0299238414</v>
      </c>
      <c r="V1076" s="62">
        <f t="shared" ca="1" si="223"/>
        <v>6162940.629923841</v>
      </c>
      <c r="W1076" s="63">
        <v>880.97126767190605</v>
      </c>
      <c r="X1076" s="63">
        <f t="shared" ca="1" si="224"/>
        <v>815.52740901466734</v>
      </c>
      <c r="Y1076" s="64">
        <f t="shared" ca="1" si="225"/>
        <v>-7.4286030724002527E-2</v>
      </c>
      <c r="Z1076" s="64"/>
      <c r="AA1076" s="64">
        <f ca="1">MAX(Y1076,OFFSET($AA$4,B1076,0))</f>
        <v>-7.4286030724002527E-2</v>
      </c>
      <c r="AB1076" s="62">
        <f t="shared" ca="1" si="226"/>
        <v>6162940.629923841</v>
      </c>
      <c r="AC1076" s="65">
        <f t="shared" ca="1" si="227"/>
        <v>0</v>
      </c>
      <c r="AD1076" s="62">
        <f ca="1">MAX(0,AB1076-W1076*(1+OFFSET($Y$4,B1076,0))*E1076)</f>
        <v>0</v>
      </c>
      <c r="AE1076" s="65">
        <f ca="1">IF(OFFSET($AC$4,B1076,0)=0,0,-OFFSET($AC$4,B1076,0)/OFFSET($AD$4,B1076,0)*AD1076)</f>
        <v>0</v>
      </c>
      <c r="AF1076" s="51">
        <f t="shared" ca="1" si="228"/>
        <v>6162940.629923841</v>
      </c>
    </row>
    <row r="1077" spans="1:32" ht="11.25" x14ac:dyDescent="0.2">
      <c r="A1077" s="60">
        <v>41018</v>
      </c>
      <c r="B1077" s="102">
        <f>INT(A1077/10000)</f>
        <v>4</v>
      </c>
      <c r="C1077" s="109">
        <v>3</v>
      </c>
      <c r="D1077" s="60" t="s">
        <v>1134</v>
      </c>
      <c r="E1077" s="60">
        <v>1880</v>
      </c>
      <c r="F1077" s="60">
        <v>0</v>
      </c>
      <c r="G1077" s="60">
        <f t="shared" si="216"/>
        <v>3030.4477611940297</v>
      </c>
      <c r="H1077" s="60"/>
      <c r="I1077" s="60"/>
      <c r="J1077" s="57"/>
      <c r="K1077" s="23">
        <f t="shared" si="217"/>
        <v>1</v>
      </c>
      <c r="L1077" s="23">
        <f t="shared" si="218"/>
        <v>0</v>
      </c>
      <c r="M1077" s="23">
        <f ca="1">OFFSET('Z1'!$B$7,B1077,K1077)*E1077</f>
        <v>0</v>
      </c>
      <c r="N1077" s="23">
        <f ca="1">IF(L1077&gt;0,OFFSET('Z1'!$I$7,B1077,L1077)*IF(L1077=1,E1077-9300,IF(L1077=2,E1077-18000,IF(L1077=3,E1077-45000,0))),0)</f>
        <v>0</v>
      </c>
      <c r="O1077" s="23">
        <f>IF(AND(F1077=1,E1077&gt;20000,E1077&lt;=45000),E1077*'Z1'!$G$7,0)+IF(AND(F1077=1,E1077&gt;45000,E1077&lt;=50000),'Z1'!$G$7/5000*(50000-E1077)*E1077,0)</f>
        <v>0</v>
      </c>
      <c r="P1077" s="24">
        <f t="shared" ca="1" si="219"/>
        <v>0</v>
      </c>
      <c r="Q1077" s="27">
        <v>0</v>
      </c>
      <c r="R1077" s="26">
        <f t="shared" si="220"/>
        <v>0</v>
      </c>
      <c r="S1077" s="27">
        <f t="shared" si="221"/>
        <v>1</v>
      </c>
      <c r="T1077" s="28">
        <f t="shared" si="222"/>
        <v>0</v>
      </c>
      <c r="U1077" s="61">
        <f ca="1">OFFSET($U$4,B1077,0)/OFFSET($G$4,B1077,0)*G1077</f>
        <v>1531748.7278360224</v>
      </c>
      <c r="V1077" s="62">
        <f t="shared" ca="1" si="223"/>
        <v>1531748.7278360224</v>
      </c>
      <c r="W1077" s="63">
        <v>880.12230637345169</v>
      </c>
      <c r="X1077" s="63">
        <f t="shared" ca="1" si="224"/>
        <v>814.75996161490548</v>
      </c>
      <c r="Y1077" s="64">
        <f t="shared" ca="1" si="225"/>
        <v>-7.4265070076308004E-2</v>
      </c>
      <c r="Z1077" s="64"/>
      <c r="AA1077" s="64">
        <f ca="1">MAX(Y1077,OFFSET($AA$4,B1077,0))</f>
        <v>-7.4265070076308004E-2</v>
      </c>
      <c r="AB1077" s="62">
        <f t="shared" ca="1" si="226"/>
        <v>1531748.7278360224</v>
      </c>
      <c r="AC1077" s="65">
        <f t="shared" ca="1" si="227"/>
        <v>0</v>
      </c>
      <c r="AD1077" s="62">
        <f ca="1">MAX(0,AB1077-W1077*(1+OFFSET($Y$4,B1077,0))*E1077)</f>
        <v>0</v>
      </c>
      <c r="AE1077" s="65">
        <f ca="1">IF(OFFSET($AC$4,B1077,0)=0,0,-OFFSET($AC$4,B1077,0)/OFFSET($AD$4,B1077,0)*AD1077)</f>
        <v>0</v>
      </c>
      <c r="AF1077" s="51">
        <f t="shared" ca="1" si="228"/>
        <v>1531748.7278360224</v>
      </c>
    </row>
    <row r="1078" spans="1:32" ht="11.25" x14ac:dyDescent="0.2">
      <c r="A1078" s="60">
        <v>41019</v>
      </c>
      <c r="B1078" s="102">
        <f>INT(A1078/10000)</f>
        <v>4</v>
      </c>
      <c r="C1078" s="109">
        <v>4</v>
      </c>
      <c r="D1078" s="60" t="s">
        <v>1135</v>
      </c>
      <c r="E1078" s="60">
        <v>3961</v>
      </c>
      <c r="F1078" s="60">
        <v>0</v>
      </c>
      <c r="G1078" s="60">
        <f t="shared" si="216"/>
        <v>6384.8955223880594</v>
      </c>
      <c r="H1078" s="60"/>
      <c r="I1078" s="60"/>
      <c r="J1078" s="57"/>
      <c r="K1078" s="23">
        <f t="shared" si="217"/>
        <v>1</v>
      </c>
      <c r="L1078" s="23">
        <f t="shared" si="218"/>
        <v>0</v>
      </c>
      <c r="M1078" s="23">
        <f ca="1">OFFSET('Z1'!$B$7,B1078,K1078)*E1078</f>
        <v>0</v>
      </c>
      <c r="N1078" s="23">
        <f ca="1">IF(L1078&gt;0,OFFSET('Z1'!$I$7,B1078,L1078)*IF(L1078=1,E1078-9300,IF(L1078=2,E1078-18000,IF(L1078=3,E1078-45000,0))),0)</f>
        <v>0</v>
      </c>
      <c r="O1078" s="23">
        <f>IF(AND(F1078=1,E1078&gt;20000,E1078&lt;=45000),E1078*'Z1'!$G$7,0)+IF(AND(F1078=1,E1078&gt;45000,E1078&lt;=50000),'Z1'!$G$7/5000*(50000-E1078)*E1078,0)</f>
        <v>0</v>
      </c>
      <c r="P1078" s="24">
        <f t="shared" ca="1" si="219"/>
        <v>0</v>
      </c>
      <c r="Q1078" s="27">
        <v>2281</v>
      </c>
      <c r="R1078" s="26">
        <f t="shared" si="220"/>
        <v>1281</v>
      </c>
      <c r="S1078" s="27">
        <f t="shared" si="221"/>
        <v>1</v>
      </c>
      <c r="T1078" s="28">
        <f t="shared" si="222"/>
        <v>1152.9000000000001</v>
      </c>
      <c r="U1078" s="61">
        <f ca="1">OFFSET($U$4,B1078,0)/OFFSET($G$4,B1078,0)*G1078</f>
        <v>3227264.207956641</v>
      </c>
      <c r="V1078" s="62">
        <f t="shared" ca="1" si="223"/>
        <v>3228417.1079566409</v>
      </c>
      <c r="W1078" s="63">
        <v>880.55853086324771</v>
      </c>
      <c r="X1078" s="63">
        <f t="shared" ca="1" si="224"/>
        <v>815.05102447781894</v>
      </c>
      <c r="Y1078" s="64">
        <f t="shared" ca="1" si="225"/>
        <v>-7.4393131279086089E-2</v>
      </c>
      <c r="Z1078" s="64"/>
      <c r="AA1078" s="64">
        <f ca="1">MAX(Y1078,OFFSET($AA$4,B1078,0))</f>
        <v>-7.4393131279086089E-2</v>
      </c>
      <c r="AB1078" s="62">
        <f t="shared" ca="1" si="226"/>
        <v>3228417.1079566409</v>
      </c>
      <c r="AC1078" s="65">
        <f t="shared" ca="1" si="227"/>
        <v>0</v>
      </c>
      <c r="AD1078" s="62">
        <f ca="1">MAX(0,AB1078-W1078*(1+OFFSET($Y$4,B1078,0))*E1078)</f>
        <v>0</v>
      </c>
      <c r="AE1078" s="65">
        <f ca="1">IF(OFFSET($AC$4,B1078,0)=0,0,-OFFSET($AC$4,B1078,0)/OFFSET($AD$4,B1078,0)*AD1078)</f>
        <v>0</v>
      </c>
      <c r="AF1078" s="51">
        <f t="shared" ca="1" si="228"/>
        <v>3228417.1079566409</v>
      </c>
    </row>
    <row r="1079" spans="1:32" ht="11.25" x14ac:dyDescent="0.2">
      <c r="A1079" s="60">
        <v>41020</v>
      </c>
      <c r="B1079" s="102">
        <f>INT(A1079/10000)</f>
        <v>4</v>
      </c>
      <c r="C1079" s="109">
        <v>4</v>
      </c>
      <c r="D1079" s="60" t="s">
        <v>1136</v>
      </c>
      <c r="E1079" s="60">
        <v>4789</v>
      </c>
      <c r="F1079" s="60">
        <v>0</v>
      </c>
      <c r="G1079" s="60">
        <f t="shared" si="216"/>
        <v>7719.5820895522384</v>
      </c>
      <c r="H1079" s="60"/>
      <c r="I1079" s="60"/>
      <c r="J1079" s="57"/>
      <c r="K1079" s="23">
        <f t="shared" si="217"/>
        <v>1</v>
      </c>
      <c r="L1079" s="23">
        <f t="shared" si="218"/>
        <v>0</v>
      </c>
      <c r="M1079" s="23">
        <f ca="1">OFFSET('Z1'!$B$7,B1079,K1079)*E1079</f>
        <v>0</v>
      </c>
      <c r="N1079" s="23">
        <f ca="1">IF(L1079&gt;0,OFFSET('Z1'!$I$7,B1079,L1079)*IF(L1079=1,E1079-9300,IF(L1079=2,E1079-18000,IF(L1079=3,E1079-45000,0))),0)</f>
        <v>0</v>
      </c>
      <c r="O1079" s="23">
        <f>IF(AND(F1079=1,E1079&gt;20000,E1079&lt;=45000),E1079*'Z1'!$G$7,0)+IF(AND(F1079=1,E1079&gt;45000,E1079&lt;=50000),'Z1'!$G$7/5000*(50000-E1079)*E1079,0)</f>
        <v>0</v>
      </c>
      <c r="P1079" s="24">
        <f t="shared" ca="1" si="219"/>
        <v>0</v>
      </c>
      <c r="Q1079" s="27">
        <v>0</v>
      </c>
      <c r="R1079" s="26">
        <f t="shared" si="220"/>
        <v>0</v>
      </c>
      <c r="S1079" s="27">
        <f t="shared" si="221"/>
        <v>1</v>
      </c>
      <c r="T1079" s="28">
        <f t="shared" si="222"/>
        <v>0</v>
      </c>
      <c r="U1079" s="61">
        <f ca="1">OFFSET($U$4,B1079,0)/OFFSET($G$4,B1079,0)*G1079</f>
        <v>3901885.4561737827</v>
      </c>
      <c r="V1079" s="62">
        <f t="shared" ca="1" si="223"/>
        <v>3901885.4561737827</v>
      </c>
      <c r="W1079" s="63">
        <v>880.21452648730394</v>
      </c>
      <c r="X1079" s="63">
        <f t="shared" ca="1" si="224"/>
        <v>814.75996161490559</v>
      </c>
      <c r="Y1079" s="64">
        <f t="shared" ca="1" si="225"/>
        <v>-7.4362059364788791E-2</v>
      </c>
      <c r="Z1079" s="64"/>
      <c r="AA1079" s="64">
        <f ca="1">MAX(Y1079,OFFSET($AA$4,B1079,0))</f>
        <v>-7.4362059364788791E-2</v>
      </c>
      <c r="AB1079" s="62">
        <f t="shared" ca="1" si="226"/>
        <v>3901885.4561737827</v>
      </c>
      <c r="AC1079" s="65">
        <f t="shared" ca="1" si="227"/>
        <v>0</v>
      </c>
      <c r="AD1079" s="62">
        <f ca="1">MAX(0,AB1079-W1079*(1+OFFSET($Y$4,B1079,0))*E1079)</f>
        <v>0</v>
      </c>
      <c r="AE1079" s="65">
        <f ca="1">IF(OFFSET($AC$4,B1079,0)=0,0,-OFFSET($AC$4,B1079,0)/OFFSET($AD$4,B1079,0)*AD1079)</f>
        <v>0</v>
      </c>
      <c r="AF1079" s="51">
        <f t="shared" ca="1" si="228"/>
        <v>3901885.4561737827</v>
      </c>
    </row>
    <row r="1080" spans="1:32" ht="11.25" x14ac:dyDescent="0.2">
      <c r="A1080" s="60">
        <v>41021</v>
      </c>
      <c r="B1080" s="102">
        <f>INT(A1080/10000)</f>
        <v>4</v>
      </c>
      <c r="C1080" s="109">
        <v>7</v>
      </c>
      <c r="D1080" s="60" t="s">
        <v>1137</v>
      </c>
      <c r="E1080" s="60">
        <v>24629</v>
      </c>
      <c r="F1080" s="60">
        <v>0</v>
      </c>
      <c r="G1080" s="60">
        <f t="shared" si="216"/>
        <v>49258</v>
      </c>
      <c r="H1080" s="60"/>
      <c r="I1080" s="60"/>
      <c r="J1080" s="57"/>
      <c r="K1080" s="23">
        <f t="shared" si="217"/>
        <v>3</v>
      </c>
      <c r="L1080" s="23">
        <f t="shared" si="218"/>
        <v>0</v>
      </c>
      <c r="M1080" s="23">
        <f ca="1">OFFSET('Z1'!$B$7,B1080,K1080)*E1080</f>
        <v>2675201.98</v>
      </c>
      <c r="N1080" s="23">
        <f ca="1">IF(L1080&gt;0,OFFSET('Z1'!$I$7,B1080,L1080)*IF(L1080=1,E1080-9300,IF(L1080=2,E1080-18000,IF(L1080=3,E1080-45000,0))),0)</f>
        <v>0</v>
      </c>
      <c r="O1080" s="23">
        <f>IF(AND(F1080=1,E1080&gt;20000,E1080&lt;=45000),E1080*'Z1'!$G$7,0)+IF(AND(F1080=1,E1080&gt;45000,E1080&lt;=50000),'Z1'!$G$7/5000*(50000-E1080)*E1080,0)</f>
        <v>0</v>
      </c>
      <c r="P1080" s="24">
        <f t="shared" ca="1" si="219"/>
        <v>2675201.98</v>
      </c>
      <c r="Q1080" s="27">
        <v>25430</v>
      </c>
      <c r="R1080" s="26">
        <f t="shared" si="220"/>
        <v>24430</v>
      </c>
      <c r="S1080" s="27">
        <f t="shared" si="221"/>
        <v>0</v>
      </c>
      <c r="T1080" s="28">
        <f t="shared" si="222"/>
        <v>0</v>
      </c>
      <c r="U1080" s="61">
        <f ca="1">OFFSET($U$4,B1080,0)/OFFSET($G$4,B1080,0)*G1080</f>
        <v>24897600.876650095</v>
      </c>
      <c r="V1080" s="62">
        <f t="shared" ca="1" si="223"/>
        <v>27572802.856650095</v>
      </c>
      <c r="W1080" s="63">
        <v>1197.0113791449564</v>
      </c>
      <c r="X1080" s="63">
        <f t="shared" ca="1" si="224"/>
        <v>1119.5258782999754</v>
      </c>
      <c r="Y1080" s="64">
        <f t="shared" ca="1" si="225"/>
        <v>-6.4732468040805236E-2</v>
      </c>
      <c r="Z1080" s="64"/>
      <c r="AA1080" s="64">
        <f ca="1">MAX(Y1080,OFFSET($AA$4,B1080,0))</f>
        <v>-6.4732468040805236E-2</v>
      </c>
      <c r="AB1080" s="62">
        <f t="shared" ca="1" si="226"/>
        <v>27572802.856650092</v>
      </c>
      <c r="AC1080" s="65">
        <f t="shared" ca="1" si="227"/>
        <v>0</v>
      </c>
      <c r="AD1080" s="62">
        <f ca="1">MAX(0,AB1080-W1080*(1+OFFSET($Y$4,B1080,0))*E1080)</f>
        <v>160785.69545322657</v>
      </c>
      <c r="AE1080" s="65">
        <f ca="1">IF(OFFSET($AC$4,B1080,0)=0,0,-OFFSET($AC$4,B1080,0)/OFFSET($AD$4,B1080,0)*AD1080)</f>
        <v>-7263.9822642707304</v>
      </c>
      <c r="AF1080" s="51">
        <f t="shared" ca="1" si="228"/>
        <v>27565538.874385823</v>
      </c>
    </row>
    <row r="1081" spans="1:32" ht="11.25" x14ac:dyDescent="0.2">
      <c r="A1081" s="60">
        <v>41022</v>
      </c>
      <c r="B1081" s="102">
        <f>INT(A1081/10000)</f>
        <v>4</v>
      </c>
      <c r="C1081" s="109">
        <v>5</v>
      </c>
      <c r="D1081" s="60" t="s">
        <v>1138</v>
      </c>
      <c r="E1081" s="60">
        <v>5931</v>
      </c>
      <c r="F1081" s="60">
        <v>0</v>
      </c>
      <c r="G1081" s="60">
        <f t="shared" si="216"/>
        <v>9560.4179104477607</v>
      </c>
      <c r="H1081" s="60"/>
      <c r="I1081" s="60"/>
      <c r="J1081" s="57"/>
      <c r="K1081" s="23">
        <f t="shared" si="217"/>
        <v>1</v>
      </c>
      <c r="L1081" s="23">
        <f t="shared" si="218"/>
        <v>0</v>
      </c>
      <c r="M1081" s="23">
        <f ca="1">OFFSET('Z1'!$B$7,B1081,K1081)*E1081</f>
        <v>0</v>
      </c>
      <c r="N1081" s="23">
        <f ca="1">IF(L1081&gt;0,OFFSET('Z1'!$I$7,B1081,L1081)*IF(L1081=1,E1081-9300,IF(L1081=2,E1081-18000,IF(L1081=3,E1081-45000,0))),0)</f>
        <v>0</v>
      </c>
      <c r="O1081" s="23">
        <f>IF(AND(F1081=1,E1081&gt;20000,E1081&lt;=45000),E1081*'Z1'!$G$7,0)+IF(AND(F1081=1,E1081&gt;45000,E1081&lt;=50000),'Z1'!$G$7/5000*(50000-E1081)*E1081,0)</f>
        <v>0</v>
      </c>
      <c r="P1081" s="24">
        <f t="shared" ca="1" si="219"/>
        <v>0</v>
      </c>
      <c r="Q1081" s="27">
        <v>0</v>
      </c>
      <c r="R1081" s="26">
        <f t="shared" si="220"/>
        <v>0</v>
      </c>
      <c r="S1081" s="27">
        <f t="shared" si="221"/>
        <v>1</v>
      </c>
      <c r="T1081" s="28">
        <f t="shared" si="222"/>
        <v>0</v>
      </c>
      <c r="U1081" s="61">
        <f ca="1">OFFSET($U$4,B1081,0)/OFFSET($G$4,B1081,0)*G1081</f>
        <v>4832341.3323380053</v>
      </c>
      <c r="V1081" s="62">
        <f t="shared" ca="1" si="223"/>
        <v>4832341.3323380053</v>
      </c>
      <c r="W1081" s="63">
        <v>880.12230637345181</v>
      </c>
      <c r="X1081" s="63">
        <f t="shared" ca="1" si="224"/>
        <v>814.75996161490559</v>
      </c>
      <c r="Y1081" s="64">
        <f t="shared" ca="1" si="225"/>
        <v>-7.4265070076308004E-2</v>
      </c>
      <c r="Z1081" s="64"/>
      <c r="AA1081" s="64">
        <f ca="1">MAX(Y1081,OFFSET($AA$4,B1081,0))</f>
        <v>-7.4265070076308004E-2</v>
      </c>
      <c r="AB1081" s="62">
        <f t="shared" ca="1" si="226"/>
        <v>4832341.3323380053</v>
      </c>
      <c r="AC1081" s="65">
        <f t="shared" ca="1" si="227"/>
        <v>0</v>
      </c>
      <c r="AD1081" s="62">
        <f ca="1">MAX(0,AB1081-W1081*(1+OFFSET($Y$4,B1081,0))*E1081)</f>
        <v>0</v>
      </c>
      <c r="AE1081" s="65">
        <f ca="1">IF(OFFSET($AC$4,B1081,0)=0,0,-OFFSET($AC$4,B1081,0)/OFFSET($AD$4,B1081,0)*AD1081)</f>
        <v>0</v>
      </c>
      <c r="AF1081" s="51">
        <f t="shared" ca="1" si="228"/>
        <v>4832341.3323380053</v>
      </c>
    </row>
    <row r="1082" spans="1:32" ht="11.25" x14ac:dyDescent="0.2">
      <c r="A1082" s="60">
        <v>41101</v>
      </c>
      <c r="B1082" s="102">
        <f>INT(A1082/10000)</f>
        <v>4</v>
      </c>
      <c r="C1082" s="109">
        <v>3</v>
      </c>
      <c r="D1082" s="60" t="s">
        <v>1139</v>
      </c>
      <c r="E1082" s="60">
        <v>1275</v>
      </c>
      <c r="F1082" s="60">
        <v>0</v>
      </c>
      <c r="G1082" s="60">
        <f t="shared" si="216"/>
        <v>2055.2238805970151</v>
      </c>
      <c r="H1082" s="60"/>
      <c r="I1082" s="60"/>
      <c r="J1082" s="57"/>
      <c r="K1082" s="23">
        <f t="shared" si="217"/>
        <v>1</v>
      </c>
      <c r="L1082" s="23">
        <f t="shared" si="218"/>
        <v>0</v>
      </c>
      <c r="M1082" s="23">
        <f ca="1">OFFSET('Z1'!$B$7,B1082,K1082)*E1082</f>
        <v>0</v>
      </c>
      <c r="N1082" s="23">
        <f ca="1">IF(L1082&gt;0,OFFSET('Z1'!$I$7,B1082,L1082)*IF(L1082=1,E1082-9300,IF(L1082=2,E1082-18000,IF(L1082=3,E1082-45000,0))),0)</f>
        <v>0</v>
      </c>
      <c r="O1082" s="23">
        <f>IF(AND(F1082=1,E1082&gt;20000,E1082&lt;=45000),E1082*'Z1'!$G$7,0)+IF(AND(F1082=1,E1082&gt;45000,E1082&lt;=50000),'Z1'!$G$7/5000*(50000-E1082)*E1082,0)</f>
        <v>0</v>
      </c>
      <c r="P1082" s="24">
        <f t="shared" ca="1" si="219"/>
        <v>0</v>
      </c>
      <c r="Q1082" s="27">
        <v>0</v>
      </c>
      <c r="R1082" s="26">
        <f t="shared" si="220"/>
        <v>0</v>
      </c>
      <c r="S1082" s="27">
        <f t="shared" si="221"/>
        <v>1</v>
      </c>
      <c r="T1082" s="28">
        <f t="shared" si="222"/>
        <v>0</v>
      </c>
      <c r="U1082" s="61">
        <f ca="1">OFFSET($U$4,B1082,0)/OFFSET($G$4,B1082,0)*G1082</f>
        <v>1038818.9510590048</v>
      </c>
      <c r="V1082" s="62">
        <f t="shared" ca="1" si="223"/>
        <v>1038818.9510590048</v>
      </c>
      <c r="W1082" s="63">
        <v>880.12230637345181</v>
      </c>
      <c r="X1082" s="63">
        <f t="shared" ca="1" si="224"/>
        <v>814.75996161490571</v>
      </c>
      <c r="Y1082" s="64">
        <f t="shared" ca="1" si="225"/>
        <v>-7.4265070076307893E-2</v>
      </c>
      <c r="Z1082" s="64"/>
      <c r="AA1082" s="64">
        <f ca="1">MAX(Y1082,OFFSET($AA$4,B1082,0))</f>
        <v>-7.4265070076307893E-2</v>
      </c>
      <c r="AB1082" s="62">
        <f t="shared" ca="1" si="226"/>
        <v>1038818.9510590048</v>
      </c>
      <c r="AC1082" s="65">
        <f t="shared" ca="1" si="227"/>
        <v>0</v>
      </c>
      <c r="AD1082" s="62">
        <f ca="1">MAX(0,AB1082-W1082*(1+OFFSET($Y$4,B1082,0))*E1082)</f>
        <v>0</v>
      </c>
      <c r="AE1082" s="65">
        <f ca="1">IF(OFFSET($AC$4,B1082,0)=0,0,-OFFSET($AC$4,B1082,0)/OFFSET($AD$4,B1082,0)*AD1082)</f>
        <v>0</v>
      </c>
      <c r="AF1082" s="51">
        <f t="shared" ca="1" si="228"/>
        <v>1038818.9510590048</v>
      </c>
    </row>
    <row r="1083" spans="1:32" ht="11.25" x14ac:dyDescent="0.2">
      <c r="A1083" s="60">
        <v>41102</v>
      </c>
      <c r="B1083" s="102">
        <f>INT(A1083/10000)</f>
        <v>4</v>
      </c>
      <c r="C1083" s="109">
        <v>3</v>
      </c>
      <c r="D1083" s="60" t="s">
        <v>1140</v>
      </c>
      <c r="E1083" s="60">
        <v>1478</v>
      </c>
      <c r="F1083" s="60">
        <v>0</v>
      </c>
      <c r="G1083" s="60">
        <f t="shared" si="216"/>
        <v>2382.4477611940297</v>
      </c>
      <c r="H1083" s="60"/>
      <c r="I1083" s="60"/>
      <c r="J1083" s="57"/>
      <c r="K1083" s="23">
        <f t="shared" si="217"/>
        <v>1</v>
      </c>
      <c r="L1083" s="23">
        <f t="shared" si="218"/>
        <v>0</v>
      </c>
      <c r="M1083" s="23">
        <f ca="1">OFFSET('Z1'!$B$7,B1083,K1083)*E1083</f>
        <v>0</v>
      </c>
      <c r="N1083" s="23">
        <f ca="1">IF(L1083&gt;0,OFFSET('Z1'!$I$7,B1083,L1083)*IF(L1083=1,E1083-9300,IF(L1083=2,E1083-18000,IF(L1083=3,E1083-45000,0))),0)</f>
        <v>0</v>
      </c>
      <c r="O1083" s="23">
        <f>IF(AND(F1083=1,E1083&gt;20000,E1083&lt;=45000),E1083*'Z1'!$G$7,0)+IF(AND(F1083=1,E1083&gt;45000,E1083&lt;=50000),'Z1'!$G$7/5000*(50000-E1083)*E1083,0)</f>
        <v>0</v>
      </c>
      <c r="P1083" s="24">
        <f t="shared" ca="1" si="219"/>
        <v>0</v>
      </c>
      <c r="Q1083" s="27">
        <v>0</v>
      </c>
      <c r="R1083" s="26">
        <f t="shared" si="220"/>
        <v>0</v>
      </c>
      <c r="S1083" s="27">
        <f t="shared" si="221"/>
        <v>1</v>
      </c>
      <c r="T1083" s="28">
        <f t="shared" si="222"/>
        <v>0</v>
      </c>
      <c r="U1083" s="61">
        <f ca="1">OFFSET($U$4,B1083,0)/OFFSET($G$4,B1083,0)*G1083</f>
        <v>1204215.2232668304</v>
      </c>
      <c r="V1083" s="62">
        <f t="shared" ca="1" si="223"/>
        <v>1204215.2232668304</v>
      </c>
      <c r="W1083" s="63">
        <v>880.12230637345169</v>
      </c>
      <c r="X1083" s="63">
        <f t="shared" ca="1" si="224"/>
        <v>814.75996161490559</v>
      </c>
      <c r="Y1083" s="64">
        <f t="shared" ca="1" si="225"/>
        <v>-7.4265070076307893E-2</v>
      </c>
      <c r="Z1083" s="64"/>
      <c r="AA1083" s="64">
        <f ca="1">MAX(Y1083,OFFSET($AA$4,B1083,0))</f>
        <v>-7.4265070076307893E-2</v>
      </c>
      <c r="AB1083" s="62">
        <f t="shared" ca="1" si="226"/>
        <v>1204215.2232668304</v>
      </c>
      <c r="AC1083" s="65">
        <f t="shared" ca="1" si="227"/>
        <v>0</v>
      </c>
      <c r="AD1083" s="62">
        <f ca="1">MAX(0,AB1083-W1083*(1+OFFSET($Y$4,B1083,0))*E1083)</f>
        <v>0</v>
      </c>
      <c r="AE1083" s="65">
        <f ca="1">IF(OFFSET($AC$4,B1083,0)=0,0,-OFFSET($AC$4,B1083,0)/OFFSET($AD$4,B1083,0)*AD1083)</f>
        <v>0</v>
      </c>
      <c r="AF1083" s="51">
        <f t="shared" ca="1" si="228"/>
        <v>1204215.2232668304</v>
      </c>
    </row>
    <row r="1084" spans="1:32" ht="11.25" x14ac:dyDescent="0.2">
      <c r="A1084" s="60">
        <v>41103</v>
      </c>
      <c r="B1084" s="102">
        <f>INT(A1084/10000)</f>
        <v>4</v>
      </c>
      <c r="C1084" s="109">
        <v>3</v>
      </c>
      <c r="D1084" s="60" t="s">
        <v>1141</v>
      </c>
      <c r="E1084" s="60">
        <v>1748</v>
      </c>
      <c r="F1084" s="60">
        <v>0</v>
      </c>
      <c r="G1084" s="60">
        <f t="shared" si="216"/>
        <v>2817.6716417910447</v>
      </c>
      <c r="H1084" s="60"/>
      <c r="I1084" s="60"/>
      <c r="J1084" s="57"/>
      <c r="K1084" s="23">
        <f t="shared" si="217"/>
        <v>1</v>
      </c>
      <c r="L1084" s="23">
        <f t="shared" si="218"/>
        <v>0</v>
      </c>
      <c r="M1084" s="23">
        <f ca="1">OFFSET('Z1'!$B$7,B1084,K1084)*E1084</f>
        <v>0</v>
      </c>
      <c r="N1084" s="23">
        <f ca="1">IF(L1084&gt;0,OFFSET('Z1'!$I$7,B1084,L1084)*IF(L1084=1,E1084-9300,IF(L1084=2,E1084-18000,IF(L1084=3,E1084-45000,0))),0)</f>
        <v>0</v>
      </c>
      <c r="O1084" s="23">
        <f>IF(AND(F1084=1,E1084&gt;20000,E1084&lt;=45000),E1084*'Z1'!$G$7,0)+IF(AND(F1084=1,E1084&gt;45000,E1084&lt;=50000),'Z1'!$G$7/5000*(50000-E1084)*E1084,0)</f>
        <v>0</v>
      </c>
      <c r="P1084" s="24">
        <f t="shared" ca="1" si="219"/>
        <v>0</v>
      </c>
      <c r="Q1084" s="27">
        <v>0</v>
      </c>
      <c r="R1084" s="26">
        <f t="shared" si="220"/>
        <v>0</v>
      </c>
      <c r="S1084" s="27">
        <f t="shared" si="221"/>
        <v>1</v>
      </c>
      <c r="T1084" s="28">
        <f t="shared" si="222"/>
        <v>0</v>
      </c>
      <c r="U1084" s="61">
        <f ca="1">OFFSET($U$4,B1084,0)/OFFSET($G$4,B1084,0)*G1084</f>
        <v>1424200.4129028551</v>
      </c>
      <c r="V1084" s="62">
        <f t="shared" ca="1" si="223"/>
        <v>1424200.4129028551</v>
      </c>
      <c r="W1084" s="63">
        <v>879.9668707917034</v>
      </c>
      <c r="X1084" s="63">
        <f t="shared" ca="1" si="224"/>
        <v>814.75996161490571</v>
      </c>
      <c r="Y1084" s="64">
        <f t="shared" ca="1" si="225"/>
        <v>-7.4101550116462023E-2</v>
      </c>
      <c r="Z1084" s="64"/>
      <c r="AA1084" s="64">
        <f ca="1">MAX(Y1084,OFFSET($AA$4,B1084,0))</f>
        <v>-7.4101550116462023E-2</v>
      </c>
      <c r="AB1084" s="62">
        <f t="shared" ca="1" si="226"/>
        <v>1424200.4129028551</v>
      </c>
      <c r="AC1084" s="65">
        <f t="shared" ca="1" si="227"/>
        <v>0</v>
      </c>
      <c r="AD1084" s="62">
        <f ca="1">MAX(0,AB1084-W1084*(1+OFFSET($Y$4,B1084,0))*E1084)</f>
        <v>0</v>
      </c>
      <c r="AE1084" s="65">
        <f ca="1">IF(OFFSET($AC$4,B1084,0)=0,0,-OFFSET($AC$4,B1084,0)/OFFSET($AD$4,B1084,0)*AD1084)</f>
        <v>0</v>
      </c>
      <c r="AF1084" s="51">
        <f t="shared" ca="1" si="228"/>
        <v>1424200.4129028551</v>
      </c>
    </row>
    <row r="1085" spans="1:32" ht="11.25" x14ac:dyDescent="0.2">
      <c r="A1085" s="60">
        <v>41104</v>
      </c>
      <c r="B1085" s="102">
        <f>INT(A1085/10000)</f>
        <v>4</v>
      </c>
      <c r="C1085" s="109">
        <v>2</v>
      </c>
      <c r="D1085" s="60" t="s">
        <v>1142</v>
      </c>
      <c r="E1085" s="60">
        <v>993</v>
      </c>
      <c r="F1085" s="60">
        <v>0</v>
      </c>
      <c r="G1085" s="60">
        <f t="shared" si="216"/>
        <v>1600.6567164179105</v>
      </c>
      <c r="H1085" s="60"/>
      <c r="I1085" s="60"/>
      <c r="J1085" s="57"/>
      <c r="K1085" s="23">
        <f t="shared" si="217"/>
        <v>1</v>
      </c>
      <c r="L1085" s="23">
        <f t="shared" si="218"/>
        <v>0</v>
      </c>
      <c r="M1085" s="23">
        <f ca="1">OFFSET('Z1'!$B$7,B1085,K1085)*E1085</f>
        <v>0</v>
      </c>
      <c r="N1085" s="23">
        <f ca="1">IF(L1085&gt;0,OFFSET('Z1'!$I$7,B1085,L1085)*IF(L1085=1,E1085-9300,IF(L1085=2,E1085-18000,IF(L1085=3,E1085-45000,0))),0)</f>
        <v>0</v>
      </c>
      <c r="O1085" s="23">
        <f>IF(AND(F1085=1,E1085&gt;20000,E1085&lt;=45000),E1085*'Z1'!$G$7,0)+IF(AND(F1085=1,E1085&gt;45000,E1085&lt;=50000),'Z1'!$G$7/5000*(50000-E1085)*E1085,0)</f>
        <v>0</v>
      </c>
      <c r="P1085" s="24">
        <f t="shared" ca="1" si="219"/>
        <v>0</v>
      </c>
      <c r="Q1085" s="27">
        <v>0</v>
      </c>
      <c r="R1085" s="26">
        <f t="shared" si="220"/>
        <v>0</v>
      </c>
      <c r="S1085" s="27">
        <f t="shared" si="221"/>
        <v>1</v>
      </c>
      <c r="T1085" s="28">
        <f t="shared" si="222"/>
        <v>0</v>
      </c>
      <c r="U1085" s="61">
        <f ca="1">OFFSET($U$4,B1085,0)/OFFSET($G$4,B1085,0)*G1085</f>
        <v>809056.64188360132</v>
      </c>
      <c r="V1085" s="62">
        <f t="shared" ca="1" si="223"/>
        <v>809056.64188360132</v>
      </c>
      <c r="W1085" s="63">
        <v>880.12230637345181</v>
      </c>
      <c r="X1085" s="63">
        <f t="shared" ca="1" si="224"/>
        <v>814.75996161490571</v>
      </c>
      <c r="Y1085" s="64">
        <f t="shared" ca="1" si="225"/>
        <v>-7.4265070076307893E-2</v>
      </c>
      <c r="Z1085" s="64"/>
      <c r="AA1085" s="64">
        <f ca="1">MAX(Y1085,OFFSET($AA$4,B1085,0))</f>
        <v>-7.4265070076307893E-2</v>
      </c>
      <c r="AB1085" s="62">
        <f t="shared" ca="1" si="226"/>
        <v>809056.64188360132</v>
      </c>
      <c r="AC1085" s="65">
        <f t="shared" ca="1" si="227"/>
        <v>0</v>
      </c>
      <c r="AD1085" s="62">
        <f ca="1">MAX(0,AB1085-W1085*(1+OFFSET($Y$4,B1085,0))*E1085)</f>
        <v>0</v>
      </c>
      <c r="AE1085" s="65">
        <f ca="1">IF(OFFSET($AC$4,B1085,0)=0,0,-OFFSET($AC$4,B1085,0)/OFFSET($AD$4,B1085,0)*AD1085)</f>
        <v>0</v>
      </c>
      <c r="AF1085" s="51">
        <f t="shared" ca="1" si="228"/>
        <v>809056.64188360132</v>
      </c>
    </row>
    <row r="1086" spans="1:32" ht="11.25" x14ac:dyDescent="0.2">
      <c r="A1086" s="60">
        <v>41105</v>
      </c>
      <c r="B1086" s="102">
        <f>INT(A1086/10000)</f>
        <v>4</v>
      </c>
      <c r="C1086" s="109">
        <v>4</v>
      </c>
      <c r="D1086" s="60" t="s">
        <v>1143</v>
      </c>
      <c r="E1086" s="60">
        <v>2895</v>
      </c>
      <c r="F1086" s="60">
        <v>0</v>
      </c>
      <c r="G1086" s="60">
        <f t="shared" si="216"/>
        <v>4666.5671641791041</v>
      </c>
      <c r="H1086" s="60"/>
      <c r="I1086" s="60"/>
      <c r="J1086" s="57"/>
      <c r="K1086" s="23">
        <f t="shared" si="217"/>
        <v>1</v>
      </c>
      <c r="L1086" s="23">
        <f t="shared" si="218"/>
        <v>0</v>
      </c>
      <c r="M1086" s="23">
        <f ca="1">OFFSET('Z1'!$B$7,B1086,K1086)*E1086</f>
        <v>0</v>
      </c>
      <c r="N1086" s="23">
        <f ca="1">IF(L1086&gt;0,OFFSET('Z1'!$I$7,B1086,L1086)*IF(L1086=1,E1086-9300,IF(L1086=2,E1086-18000,IF(L1086=3,E1086-45000,0))),0)</f>
        <v>0</v>
      </c>
      <c r="O1086" s="23">
        <f>IF(AND(F1086=1,E1086&gt;20000,E1086&lt;=45000),E1086*'Z1'!$G$7,0)+IF(AND(F1086=1,E1086&gt;45000,E1086&lt;=50000),'Z1'!$G$7/5000*(50000-E1086)*E1086,0)</f>
        <v>0</v>
      </c>
      <c r="P1086" s="24">
        <f t="shared" ca="1" si="219"/>
        <v>0</v>
      </c>
      <c r="Q1086" s="27">
        <v>20861</v>
      </c>
      <c r="R1086" s="26">
        <f t="shared" si="220"/>
        <v>19861</v>
      </c>
      <c r="S1086" s="27">
        <f t="shared" si="221"/>
        <v>1</v>
      </c>
      <c r="T1086" s="28">
        <f t="shared" si="222"/>
        <v>17874.900000000001</v>
      </c>
      <c r="U1086" s="61">
        <f ca="1">OFFSET($U$4,B1086,0)/OFFSET($G$4,B1086,0)*G1086</f>
        <v>2358730.0888751517</v>
      </c>
      <c r="V1086" s="62">
        <f t="shared" ca="1" si="223"/>
        <v>2376604.9888751516</v>
      </c>
      <c r="W1086" s="63">
        <v>886.42046776262453</v>
      </c>
      <c r="X1086" s="63">
        <f t="shared" ca="1" si="224"/>
        <v>820.93436575998328</v>
      </c>
      <c r="Y1086" s="64">
        <f t="shared" ca="1" si="225"/>
        <v>-7.3877019297548308E-2</v>
      </c>
      <c r="Z1086" s="64"/>
      <c r="AA1086" s="64">
        <f ca="1">MAX(Y1086,OFFSET($AA$4,B1086,0))</f>
        <v>-7.3877019297548308E-2</v>
      </c>
      <c r="AB1086" s="62">
        <f t="shared" ca="1" si="226"/>
        <v>2376604.9888751516</v>
      </c>
      <c r="AC1086" s="65">
        <f t="shared" ca="1" si="227"/>
        <v>0</v>
      </c>
      <c r="AD1086" s="62">
        <f ca="1">MAX(0,AB1086-W1086*(1+OFFSET($Y$4,B1086,0))*E1086)</f>
        <v>0</v>
      </c>
      <c r="AE1086" s="65">
        <f ca="1">IF(OFFSET($AC$4,B1086,0)=0,0,-OFFSET($AC$4,B1086,0)/OFFSET($AD$4,B1086,0)*AD1086)</f>
        <v>0</v>
      </c>
      <c r="AF1086" s="51">
        <f t="shared" ca="1" si="228"/>
        <v>2376604.9888751516</v>
      </c>
    </row>
    <row r="1087" spans="1:32" ht="11.25" x14ac:dyDescent="0.2">
      <c r="A1087" s="60">
        <v>41106</v>
      </c>
      <c r="B1087" s="102">
        <f>INT(A1087/10000)</f>
        <v>4</v>
      </c>
      <c r="C1087" s="109">
        <v>4</v>
      </c>
      <c r="D1087" s="60" t="s">
        <v>1144</v>
      </c>
      <c r="E1087" s="60">
        <v>3141</v>
      </c>
      <c r="F1087" s="60">
        <v>0</v>
      </c>
      <c r="G1087" s="60">
        <f t="shared" si="216"/>
        <v>5063.1044776119406</v>
      </c>
      <c r="H1087" s="60"/>
      <c r="I1087" s="60"/>
      <c r="J1087" s="57"/>
      <c r="K1087" s="23">
        <f t="shared" si="217"/>
        <v>1</v>
      </c>
      <c r="L1087" s="23">
        <f t="shared" si="218"/>
        <v>0</v>
      </c>
      <c r="M1087" s="23">
        <f ca="1">OFFSET('Z1'!$B$7,B1087,K1087)*E1087</f>
        <v>0</v>
      </c>
      <c r="N1087" s="23">
        <f ca="1">IF(L1087&gt;0,OFFSET('Z1'!$I$7,B1087,L1087)*IF(L1087=1,E1087-9300,IF(L1087=2,E1087-18000,IF(L1087=3,E1087-45000,0))),0)</f>
        <v>0</v>
      </c>
      <c r="O1087" s="23">
        <f>IF(AND(F1087=1,E1087&gt;20000,E1087&lt;=45000),E1087*'Z1'!$G$7,0)+IF(AND(F1087=1,E1087&gt;45000,E1087&lt;=50000),'Z1'!$G$7/5000*(50000-E1087)*E1087,0)</f>
        <v>0</v>
      </c>
      <c r="P1087" s="24">
        <f t="shared" ca="1" si="219"/>
        <v>0</v>
      </c>
      <c r="Q1087" s="27">
        <v>0</v>
      </c>
      <c r="R1087" s="26">
        <f t="shared" si="220"/>
        <v>0</v>
      </c>
      <c r="S1087" s="27">
        <f t="shared" si="221"/>
        <v>1</v>
      </c>
      <c r="T1087" s="28">
        <f t="shared" si="222"/>
        <v>0</v>
      </c>
      <c r="U1087" s="61">
        <f ca="1">OFFSET($U$4,B1087,0)/OFFSET($G$4,B1087,0)*G1087</f>
        <v>2559161.0394324185</v>
      </c>
      <c r="V1087" s="62">
        <f t="shared" ca="1" si="223"/>
        <v>2559161.0394324185</v>
      </c>
      <c r="W1087" s="63">
        <v>880.12230637345192</v>
      </c>
      <c r="X1087" s="63">
        <f t="shared" ca="1" si="224"/>
        <v>814.75996161490559</v>
      </c>
      <c r="Y1087" s="64">
        <f t="shared" ca="1" si="225"/>
        <v>-7.4265070076308115E-2</v>
      </c>
      <c r="Z1087" s="64"/>
      <c r="AA1087" s="64">
        <f ca="1">MAX(Y1087,OFFSET($AA$4,B1087,0))</f>
        <v>-7.4265070076308115E-2</v>
      </c>
      <c r="AB1087" s="62">
        <f t="shared" ca="1" si="226"/>
        <v>2559161.0394324185</v>
      </c>
      <c r="AC1087" s="65">
        <f t="shared" ca="1" si="227"/>
        <v>0</v>
      </c>
      <c r="AD1087" s="62">
        <f ca="1">MAX(0,AB1087-W1087*(1+OFFSET($Y$4,B1087,0))*E1087)</f>
        <v>0</v>
      </c>
      <c r="AE1087" s="65">
        <f ca="1">IF(OFFSET($AC$4,B1087,0)=0,0,-OFFSET($AC$4,B1087,0)/OFFSET($AD$4,B1087,0)*AD1087)</f>
        <v>0</v>
      </c>
      <c r="AF1087" s="51">
        <f t="shared" ca="1" si="228"/>
        <v>2559161.0394324185</v>
      </c>
    </row>
    <row r="1088" spans="1:32" ht="11.25" x14ac:dyDescent="0.2">
      <c r="A1088" s="60">
        <v>41107</v>
      </c>
      <c r="B1088" s="102">
        <f>INT(A1088/10000)</f>
        <v>4</v>
      </c>
      <c r="C1088" s="109">
        <v>2</v>
      </c>
      <c r="D1088" s="60" t="s">
        <v>1145</v>
      </c>
      <c r="E1088" s="60">
        <v>928</v>
      </c>
      <c r="F1088" s="60">
        <v>0</v>
      </c>
      <c r="G1088" s="60">
        <f t="shared" si="216"/>
        <v>1495.8805970149253</v>
      </c>
      <c r="H1088" s="60"/>
      <c r="I1088" s="60"/>
      <c r="J1088" s="57"/>
      <c r="K1088" s="23">
        <f t="shared" si="217"/>
        <v>1</v>
      </c>
      <c r="L1088" s="23">
        <f t="shared" si="218"/>
        <v>0</v>
      </c>
      <c r="M1088" s="23">
        <f ca="1">OFFSET('Z1'!$B$7,B1088,K1088)*E1088</f>
        <v>0</v>
      </c>
      <c r="N1088" s="23">
        <f ca="1">IF(L1088&gt;0,OFFSET('Z1'!$I$7,B1088,L1088)*IF(L1088=1,E1088-9300,IF(L1088=2,E1088-18000,IF(L1088=3,E1088-45000,0))),0)</f>
        <v>0</v>
      </c>
      <c r="O1088" s="23">
        <f>IF(AND(F1088=1,E1088&gt;20000,E1088&lt;=45000),E1088*'Z1'!$G$7,0)+IF(AND(F1088=1,E1088&gt;45000,E1088&lt;=50000),'Z1'!$G$7/5000*(50000-E1088)*E1088,0)</f>
        <v>0</v>
      </c>
      <c r="P1088" s="24">
        <f t="shared" ca="1" si="219"/>
        <v>0</v>
      </c>
      <c r="Q1088" s="27">
        <v>0</v>
      </c>
      <c r="R1088" s="26">
        <f t="shared" si="220"/>
        <v>0</v>
      </c>
      <c r="S1088" s="27">
        <f t="shared" si="221"/>
        <v>1</v>
      </c>
      <c r="T1088" s="28">
        <f t="shared" si="222"/>
        <v>0</v>
      </c>
      <c r="U1088" s="61">
        <f ca="1">OFFSET($U$4,B1088,0)/OFFSET($G$4,B1088,0)*G1088</f>
        <v>756097.2443786324</v>
      </c>
      <c r="V1088" s="62">
        <f t="shared" ca="1" si="223"/>
        <v>756097.2443786324</v>
      </c>
      <c r="W1088" s="63">
        <v>880.12230637345169</v>
      </c>
      <c r="X1088" s="63">
        <f t="shared" ca="1" si="224"/>
        <v>814.75996161490559</v>
      </c>
      <c r="Y1088" s="64">
        <f t="shared" ca="1" si="225"/>
        <v>-7.4265070076307893E-2</v>
      </c>
      <c r="Z1088" s="64"/>
      <c r="AA1088" s="64">
        <f ca="1">MAX(Y1088,OFFSET($AA$4,B1088,0))</f>
        <v>-7.4265070076307893E-2</v>
      </c>
      <c r="AB1088" s="62">
        <f t="shared" ca="1" si="226"/>
        <v>756097.2443786324</v>
      </c>
      <c r="AC1088" s="65">
        <f t="shared" ca="1" si="227"/>
        <v>0</v>
      </c>
      <c r="AD1088" s="62">
        <f ca="1">MAX(0,AB1088-W1088*(1+OFFSET($Y$4,B1088,0))*E1088)</f>
        <v>0</v>
      </c>
      <c r="AE1088" s="65">
        <f ca="1">IF(OFFSET($AC$4,B1088,0)=0,0,-OFFSET($AC$4,B1088,0)/OFFSET($AD$4,B1088,0)*AD1088)</f>
        <v>0</v>
      </c>
      <c r="AF1088" s="51">
        <f t="shared" ca="1" si="228"/>
        <v>756097.2443786324</v>
      </c>
    </row>
    <row r="1089" spans="1:32" ht="11.25" x14ac:dyDescent="0.2">
      <c r="A1089" s="60">
        <v>41108</v>
      </c>
      <c r="B1089" s="102">
        <f>INT(A1089/10000)</f>
        <v>4</v>
      </c>
      <c r="C1089" s="109">
        <v>3</v>
      </c>
      <c r="D1089" s="60" t="s">
        <v>1146</v>
      </c>
      <c r="E1089" s="60">
        <v>2257</v>
      </c>
      <c r="F1089" s="60">
        <v>0</v>
      </c>
      <c r="G1089" s="60">
        <f t="shared" si="216"/>
        <v>3638.1492537313434</v>
      </c>
      <c r="H1089" s="60"/>
      <c r="I1089" s="60"/>
      <c r="J1089" s="57"/>
      <c r="K1089" s="23">
        <f t="shared" si="217"/>
        <v>1</v>
      </c>
      <c r="L1089" s="23">
        <f t="shared" si="218"/>
        <v>0</v>
      </c>
      <c r="M1089" s="23">
        <f ca="1">OFFSET('Z1'!$B$7,B1089,K1089)*E1089</f>
        <v>0</v>
      </c>
      <c r="N1089" s="23">
        <f ca="1">IF(L1089&gt;0,OFFSET('Z1'!$I$7,B1089,L1089)*IF(L1089=1,E1089-9300,IF(L1089=2,E1089-18000,IF(L1089=3,E1089-45000,0))),0)</f>
        <v>0</v>
      </c>
      <c r="O1089" s="23">
        <f>IF(AND(F1089=1,E1089&gt;20000,E1089&lt;=45000),E1089*'Z1'!$G$7,0)+IF(AND(F1089=1,E1089&gt;45000,E1089&lt;=50000),'Z1'!$G$7/5000*(50000-E1089)*E1089,0)</f>
        <v>0</v>
      </c>
      <c r="P1089" s="24">
        <f t="shared" ca="1" si="219"/>
        <v>0</v>
      </c>
      <c r="Q1089" s="27">
        <v>58983</v>
      </c>
      <c r="R1089" s="26">
        <f t="shared" si="220"/>
        <v>57983</v>
      </c>
      <c r="S1089" s="27">
        <f t="shared" si="221"/>
        <v>1</v>
      </c>
      <c r="T1089" s="28">
        <f t="shared" si="222"/>
        <v>52184.700000000004</v>
      </c>
      <c r="U1089" s="61">
        <f ca="1">OFFSET($U$4,B1089,0)/OFFSET($G$4,B1089,0)*G1089</f>
        <v>1838913.2333648421</v>
      </c>
      <c r="V1089" s="62">
        <f t="shared" ca="1" si="223"/>
        <v>1891097.9333648421</v>
      </c>
      <c r="W1089" s="63">
        <v>903.35637813619724</v>
      </c>
      <c r="X1089" s="63">
        <f t="shared" ca="1" si="224"/>
        <v>837.88122878371382</v>
      </c>
      <c r="Y1089" s="64">
        <f t="shared" ca="1" si="225"/>
        <v>-7.2479866127221682E-2</v>
      </c>
      <c r="Z1089" s="64"/>
      <c r="AA1089" s="64">
        <f ca="1">MAX(Y1089,OFFSET($AA$4,B1089,0))</f>
        <v>-7.2479866127221682E-2</v>
      </c>
      <c r="AB1089" s="62">
        <f t="shared" ca="1" si="226"/>
        <v>1891097.9333648421</v>
      </c>
      <c r="AC1089" s="65">
        <f t="shared" ca="1" si="227"/>
        <v>0</v>
      </c>
      <c r="AD1089" s="62">
        <f ca="1">MAX(0,AB1089-W1089*(1+OFFSET($Y$4,B1089,0))*E1089)</f>
        <v>0</v>
      </c>
      <c r="AE1089" s="65">
        <f ca="1">IF(OFFSET($AC$4,B1089,0)=0,0,-OFFSET($AC$4,B1089,0)/OFFSET($AD$4,B1089,0)*AD1089)</f>
        <v>0</v>
      </c>
      <c r="AF1089" s="51">
        <f t="shared" ca="1" si="228"/>
        <v>1891097.9333648421</v>
      </c>
    </row>
    <row r="1090" spans="1:32" ht="11.25" x14ac:dyDescent="0.2">
      <c r="A1090" s="60">
        <v>41109</v>
      </c>
      <c r="B1090" s="102">
        <f>INT(A1090/10000)</f>
        <v>4</v>
      </c>
      <c r="C1090" s="109">
        <v>4</v>
      </c>
      <c r="D1090" s="60" t="s">
        <v>1147</v>
      </c>
      <c r="E1090" s="60">
        <v>2527</v>
      </c>
      <c r="F1090" s="60">
        <v>0</v>
      </c>
      <c r="G1090" s="60">
        <f t="shared" si="216"/>
        <v>4073.373134328358</v>
      </c>
      <c r="H1090" s="60"/>
      <c r="I1090" s="60"/>
      <c r="J1090" s="57"/>
      <c r="K1090" s="23">
        <f t="shared" si="217"/>
        <v>1</v>
      </c>
      <c r="L1090" s="23">
        <f t="shared" si="218"/>
        <v>0</v>
      </c>
      <c r="M1090" s="23">
        <f ca="1">OFFSET('Z1'!$B$7,B1090,K1090)*E1090</f>
        <v>0</v>
      </c>
      <c r="N1090" s="23">
        <f ca="1">IF(L1090&gt;0,OFFSET('Z1'!$I$7,B1090,L1090)*IF(L1090=1,E1090-9300,IF(L1090=2,E1090-18000,IF(L1090=3,E1090-45000,0))),0)</f>
        <v>0</v>
      </c>
      <c r="O1090" s="23">
        <f>IF(AND(F1090=1,E1090&gt;20000,E1090&lt;=45000),E1090*'Z1'!$G$7,0)+IF(AND(F1090=1,E1090&gt;45000,E1090&lt;=50000),'Z1'!$G$7/5000*(50000-E1090)*E1090,0)</f>
        <v>0</v>
      </c>
      <c r="P1090" s="24">
        <f t="shared" ca="1" si="219"/>
        <v>0</v>
      </c>
      <c r="Q1090" s="27">
        <v>0</v>
      </c>
      <c r="R1090" s="26">
        <f t="shared" si="220"/>
        <v>0</v>
      </c>
      <c r="S1090" s="27">
        <f t="shared" si="221"/>
        <v>1</v>
      </c>
      <c r="T1090" s="28">
        <f t="shared" si="222"/>
        <v>0</v>
      </c>
      <c r="U1090" s="61">
        <f ca="1">OFFSET($U$4,B1090,0)/OFFSET($G$4,B1090,0)*G1090</f>
        <v>2058898.4230008663</v>
      </c>
      <c r="V1090" s="62">
        <f t="shared" ca="1" si="223"/>
        <v>2058898.4230008663</v>
      </c>
      <c r="W1090" s="63">
        <v>880.12230637345158</v>
      </c>
      <c r="X1090" s="63">
        <f t="shared" ca="1" si="224"/>
        <v>814.75996161490559</v>
      </c>
      <c r="Y1090" s="64">
        <f t="shared" ca="1" si="225"/>
        <v>-7.4265070076307782E-2</v>
      </c>
      <c r="Z1090" s="64"/>
      <c r="AA1090" s="64">
        <f ca="1">MAX(Y1090,OFFSET($AA$4,B1090,0))</f>
        <v>-7.4265070076307782E-2</v>
      </c>
      <c r="AB1090" s="62">
        <f t="shared" ca="1" si="226"/>
        <v>2058898.4230008663</v>
      </c>
      <c r="AC1090" s="65">
        <f t="shared" ca="1" si="227"/>
        <v>0</v>
      </c>
      <c r="AD1090" s="62">
        <f ca="1">MAX(0,AB1090-W1090*(1+OFFSET($Y$4,B1090,0))*E1090)</f>
        <v>0</v>
      </c>
      <c r="AE1090" s="65">
        <f ca="1">IF(OFFSET($AC$4,B1090,0)=0,0,-OFFSET($AC$4,B1090,0)/OFFSET($AD$4,B1090,0)*AD1090)</f>
        <v>0</v>
      </c>
      <c r="AF1090" s="51">
        <f t="shared" ca="1" si="228"/>
        <v>2058898.4230008663</v>
      </c>
    </row>
    <row r="1091" spans="1:32" ht="11.25" x14ac:dyDescent="0.2">
      <c r="A1091" s="60">
        <v>41110</v>
      </c>
      <c r="B1091" s="102">
        <f>INT(A1091/10000)</f>
        <v>4</v>
      </c>
      <c r="C1091" s="109">
        <v>4</v>
      </c>
      <c r="D1091" s="60" t="s">
        <v>1148</v>
      </c>
      <c r="E1091" s="60">
        <v>4142</v>
      </c>
      <c r="F1091" s="60">
        <v>0</v>
      </c>
      <c r="G1091" s="60">
        <f t="shared" si="216"/>
        <v>6676.6567164179105</v>
      </c>
      <c r="H1091" s="60"/>
      <c r="I1091" s="60"/>
      <c r="J1091" s="57"/>
      <c r="K1091" s="23">
        <f t="shared" si="217"/>
        <v>1</v>
      </c>
      <c r="L1091" s="23">
        <f t="shared" si="218"/>
        <v>0</v>
      </c>
      <c r="M1091" s="23">
        <f ca="1">OFFSET('Z1'!$B$7,B1091,K1091)*E1091</f>
        <v>0</v>
      </c>
      <c r="N1091" s="23">
        <f ca="1">IF(L1091&gt;0,OFFSET('Z1'!$I$7,B1091,L1091)*IF(L1091=1,E1091-9300,IF(L1091=2,E1091-18000,IF(L1091=3,E1091-45000,0))),0)</f>
        <v>0</v>
      </c>
      <c r="O1091" s="23">
        <f>IF(AND(F1091=1,E1091&gt;20000,E1091&lt;=45000),E1091*'Z1'!$G$7,0)+IF(AND(F1091=1,E1091&gt;45000,E1091&lt;=50000),'Z1'!$G$7/5000*(50000-E1091)*E1091,0)</f>
        <v>0</v>
      </c>
      <c r="P1091" s="24">
        <f t="shared" ca="1" si="219"/>
        <v>0</v>
      </c>
      <c r="Q1091" s="27">
        <v>0</v>
      </c>
      <c r="R1091" s="26">
        <f t="shared" si="220"/>
        <v>0</v>
      </c>
      <c r="S1091" s="27">
        <f t="shared" si="221"/>
        <v>1</v>
      </c>
      <c r="T1091" s="28">
        <f t="shared" si="222"/>
        <v>0</v>
      </c>
      <c r="U1091" s="61">
        <f ca="1">OFFSET($U$4,B1091,0)/OFFSET($G$4,B1091,0)*G1091</f>
        <v>3374735.7610089392</v>
      </c>
      <c r="V1091" s="62">
        <f t="shared" ca="1" si="223"/>
        <v>3374735.7610089392</v>
      </c>
      <c r="W1091" s="63">
        <v>880.12230637345169</v>
      </c>
      <c r="X1091" s="63">
        <f t="shared" ca="1" si="224"/>
        <v>814.75996161490571</v>
      </c>
      <c r="Y1091" s="64">
        <f t="shared" ca="1" si="225"/>
        <v>-7.4265070076307782E-2</v>
      </c>
      <c r="Z1091" s="64"/>
      <c r="AA1091" s="64">
        <f ca="1">MAX(Y1091,OFFSET($AA$4,B1091,0))</f>
        <v>-7.4265070076307782E-2</v>
      </c>
      <c r="AB1091" s="62">
        <f t="shared" ca="1" si="226"/>
        <v>3374735.7610089392</v>
      </c>
      <c r="AC1091" s="65">
        <f t="shared" ca="1" si="227"/>
        <v>0</v>
      </c>
      <c r="AD1091" s="62">
        <f ca="1">MAX(0,AB1091-W1091*(1+OFFSET($Y$4,B1091,0))*E1091)</f>
        <v>0</v>
      </c>
      <c r="AE1091" s="65">
        <f ca="1">IF(OFFSET($AC$4,B1091,0)=0,0,-OFFSET($AC$4,B1091,0)/OFFSET($AD$4,B1091,0)*AD1091)</f>
        <v>0</v>
      </c>
      <c r="AF1091" s="51">
        <f t="shared" ca="1" si="228"/>
        <v>3374735.7610089392</v>
      </c>
    </row>
    <row r="1092" spans="1:32" ht="11.25" x14ac:dyDescent="0.2">
      <c r="A1092" s="60">
        <v>41111</v>
      </c>
      <c r="B1092" s="102">
        <f>INT(A1092/10000)</f>
        <v>4</v>
      </c>
      <c r="C1092" s="109">
        <v>4</v>
      </c>
      <c r="D1092" s="60" t="s">
        <v>1149</v>
      </c>
      <c r="E1092" s="60">
        <v>4890</v>
      </c>
      <c r="F1092" s="60">
        <v>0</v>
      </c>
      <c r="G1092" s="60">
        <f t="shared" si="216"/>
        <v>7882.3880597014922</v>
      </c>
      <c r="H1092" s="60"/>
      <c r="I1092" s="60"/>
      <c r="J1092" s="57"/>
      <c r="K1092" s="23">
        <f t="shared" si="217"/>
        <v>1</v>
      </c>
      <c r="L1092" s="23">
        <f t="shared" si="218"/>
        <v>0</v>
      </c>
      <c r="M1092" s="23">
        <f ca="1">OFFSET('Z1'!$B$7,B1092,K1092)*E1092</f>
        <v>0</v>
      </c>
      <c r="N1092" s="23">
        <f ca="1">IF(L1092&gt;0,OFFSET('Z1'!$I$7,B1092,L1092)*IF(L1092=1,E1092-9300,IF(L1092=2,E1092-18000,IF(L1092=3,E1092-45000,0))),0)</f>
        <v>0</v>
      </c>
      <c r="O1092" s="23">
        <f>IF(AND(F1092=1,E1092&gt;20000,E1092&lt;=45000),E1092*'Z1'!$G$7,0)+IF(AND(F1092=1,E1092&gt;45000,E1092&lt;=50000),'Z1'!$G$7/5000*(50000-E1092)*E1092,0)</f>
        <v>0</v>
      </c>
      <c r="P1092" s="24">
        <f t="shared" ca="1" si="219"/>
        <v>0</v>
      </c>
      <c r="Q1092" s="27">
        <v>18566</v>
      </c>
      <c r="R1092" s="26">
        <f t="shared" si="220"/>
        <v>17566</v>
      </c>
      <c r="S1092" s="27">
        <f t="shared" si="221"/>
        <v>1</v>
      </c>
      <c r="T1092" s="28">
        <f t="shared" si="222"/>
        <v>15809.4</v>
      </c>
      <c r="U1092" s="61">
        <f ca="1">OFFSET($U$4,B1092,0)/OFFSET($G$4,B1092,0)*G1092</f>
        <v>3984176.2122968882</v>
      </c>
      <c r="V1092" s="62">
        <f t="shared" ca="1" si="223"/>
        <v>3999985.6122968881</v>
      </c>
      <c r="W1092" s="63">
        <v>881.89879483031677</v>
      </c>
      <c r="X1092" s="63">
        <f t="shared" ca="1" si="224"/>
        <v>817.99296774987488</v>
      </c>
      <c r="Y1092" s="64">
        <f t="shared" ca="1" si="225"/>
        <v>-7.2463901135886966E-2</v>
      </c>
      <c r="Z1092" s="64"/>
      <c r="AA1092" s="64">
        <f ca="1">MAX(Y1092,OFFSET($AA$4,B1092,0))</f>
        <v>-7.2463901135886966E-2</v>
      </c>
      <c r="AB1092" s="62">
        <f t="shared" ca="1" si="226"/>
        <v>3999985.6122968881</v>
      </c>
      <c r="AC1092" s="65">
        <f t="shared" ca="1" si="227"/>
        <v>0</v>
      </c>
      <c r="AD1092" s="62">
        <f ca="1">MAX(0,AB1092-W1092*(1+OFFSET($Y$4,B1092,0))*E1092)</f>
        <v>0</v>
      </c>
      <c r="AE1092" s="65">
        <f ca="1">IF(OFFSET($AC$4,B1092,0)=0,0,-OFFSET($AC$4,B1092,0)/OFFSET($AD$4,B1092,0)*AD1092)</f>
        <v>0</v>
      </c>
      <c r="AF1092" s="51">
        <f t="shared" ca="1" si="228"/>
        <v>3999985.6122968881</v>
      </c>
    </row>
    <row r="1093" spans="1:32" ht="11.25" x14ac:dyDescent="0.2">
      <c r="A1093" s="60">
        <v>41112</v>
      </c>
      <c r="B1093" s="102">
        <f>INT(A1093/10000)</f>
        <v>4</v>
      </c>
      <c r="C1093" s="109">
        <v>3</v>
      </c>
      <c r="D1093" s="60" t="s">
        <v>1150</v>
      </c>
      <c r="E1093" s="60">
        <v>1724</v>
      </c>
      <c r="F1093" s="60">
        <v>0</v>
      </c>
      <c r="G1093" s="60">
        <f t="shared" si="216"/>
        <v>2778.9850746268658</v>
      </c>
      <c r="H1093" s="60"/>
      <c r="I1093" s="60"/>
      <c r="J1093" s="57"/>
      <c r="K1093" s="23">
        <f t="shared" si="217"/>
        <v>1</v>
      </c>
      <c r="L1093" s="23">
        <f t="shared" si="218"/>
        <v>0</v>
      </c>
      <c r="M1093" s="23">
        <f ca="1">OFFSET('Z1'!$B$7,B1093,K1093)*E1093</f>
        <v>0</v>
      </c>
      <c r="N1093" s="23">
        <f ca="1">IF(L1093&gt;0,OFFSET('Z1'!$I$7,B1093,L1093)*IF(L1093=1,E1093-9300,IF(L1093=2,E1093-18000,IF(L1093=3,E1093-45000,0))),0)</f>
        <v>0</v>
      </c>
      <c r="O1093" s="23">
        <f>IF(AND(F1093=1,E1093&gt;20000,E1093&lt;=45000),E1093*'Z1'!$G$7,0)+IF(AND(F1093=1,E1093&gt;45000,E1093&lt;=50000),'Z1'!$G$7/5000*(50000-E1093)*E1093,0)</f>
        <v>0</v>
      </c>
      <c r="P1093" s="24">
        <f t="shared" ca="1" si="219"/>
        <v>0</v>
      </c>
      <c r="Q1093" s="27">
        <v>3579</v>
      </c>
      <c r="R1093" s="26">
        <f t="shared" si="220"/>
        <v>2579</v>
      </c>
      <c r="S1093" s="27">
        <f t="shared" si="221"/>
        <v>1</v>
      </c>
      <c r="T1093" s="28">
        <f t="shared" si="222"/>
        <v>2321.1</v>
      </c>
      <c r="U1093" s="61">
        <f ca="1">OFFSET($U$4,B1093,0)/OFFSET($G$4,B1093,0)*G1093</f>
        <v>1404646.1738240973</v>
      </c>
      <c r="V1093" s="62">
        <f t="shared" ca="1" si="223"/>
        <v>1406967.2738240974</v>
      </c>
      <c r="W1093" s="63">
        <v>881.58402331080674</v>
      </c>
      <c r="X1093" s="63">
        <f t="shared" ca="1" si="224"/>
        <v>816.10630732256232</v>
      </c>
      <c r="Y1093" s="64">
        <f t="shared" ca="1" si="225"/>
        <v>-7.4272802429360629E-2</v>
      </c>
      <c r="Z1093" s="64"/>
      <c r="AA1093" s="64">
        <f ca="1">MAX(Y1093,OFFSET($AA$4,B1093,0))</f>
        <v>-7.4272802429360629E-2</v>
      </c>
      <c r="AB1093" s="62">
        <f t="shared" ca="1" si="226"/>
        <v>1406967.2738240974</v>
      </c>
      <c r="AC1093" s="65">
        <f t="shared" ca="1" si="227"/>
        <v>0</v>
      </c>
      <c r="AD1093" s="62">
        <f ca="1">MAX(0,AB1093-W1093*(1+OFFSET($Y$4,B1093,0))*E1093)</f>
        <v>0</v>
      </c>
      <c r="AE1093" s="65">
        <f ca="1">IF(OFFSET($AC$4,B1093,0)=0,0,-OFFSET($AC$4,B1093,0)/OFFSET($AD$4,B1093,0)*AD1093)</f>
        <v>0</v>
      </c>
      <c r="AF1093" s="51">
        <f t="shared" ca="1" si="228"/>
        <v>1406967.2738240974</v>
      </c>
    </row>
    <row r="1094" spans="1:32" ht="11.25" x14ac:dyDescent="0.2">
      <c r="A1094" s="60">
        <v>41113</v>
      </c>
      <c r="B1094" s="102">
        <f>INT(A1094/10000)</f>
        <v>4</v>
      </c>
      <c r="C1094" s="109">
        <v>3</v>
      </c>
      <c r="D1094" s="60" t="s">
        <v>1151</v>
      </c>
      <c r="E1094" s="60">
        <v>1817</v>
      </c>
      <c r="F1094" s="60">
        <v>0</v>
      </c>
      <c r="G1094" s="60">
        <f t="shared" si="216"/>
        <v>2928.8955223880598</v>
      </c>
      <c r="H1094" s="60"/>
      <c r="I1094" s="60"/>
      <c r="J1094" s="57"/>
      <c r="K1094" s="23">
        <f t="shared" si="217"/>
        <v>1</v>
      </c>
      <c r="L1094" s="23">
        <f t="shared" si="218"/>
        <v>0</v>
      </c>
      <c r="M1094" s="23">
        <f ca="1">OFFSET('Z1'!$B$7,B1094,K1094)*E1094</f>
        <v>0</v>
      </c>
      <c r="N1094" s="23">
        <f ca="1">IF(L1094&gt;0,OFFSET('Z1'!$I$7,B1094,L1094)*IF(L1094=1,E1094-9300,IF(L1094=2,E1094-18000,IF(L1094=3,E1094-45000,0))),0)</f>
        <v>0</v>
      </c>
      <c r="O1094" s="23">
        <f>IF(AND(F1094=1,E1094&gt;20000,E1094&lt;=45000),E1094*'Z1'!$G$7,0)+IF(AND(F1094=1,E1094&gt;45000,E1094&lt;=50000),'Z1'!$G$7/5000*(50000-E1094)*E1094,0)</f>
        <v>0</v>
      </c>
      <c r="P1094" s="24">
        <f t="shared" ca="1" si="219"/>
        <v>0</v>
      </c>
      <c r="Q1094" s="27">
        <v>0</v>
      </c>
      <c r="R1094" s="26">
        <f t="shared" si="220"/>
        <v>0</v>
      </c>
      <c r="S1094" s="27">
        <f t="shared" si="221"/>
        <v>1</v>
      </c>
      <c r="T1094" s="28">
        <f t="shared" si="222"/>
        <v>0</v>
      </c>
      <c r="U1094" s="61">
        <f ca="1">OFFSET($U$4,B1094,0)/OFFSET($G$4,B1094,0)*G1094</f>
        <v>1480418.8502542835</v>
      </c>
      <c r="V1094" s="62">
        <f t="shared" ca="1" si="223"/>
        <v>1480418.8502542835</v>
      </c>
      <c r="W1094" s="63">
        <v>880.0586555227195</v>
      </c>
      <c r="X1094" s="63">
        <f t="shared" ca="1" si="224"/>
        <v>814.75996161490559</v>
      </c>
      <c r="Y1094" s="64">
        <f t="shared" ca="1" si="225"/>
        <v>-7.419811565744916E-2</v>
      </c>
      <c r="Z1094" s="64"/>
      <c r="AA1094" s="64">
        <f ca="1">MAX(Y1094,OFFSET($AA$4,B1094,0))</f>
        <v>-7.419811565744916E-2</v>
      </c>
      <c r="AB1094" s="62">
        <f t="shared" ca="1" si="226"/>
        <v>1480418.8502542835</v>
      </c>
      <c r="AC1094" s="65">
        <f t="shared" ca="1" si="227"/>
        <v>0</v>
      </c>
      <c r="AD1094" s="62">
        <f ca="1">MAX(0,AB1094-W1094*(1+OFFSET($Y$4,B1094,0))*E1094)</f>
        <v>0</v>
      </c>
      <c r="AE1094" s="65">
        <f ca="1">IF(OFFSET($AC$4,B1094,0)=0,0,-OFFSET($AC$4,B1094,0)/OFFSET($AD$4,B1094,0)*AD1094)</f>
        <v>0</v>
      </c>
      <c r="AF1094" s="51">
        <f t="shared" ca="1" si="228"/>
        <v>1480418.8502542835</v>
      </c>
    </row>
    <row r="1095" spans="1:32" ht="11.25" x14ac:dyDescent="0.2">
      <c r="A1095" s="60">
        <v>41114</v>
      </c>
      <c r="B1095" s="102">
        <f>INT(A1095/10000)</f>
        <v>4</v>
      </c>
      <c r="C1095" s="109">
        <v>4</v>
      </c>
      <c r="D1095" s="60" t="s">
        <v>1152</v>
      </c>
      <c r="E1095" s="60">
        <v>3698</v>
      </c>
      <c r="F1095" s="60">
        <v>0</v>
      </c>
      <c r="G1095" s="60">
        <f t="shared" si="216"/>
        <v>5960.9552238805973</v>
      </c>
      <c r="H1095" s="60"/>
      <c r="I1095" s="60"/>
      <c r="J1095" s="57"/>
      <c r="K1095" s="23">
        <f t="shared" si="217"/>
        <v>1</v>
      </c>
      <c r="L1095" s="23">
        <f t="shared" si="218"/>
        <v>0</v>
      </c>
      <c r="M1095" s="23">
        <f ca="1">OFFSET('Z1'!$B$7,B1095,K1095)*E1095</f>
        <v>0</v>
      </c>
      <c r="N1095" s="23">
        <f ca="1">IF(L1095&gt;0,OFFSET('Z1'!$I$7,B1095,L1095)*IF(L1095=1,E1095-9300,IF(L1095=2,E1095-18000,IF(L1095=3,E1095-45000,0))),0)</f>
        <v>0</v>
      </c>
      <c r="O1095" s="23">
        <f>IF(AND(F1095=1,E1095&gt;20000,E1095&lt;=45000),E1095*'Z1'!$G$7,0)+IF(AND(F1095=1,E1095&gt;45000,E1095&lt;=50000),'Z1'!$G$7/5000*(50000-E1095)*E1095,0)</f>
        <v>0</v>
      </c>
      <c r="P1095" s="24">
        <f t="shared" ca="1" si="219"/>
        <v>0</v>
      </c>
      <c r="Q1095" s="27">
        <v>30056</v>
      </c>
      <c r="R1095" s="26">
        <f t="shared" si="220"/>
        <v>29056</v>
      </c>
      <c r="S1095" s="27">
        <f t="shared" si="221"/>
        <v>1</v>
      </c>
      <c r="T1095" s="28">
        <f t="shared" si="222"/>
        <v>26150.400000000001</v>
      </c>
      <c r="U1095" s="61">
        <f ca="1">OFFSET($U$4,B1095,0)/OFFSET($G$4,B1095,0)*G1095</f>
        <v>3012982.3380519212</v>
      </c>
      <c r="V1095" s="62">
        <f t="shared" ca="1" si="223"/>
        <v>3039132.7380519211</v>
      </c>
      <c r="W1095" s="63">
        <v>885.85112910687531</v>
      </c>
      <c r="X1095" s="63">
        <f t="shared" ca="1" si="224"/>
        <v>821.83145972199054</v>
      </c>
      <c r="Y1095" s="64">
        <f t="shared" ca="1" si="225"/>
        <v>-7.2269106265552829E-2</v>
      </c>
      <c r="Z1095" s="64"/>
      <c r="AA1095" s="64">
        <f ca="1">MAX(Y1095,OFFSET($AA$4,B1095,0))</f>
        <v>-7.2269106265552829E-2</v>
      </c>
      <c r="AB1095" s="62">
        <f t="shared" ca="1" si="226"/>
        <v>3039132.7380519211</v>
      </c>
      <c r="AC1095" s="65">
        <f t="shared" ca="1" si="227"/>
        <v>0</v>
      </c>
      <c r="AD1095" s="62">
        <f ca="1">MAX(0,AB1095-W1095*(1+OFFSET($Y$4,B1095,0))*E1095)</f>
        <v>0</v>
      </c>
      <c r="AE1095" s="65">
        <f ca="1">IF(OFFSET($AC$4,B1095,0)=0,0,-OFFSET($AC$4,B1095,0)/OFFSET($AD$4,B1095,0)*AD1095)</f>
        <v>0</v>
      </c>
      <c r="AF1095" s="51">
        <f t="shared" ca="1" si="228"/>
        <v>3039132.7380519211</v>
      </c>
    </row>
    <row r="1096" spans="1:32" ht="11.25" x14ac:dyDescent="0.2">
      <c r="A1096" s="60">
        <v>41115</v>
      </c>
      <c r="B1096" s="102">
        <f>INT(A1096/10000)</f>
        <v>4</v>
      </c>
      <c r="C1096" s="109">
        <v>3</v>
      </c>
      <c r="D1096" s="60" t="s">
        <v>1153</v>
      </c>
      <c r="E1096" s="60">
        <v>1705</v>
      </c>
      <c r="F1096" s="60">
        <v>0</v>
      </c>
      <c r="G1096" s="60">
        <f t="shared" si="216"/>
        <v>2748.3582089552237</v>
      </c>
      <c r="H1096" s="60"/>
      <c r="I1096" s="60"/>
      <c r="J1096" s="57"/>
      <c r="K1096" s="23">
        <f t="shared" si="217"/>
        <v>1</v>
      </c>
      <c r="L1096" s="23">
        <f t="shared" si="218"/>
        <v>0</v>
      </c>
      <c r="M1096" s="23">
        <f ca="1">OFFSET('Z1'!$B$7,B1096,K1096)*E1096</f>
        <v>0</v>
      </c>
      <c r="N1096" s="23">
        <f ca="1">IF(L1096&gt;0,OFFSET('Z1'!$I$7,B1096,L1096)*IF(L1096=1,E1096-9300,IF(L1096=2,E1096-18000,IF(L1096=3,E1096-45000,0))),0)</f>
        <v>0</v>
      </c>
      <c r="O1096" s="23">
        <f>IF(AND(F1096=1,E1096&gt;20000,E1096&lt;=45000),E1096*'Z1'!$G$7,0)+IF(AND(F1096=1,E1096&gt;45000,E1096&lt;=50000),'Z1'!$G$7/5000*(50000-E1096)*E1096,0)</f>
        <v>0</v>
      </c>
      <c r="P1096" s="24">
        <f t="shared" ca="1" si="219"/>
        <v>0</v>
      </c>
      <c r="Q1096" s="27">
        <v>1478</v>
      </c>
      <c r="R1096" s="26">
        <f t="shared" si="220"/>
        <v>478</v>
      </c>
      <c r="S1096" s="27">
        <f t="shared" si="221"/>
        <v>1</v>
      </c>
      <c r="T1096" s="28">
        <f t="shared" si="222"/>
        <v>430.2</v>
      </c>
      <c r="U1096" s="61">
        <f ca="1">OFFSET($U$4,B1096,0)/OFFSET($G$4,B1096,0)*G1096</f>
        <v>1389165.7345534139</v>
      </c>
      <c r="V1096" s="62">
        <f t="shared" ca="1" si="223"/>
        <v>1389595.9345534139</v>
      </c>
      <c r="W1096" s="63">
        <v>880.84146030999693</v>
      </c>
      <c r="X1096" s="63">
        <f t="shared" ca="1" si="224"/>
        <v>815.012278330448</v>
      </c>
      <c r="Y1096" s="64">
        <f t="shared" ca="1" si="225"/>
        <v>-7.4734427187818198E-2</v>
      </c>
      <c r="Z1096" s="64"/>
      <c r="AA1096" s="64">
        <f ca="1">MAX(Y1096,OFFSET($AA$4,B1096,0))</f>
        <v>-7.4734427187818198E-2</v>
      </c>
      <c r="AB1096" s="62">
        <f t="shared" ca="1" si="226"/>
        <v>1389595.9345534139</v>
      </c>
      <c r="AC1096" s="65">
        <f t="shared" ca="1" si="227"/>
        <v>0</v>
      </c>
      <c r="AD1096" s="62">
        <f ca="1">MAX(0,AB1096-W1096*(1+OFFSET($Y$4,B1096,0))*E1096)</f>
        <v>0</v>
      </c>
      <c r="AE1096" s="65">
        <f ca="1">IF(OFFSET($AC$4,B1096,0)=0,0,-OFFSET($AC$4,B1096,0)/OFFSET($AD$4,B1096,0)*AD1096)</f>
        <v>0</v>
      </c>
      <c r="AF1096" s="51">
        <f t="shared" ca="1" si="228"/>
        <v>1389595.9345534139</v>
      </c>
    </row>
    <row r="1097" spans="1:32" ht="11.25" x14ac:dyDescent="0.2">
      <c r="A1097" s="60">
        <v>41116</v>
      </c>
      <c r="B1097" s="102">
        <f>INT(A1097/10000)</f>
        <v>4</v>
      </c>
      <c r="C1097" s="109">
        <v>5</v>
      </c>
      <c r="D1097" s="60" t="s">
        <v>1154</v>
      </c>
      <c r="E1097" s="60">
        <v>8630</v>
      </c>
      <c r="F1097" s="60">
        <v>0</v>
      </c>
      <c r="G1097" s="60">
        <f t="shared" si="216"/>
        <v>13911.044776119403</v>
      </c>
      <c r="H1097" s="60"/>
      <c r="I1097" s="60"/>
      <c r="J1097" s="57"/>
      <c r="K1097" s="23">
        <f t="shared" si="217"/>
        <v>1</v>
      </c>
      <c r="L1097" s="23">
        <f t="shared" si="218"/>
        <v>0</v>
      </c>
      <c r="M1097" s="23">
        <f ca="1">OFFSET('Z1'!$B$7,B1097,K1097)*E1097</f>
        <v>0</v>
      </c>
      <c r="N1097" s="23">
        <f ca="1">IF(L1097&gt;0,OFFSET('Z1'!$I$7,B1097,L1097)*IF(L1097=1,E1097-9300,IF(L1097=2,E1097-18000,IF(L1097=3,E1097-45000,0))),0)</f>
        <v>0</v>
      </c>
      <c r="O1097" s="23">
        <f>IF(AND(F1097=1,E1097&gt;20000,E1097&lt;=45000),E1097*'Z1'!$G$7,0)+IF(AND(F1097=1,E1097&gt;45000,E1097&lt;=50000),'Z1'!$G$7/5000*(50000-E1097)*E1097,0)</f>
        <v>0</v>
      </c>
      <c r="P1097" s="24">
        <f t="shared" ca="1" si="219"/>
        <v>0</v>
      </c>
      <c r="Q1097" s="27">
        <v>16260</v>
      </c>
      <c r="R1097" s="26">
        <f t="shared" si="220"/>
        <v>15260</v>
      </c>
      <c r="S1097" s="27">
        <f t="shared" si="221"/>
        <v>1</v>
      </c>
      <c r="T1097" s="28">
        <f t="shared" si="222"/>
        <v>13734</v>
      </c>
      <c r="U1097" s="61">
        <f ca="1">OFFSET($U$4,B1097,0)/OFFSET($G$4,B1097,0)*G1097</f>
        <v>7031378.4687366355</v>
      </c>
      <c r="V1097" s="62">
        <f t="shared" ca="1" si="223"/>
        <v>7045112.4687366355</v>
      </c>
      <c r="W1097" s="63">
        <v>881.24901816811825</v>
      </c>
      <c r="X1097" s="63">
        <f t="shared" ca="1" si="224"/>
        <v>816.35138687562403</v>
      </c>
      <c r="Y1097" s="64">
        <f t="shared" ca="1" si="225"/>
        <v>-7.3642784223917901E-2</v>
      </c>
      <c r="Z1097" s="64"/>
      <c r="AA1097" s="64">
        <f ca="1">MAX(Y1097,OFFSET($AA$4,B1097,0))</f>
        <v>-7.3642784223917901E-2</v>
      </c>
      <c r="AB1097" s="62">
        <f t="shared" ca="1" si="226"/>
        <v>7045112.4687366355</v>
      </c>
      <c r="AC1097" s="65">
        <f t="shared" ca="1" si="227"/>
        <v>0</v>
      </c>
      <c r="AD1097" s="62">
        <f ca="1">MAX(0,AB1097-W1097*(1+OFFSET($Y$4,B1097,0))*E1097)</f>
        <v>0</v>
      </c>
      <c r="AE1097" s="65">
        <f ca="1">IF(OFFSET($AC$4,B1097,0)=0,0,-OFFSET($AC$4,B1097,0)/OFFSET($AD$4,B1097,0)*AD1097)</f>
        <v>0</v>
      </c>
      <c r="AF1097" s="51">
        <f t="shared" ca="1" si="228"/>
        <v>7045112.4687366355</v>
      </c>
    </row>
    <row r="1098" spans="1:32" ht="11.25" x14ac:dyDescent="0.2">
      <c r="A1098" s="60">
        <v>41117</v>
      </c>
      <c r="B1098" s="102">
        <f>INT(A1098/10000)</f>
        <v>4</v>
      </c>
      <c r="C1098" s="109">
        <v>2</v>
      </c>
      <c r="D1098" s="60" t="s">
        <v>1155</v>
      </c>
      <c r="E1098" s="60">
        <v>1000</v>
      </c>
      <c r="F1098" s="60">
        <v>0</v>
      </c>
      <c r="G1098" s="60">
        <f t="shared" si="216"/>
        <v>1611.9402985074628</v>
      </c>
      <c r="H1098" s="60"/>
      <c r="I1098" s="60"/>
      <c r="J1098" s="57"/>
      <c r="K1098" s="23">
        <f t="shared" si="217"/>
        <v>1</v>
      </c>
      <c r="L1098" s="23">
        <f t="shared" si="218"/>
        <v>0</v>
      </c>
      <c r="M1098" s="23">
        <f ca="1">OFFSET('Z1'!$B$7,B1098,K1098)*E1098</f>
        <v>0</v>
      </c>
      <c r="N1098" s="23">
        <f ca="1">IF(L1098&gt;0,OFFSET('Z1'!$I$7,B1098,L1098)*IF(L1098=1,E1098-9300,IF(L1098=2,E1098-18000,IF(L1098=3,E1098-45000,0))),0)</f>
        <v>0</v>
      </c>
      <c r="O1098" s="23">
        <f>IF(AND(F1098=1,E1098&gt;20000,E1098&lt;=45000),E1098*'Z1'!$G$7,0)+IF(AND(F1098=1,E1098&gt;45000,E1098&lt;=50000),'Z1'!$G$7/5000*(50000-E1098)*E1098,0)</f>
        <v>0</v>
      </c>
      <c r="P1098" s="24">
        <f t="shared" ca="1" si="219"/>
        <v>0</v>
      </c>
      <c r="Q1098" s="27">
        <v>11849</v>
      </c>
      <c r="R1098" s="26">
        <f t="shared" si="220"/>
        <v>10849</v>
      </c>
      <c r="S1098" s="27">
        <f t="shared" si="221"/>
        <v>1</v>
      </c>
      <c r="T1098" s="28">
        <f t="shared" si="222"/>
        <v>9764.1</v>
      </c>
      <c r="U1098" s="61">
        <f ca="1">OFFSET($U$4,B1098,0)/OFFSET($G$4,B1098,0)*G1098</f>
        <v>814759.96161490562</v>
      </c>
      <c r="V1098" s="62">
        <f t="shared" ca="1" si="223"/>
        <v>824524.0616149056</v>
      </c>
      <c r="W1098" s="63">
        <v>890.56212583182673</v>
      </c>
      <c r="X1098" s="63">
        <f t="shared" ca="1" si="224"/>
        <v>824.52406161490558</v>
      </c>
      <c r="Y1098" s="64">
        <f t="shared" ca="1" si="225"/>
        <v>-7.4153236816845935E-2</v>
      </c>
      <c r="Z1098" s="64"/>
      <c r="AA1098" s="64">
        <f ca="1">MAX(Y1098,OFFSET($AA$4,B1098,0))</f>
        <v>-7.4153236816845935E-2</v>
      </c>
      <c r="AB1098" s="62">
        <f t="shared" ca="1" si="226"/>
        <v>824524.0616149056</v>
      </c>
      <c r="AC1098" s="65">
        <f t="shared" ca="1" si="227"/>
        <v>0</v>
      </c>
      <c r="AD1098" s="62">
        <f ca="1">MAX(0,AB1098-W1098*(1+OFFSET($Y$4,B1098,0))*E1098)</f>
        <v>0</v>
      </c>
      <c r="AE1098" s="65">
        <f ca="1">IF(OFFSET($AC$4,B1098,0)=0,0,-OFFSET($AC$4,B1098,0)/OFFSET($AD$4,B1098,0)*AD1098)</f>
        <v>0</v>
      </c>
      <c r="AF1098" s="51">
        <f t="shared" ca="1" si="228"/>
        <v>824524.0616149056</v>
      </c>
    </row>
    <row r="1099" spans="1:32" ht="11.25" x14ac:dyDescent="0.2">
      <c r="A1099" s="60">
        <v>41118</v>
      </c>
      <c r="B1099" s="102">
        <f>INT(A1099/10000)</f>
        <v>4</v>
      </c>
      <c r="C1099" s="109">
        <v>4</v>
      </c>
      <c r="D1099" s="60" t="s">
        <v>1156</v>
      </c>
      <c r="E1099" s="60">
        <v>4249</v>
      </c>
      <c r="F1099" s="60">
        <v>0</v>
      </c>
      <c r="G1099" s="60">
        <f t="shared" si="216"/>
        <v>6849.1343283582091</v>
      </c>
      <c r="H1099" s="60"/>
      <c r="I1099" s="60"/>
      <c r="J1099" s="57"/>
      <c r="K1099" s="23">
        <f t="shared" si="217"/>
        <v>1</v>
      </c>
      <c r="L1099" s="23">
        <f t="shared" si="218"/>
        <v>0</v>
      </c>
      <c r="M1099" s="23">
        <f ca="1">OFFSET('Z1'!$B$7,B1099,K1099)*E1099</f>
        <v>0</v>
      </c>
      <c r="N1099" s="23">
        <f ca="1">IF(L1099&gt;0,OFFSET('Z1'!$I$7,B1099,L1099)*IF(L1099=1,E1099-9300,IF(L1099=2,E1099-18000,IF(L1099=3,E1099-45000,0))),0)</f>
        <v>0</v>
      </c>
      <c r="O1099" s="23">
        <f>IF(AND(F1099=1,E1099&gt;20000,E1099&lt;=45000),E1099*'Z1'!$G$7,0)+IF(AND(F1099=1,E1099&gt;45000,E1099&lt;=50000),'Z1'!$G$7/5000*(50000-E1099)*E1099,0)</f>
        <v>0</v>
      </c>
      <c r="P1099" s="24">
        <f t="shared" ca="1" si="219"/>
        <v>0</v>
      </c>
      <c r="Q1099" s="27">
        <v>0</v>
      </c>
      <c r="R1099" s="26">
        <f t="shared" si="220"/>
        <v>0</v>
      </c>
      <c r="S1099" s="27">
        <f t="shared" si="221"/>
        <v>1</v>
      </c>
      <c r="T1099" s="28">
        <f t="shared" si="222"/>
        <v>0</v>
      </c>
      <c r="U1099" s="61">
        <f ca="1">OFFSET($U$4,B1099,0)/OFFSET($G$4,B1099,0)*G1099</f>
        <v>3461915.0769017339</v>
      </c>
      <c r="V1099" s="62">
        <f t="shared" ca="1" si="223"/>
        <v>3461915.0769017339</v>
      </c>
      <c r="W1099" s="63">
        <v>880.12230637345169</v>
      </c>
      <c r="X1099" s="63">
        <f t="shared" ca="1" si="224"/>
        <v>814.75996161490559</v>
      </c>
      <c r="Y1099" s="64">
        <f t="shared" ca="1" si="225"/>
        <v>-7.4265070076307893E-2</v>
      </c>
      <c r="Z1099" s="64"/>
      <c r="AA1099" s="64">
        <f ca="1">MAX(Y1099,OFFSET($AA$4,B1099,0))</f>
        <v>-7.4265070076307893E-2</v>
      </c>
      <c r="AB1099" s="62">
        <f t="shared" ca="1" si="226"/>
        <v>3461915.0769017339</v>
      </c>
      <c r="AC1099" s="65">
        <f t="shared" ca="1" si="227"/>
        <v>0</v>
      </c>
      <c r="AD1099" s="62">
        <f ca="1">MAX(0,AB1099-W1099*(1+OFFSET($Y$4,B1099,0))*E1099)</f>
        <v>0</v>
      </c>
      <c r="AE1099" s="65">
        <f ca="1">IF(OFFSET($AC$4,B1099,0)=0,0,-OFFSET($AC$4,B1099,0)/OFFSET($AD$4,B1099,0)*AD1099)</f>
        <v>0</v>
      </c>
      <c r="AF1099" s="51">
        <f t="shared" ca="1" si="228"/>
        <v>3461915.0769017339</v>
      </c>
    </row>
    <row r="1100" spans="1:32" ht="11.25" x14ac:dyDescent="0.2">
      <c r="A1100" s="60">
        <v>41119</v>
      </c>
      <c r="B1100" s="102">
        <f>INT(A1100/10000)</f>
        <v>4</v>
      </c>
      <c r="C1100" s="109">
        <v>3</v>
      </c>
      <c r="D1100" s="60" t="s">
        <v>1157</v>
      </c>
      <c r="E1100" s="60">
        <v>1971</v>
      </c>
      <c r="F1100" s="60">
        <v>0</v>
      </c>
      <c r="G1100" s="60">
        <f t="shared" si="216"/>
        <v>3177.1343283582091</v>
      </c>
      <c r="H1100" s="60"/>
      <c r="I1100" s="60"/>
      <c r="J1100" s="57"/>
      <c r="K1100" s="23">
        <f t="shared" si="217"/>
        <v>1</v>
      </c>
      <c r="L1100" s="23">
        <f t="shared" si="218"/>
        <v>0</v>
      </c>
      <c r="M1100" s="23">
        <f ca="1">OFFSET('Z1'!$B$7,B1100,K1100)*E1100</f>
        <v>0</v>
      </c>
      <c r="N1100" s="23">
        <f ca="1">IF(L1100&gt;0,OFFSET('Z1'!$I$7,B1100,L1100)*IF(L1100=1,E1100-9300,IF(L1100=2,E1100-18000,IF(L1100=3,E1100-45000,0))),0)</f>
        <v>0</v>
      </c>
      <c r="O1100" s="23">
        <f>IF(AND(F1100=1,E1100&gt;20000,E1100&lt;=45000),E1100*'Z1'!$G$7,0)+IF(AND(F1100=1,E1100&gt;45000,E1100&lt;=50000),'Z1'!$G$7/5000*(50000-E1100)*E1100,0)</f>
        <v>0</v>
      </c>
      <c r="P1100" s="24">
        <f t="shared" ca="1" si="219"/>
        <v>0</v>
      </c>
      <c r="Q1100" s="27">
        <v>2151</v>
      </c>
      <c r="R1100" s="26">
        <f t="shared" si="220"/>
        <v>1151</v>
      </c>
      <c r="S1100" s="27">
        <f t="shared" si="221"/>
        <v>1</v>
      </c>
      <c r="T1100" s="28">
        <f t="shared" si="222"/>
        <v>1035.9000000000001</v>
      </c>
      <c r="U1100" s="61">
        <f ca="1">OFFSET($U$4,B1100,0)/OFFSET($G$4,B1100,0)*G1100</f>
        <v>1605891.8843429789</v>
      </c>
      <c r="V1100" s="62">
        <f t="shared" ca="1" si="223"/>
        <v>1606927.7843429788</v>
      </c>
      <c r="W1100" s="63">
        <v>880.96549722832276</v>
      </c>
      <c r="X1100" s="63">
        <f t="shared" ca="1" si="224"/>
        <v>815.28553239116127</v>
      </c>
      <c r="Y1100" s="64">
        <f t="shared" ca="1" si="225"/>
        <v>-7.455452573773047E-2</v>
      </c>
      <c r="Z1100" s="64"/>
      <c r="AA1100" s="64">
        <f ca="1">MAX(Y1100,OFFSET($AA$4,B1100,0))</f>
        <v>-7.455452573773047E-2</v>
      </c>
      <c r="AB1100" s="62">
        <f t="shared" ca="1" si="226"/>
        <v>1606927.7843429788</v>
      </c>
      <c r="AC1100" s="65">
        <f t="shared" ca="1" si="227"/>
        <v>0</v>
      </c>
      <c r="AD1100" s="62">
        <f ca="1">MAX(0,AB1100-W1100*(1+OFFSET($Y$4,B1100,0))*E1100)</f>
        <v>0</v>
      </c>
      <c r="AE1100" s="65">
        <f ca="1">IF(OFFSET($AC$4,B1100,0)=0,0,-OFFSET($AC$4,B1100,0)/OFFSET($AD$4,B1100,0)*AD1100)</f>
        <v>0</v>
      </c>
      <c r="AF1100" s="51">
        <f t="shared" ca="1" si="228"/>
        <v>1606927.7843429788</v>
      </c>
    </row>
    <row r="1101" spans="1:32" ht="11.25" x14ac:dyDescent="0.2">
      <c r="A1101" s="60">
        <v>41120</v>
      </c>
      <c r="B1101" s="102">
        <f>INT(A1101/10000)</f>
        <v>4</v>
      </c>
      <c r="C1101" s="109">
        <v>4</v>
      </c>
      <c r="D1101" s="60" t="s">
        <v>1158</v>
      </c>
      <c r="E1101" s="60">
        <v>4212</v>
      </c>
      <c r="F1101" s="60">
        <v>0</v>
      </c>
      <c r="G1101" s="60">
        <f t="shared" si="216"/>
        <v>6789.4925373134329</v>
      </c>
      <c r="H1101" s="60"/>
      <c r="I1101" s="60"/>
      <c r="J1101" s="57"/>
      <c r="K1101" s="23">
        <f t="shared" si="217"/>
        <v>1</v>
      </c>
      <c r="L1101" s="23">
        <f t="shared" si="218"/>
        <v>0</v>
      </c>
      <c r="M1101" s="23">
        <f ca="1">OFFSET('Z1'!$B$7,B1101,K1101)*E1101</f>
        <v>0</v>
      </c>
      <c r="N1101" s="23">
        <f ca="1">IF(L1101&gt;0,OFFSET('Z1'!$I$7,B1101,L1101)*IF(L1101=1,E1101-9300,IF(L1101=2,E1101-18000,IF(L1101=3,E1101-45000,0))),0)</f>
        <v>0</v>
      </c>
      <c r="O1101" s="23">
        <f>IF(AND(F1101=1,E1101&gt;20000,E1101&lt;=45000),E1101*'Z1'!$G$7,0)+IF(AND(F1101=1,E1101&gt;45000,E1101&lt;=50000),'Z1'!$G$7/5000*(50000-E1101)*E1101,0)</f>
        <v>0</v>
      </c>
      <c r="P1101" s="24">
        <f t="shared" ca="1" si="219"/>
        <v>0</v>
      </c>
      <c r="Q1101" s="27">
        <v>0</v>
      </c>
      <c r="R1101" s="26">
        <f t="shared" si="220"/>
        <v>0</v>
      </c>
      <c r="S1101" s="27">
        <f t="shared" si="221"/>
        <v>1</v>
      </c>
      <c r="T1101" s="28">
        <f t="shared" si="222"/>
        <v>0</v>
      </c>
      <c r="U1101" s="61">
        <f ca="1">OFFSET($U$4,B1101,0)/OFFSET($G$4,B1101,0)*G1101</f>
        <v>3431768.9583219825</v>
      </c>
      <c r="V1101" s="62">
        <f t="shared" ca="1" si="223"/>
        <v>3431768.9583219825</v>
      </c>
      <c r="W1101" s="63">
        <v>880.12230637345181</v>
      </c>
      <c r="X1101" s="63">
        <f t="shared" ca="1" si="224"/>
        <v>814.75996161490559</v>
      </c>
      <c r="Y1101" s="64">
        <f t="shared" ca="1" si="225"/>
        <v>-7.4265070076308004E-2</v>
      </c>
      <c r="Z1101" s="64"/>
      <c r="AA1101" s="64">
        <f ca="1">MAX(Y1101,OFFSET($AA$4,B1101,0))</f>
        <v>-7.4265070076308004E-2</v>
      </c>
      <c r="AB1101" s="62">
        <f t="shared" ca="1" si="226"/>
        <v>3431768.9583219825</v>
      </c>
      <c r="AC1101" s="65">
        <f t="shared" ca="1" si="227"/>
        <v>0</v>
      </c>
      <c r="AD1101" s="62">
        <f ca="1">MAX(0,AB1101-W1101*(1+OFFSET($Y$4,B1101,0))*E1101)</f>
        <v>0</v>
      </c>
      <c r="AE1101" s="65">
        <f ca="1">IF(OFFSET($AC$4,B1101,0)=0,0,-OFFSET($AC$4,B1101,0)/OFFSET($AD$4,B1101,0)*AD1101)</f>
        <v>0</v>
      </c>
      <c r="AF1101" s="51">
        <f t="shared" ca="1" si="228"/>
        <v>3431768.9583219825</v>
      </c>
    </row>
    <row r="1102" spans="1:32" ht="11.25" x14ac:dyDescent="0.2">
      <c r="A1102" s="60">
        <v>41121</v>
      </c>
      <c r="B1102" s="102">
        <f>INT(A1102/10000)</f>
        <v>4</v>
      </c>
      <c r="C1102" s="109">
        <v>2</v>
      </c>
      <c r="D1102" s="60" t="s">
        <v>1159</v>
      </c>
      <c r="E1102" s="60">
        <v>788</v>
      </c>
      <c r="F1102" s="60">
        <v>0</v>
      </c>
      <c r="G1102" s="60">
        <f t="shared" si="216"/>
        <v>1270.2089552238806</v>
      </c>
      <c r="H1102" s="60"/>
      <c r="I1102" s="60"/>
      <c r="J1102" s="57"/>
      <c r="K1102" s="23">
        <f t="shared" si="217"/>
        <v>1</v>
      </c>
      <c r="L1102" s="23">
        <f t="shared" si="218"/>
        <v>0</v>
      </c>
      <c r="M1102" s="23">
        <f ca="1">OFFSET('Z1'!$B$7,B1102,K1102)*E1102</f>
        <v>0</v>
      </c>
      <c r="N1102" s="23">
        <f ca="1">IF(L1102&gt;0,OFFSET('Z1'!$I$7,B1102,L1102)*IF(L1102=1,E1102-9300,IF(L1102=2,E1102-18000,IF(L1102=3,E1102-45000,0))),0)</f>
        <v>0</v>
      </c>
      <c r="O1102" s="23">
        <f>IF(AND(F1102=1,E1102&gt;20000,E1102&lt;=45000),E1102*'Z1'!$G$7,0)+IF(AND(F1102=1,E1102&gt;45000,E1102&lt;=50000),'Z1'!$G$7/5000*(50000-E1102)*E1102,0)</f>
        <v>0</v>
      </c>
      <c r="P1102" s="24">
        <f t="shared" ca="1" si="219"/>
        <v>0</v>
      </c>
      <c r="Q1102" s="27">
        <v>1201</v>
      </c>
      <c r="R1102" s="26">
        <f t="shared" si="220"/>
        <v>201</v>
      </c>
      <c r="S1102" s="27">
        <f t="shared" si="221"/>
        <v>1</v>
      </c>
      <c r="T1102" s="28">
        <f t="shared" si="222"/>
        <v>180.9</v>
      </c>
      <c r="U1102" s="61">
        <f ca="1">OFFSET($U$4,B1102,0)/OFFSET($G$4,B1102,0)*G1102</f>
        <v>642030.84975254559</v>
      </c>
      <c r="V1102" s="62">
        <f t="shared" ca="1" si="223"/>
        <v>642211.74975254561</v>
      </c>
      <c r="W1102" s="63">
        <v>880.48116713294542</v>
      </c>
      <c r="X1102" s="63">
        <f t="shared" ca="1" si="224"/>
        <v>814.98953014282438</v>
      </c>
      <c r="Y1102" s="64">
        <f t="shared" ca="1" si="225"/>
        <v>-7.4381644304076677E-2</v>
      </c>
      <c r="Z1102" s="64"/>
      <c r="AA1102" s="64">
        <f ca="1">MAX(Y1102,OFFSET($AA$4,B1102,0))</f>
        <v>-7.4381644304076677E-2</v>
      </c>
      <c r="AB1102" s="62">
        <f t="shared" ca="1" si="226"/>
        <v>642211.74975254561</v>
      </c>
      <c r="AC1102" s="65">
        <f t="shared" ca="1" si="227"/>
        <v>0</v>
      </c>
      <c r="AD1102" s="62">
        <f ca="1">MAX(0,AB1102-W1102*(1+OFFSET($Y$4,B1102,0))*E1102)</f>
        <v>0</v>
      </c>
      <c r="AE1102" s="65">
        <f ca="1">IF(OFFSET($AC$4,B1102,0)=0,0,-OFFSET($AC$4,B1102,0)/OFFSET($AD$4,B1102,0)*AD1102)</f>
        <v>0</v>
      </c>
      <c r="AF1102" s="51">
        <f t="shared" ca="1" si="228"/>
        <v>642211.74975254561</v>
      </c>
    </row>
    <row r="1103" spans="1:32" ht="11.25" x14ac:dyDescent="0.2">
      <c r="A1103" s="60">
        <v>41122</v>
      </c>
      <c r="B1103" s="102">
        <f>INT(A1103/10000)</f>
        <v>4</v>
      </c>
      <c r="C1103" s="109">
        <v>2</v>
      </c>
      <c r="D1103" s="60" t="s">
        <v>1160</v>
      </c>
      <c r="E1103" s="60">
        <v>924</v>
      </c>
      <c r="F1103" s="60">
        <v>0</v>
      </c>
      <c r="G1103" s="60">
        <f t="shared" si="216"/>
        <v>1489.4328358208954</v>
      </c>
      <c r="H1103" s="60"/>
      <c r="I1103" s="60"/>
      <c r="J1103" s="57"/>
      <c r="K1103" s="23">
        <f t="shared" si="217"/>
        <v>1</v>
      </c>
      <c r="L1103" s="23">
        <f t="shared" si="218"/>
        <v>0</v>
      </c>
      <c r="M1103" s="23">
        <f ca="1">OFFSET('Z1'!$B$7,B1103,K1103)*E1103</f>
        <v>0</v>
      </c>
      <c r="N1103" s="23">
        <f ca="1">IF(L1103&gt;0,OFFSET('Z1'!$I$7,B1103,L1103)*IF(L1103=1,E1103-9300,IF(L1103=2,E1103-18000,IF(L1103=3,E1103-45000,0))),0)</f>
        <v>0</v>
      </c>
      <c r="O1103" s="23">
        <f>IF(AND(F1103=1,E1103&gt;20000,E1103&lt;=45000),E1103*'Z1'!$G$7,0)+IF(AND(F1103=1,E1103&gt;45000,E1103&lt;=50000),'Z1'!$G$7/5000*(50000-E1103)*E1103,0)</f>
        <v>0</v>
      </c>
      <c r="P1103" s="24">
        <f t="shared" ca="1" si="219"/>
        <v>0</v>
      </c>
      <c r="Q1103" s="27">
        <v>1333</v>
      </c>
      <c r="R1103" s="26">
        <f t="shared" si="220"/>
        <v>333</v>
      </c>
      <c r="S1103" s="27">
        <f t="shared" si="221"/>
        <v>1</v>
      </c>
      <c r="T1103" s="28">
        <f t="shared" si="222"/>
        <v>299.7</v>
      </c>
      <c r="U1103" s="61">
        <f ca="1">OFFSET($U$4,B1103,0)/OFFSET($G$4,B1103,0)*G1103</f>
        <v>752838.20453217276</v>
      </c>
      <c r="V1103" s="62">
        <f t="shared" ca="1" si="223"/>
        <v>753137.90453217272</v>
      </c>
      <c r="W1103" s="63">
        <v>880.36165772480308</v>
      </c>
      <c r="X1103" s="63">
        <f t="shared" ca="1" si="224"/>
        <v>815.08431226425614</v>
      </c>
      <c r="Y1103" s="64">
        <f t="shared" ca="1" si="225"/>
        <v>-7.4148328573564903E-2</v>
      </c>
      <c r="Z1103" s="64"/>
      <c r="AA1103" s="64">
        <f ca="1">MAX(Y1103,OFFSET($AA$4,B1103,0))</f>
        <v>-7.4148328573564903E-2</v>
      </c>
      <c r="AB1103" s="62">
        <f t="shared" ca="1" si="226"/>
        <v>753137.90453217272</v>
      </c>
      <c r="AC1103" s="65">
        <f t="shared" ca="1" si="227"/>
        <v>0</v>
      </c>
      <c r="AD1103" s="62">
        <f ca="1">MAX(0,AB1103-W1103*(1+OFFSET($Y$4,B1103,0))*E1103)</f>
        <v>0</v>
      </c>
      <c r="AE1103" s="65">
        <f ca="1">IF(OFFSET($AC$4,B1103,0)=0,0,-OFFSET($AC$4,B1103,0)/OFFSET($AD$4,B1103,0)*AD1103)</f>
        <v>0</v>
      </c>
      <c r="AF1103" s="51">
        <f t="shared" ca="1" si="228"/>
        <v>753137.90453217272</v>
      </c>
    </row>
    <row r="1104" spans="1:32" ht="11.25" x14ac:dyDescent="0.2">
      <c r="A1104" s="60">
        <v>41123</v>
      </c>
      <c r="B1104" s="102">
        <f>INT(A1104/10000)</f>
        <v>4</v>
      </c>
      <c r="C1104" s="109">
        <v>3</v>
      </c>
      <c r="D1104" s="60" t="s">
        <v>1161</v>
      </c>
      <c r="E1104" s="60">
        <v>1773</v>
      </c>
      <c r="F1104" s="60">
        <v>0</v>
      </c>
      <c r="G1104" s="60">
        <f t="shared" si="216"/>
        <v>2857.9701492537315</v>
      </c>
      <c r="H1104" s="60"/>
      <c r="I1104" s="60"/>
      <c r="J1104" s="57"/>
      <c r="K1104" s="23">
        <f t="shared" si="217"/>
        <v>1</v>
      </c>
      <c r="L1104" s="23">
        <f t="shared" si="218"/>
        <v>0</v>
      </c>
      <c r="M1104" s="23">
        <f ca="1">OFFSET('Z1'!$B$7,B1104,K1104)*E1104</f>
        <v>0</v>
      </c>
      <c r="N1104" s="23">
        <f ca="1">IF(L1104&gt;0,OFFSET('Z1'!$I$7,B1104,L1104)*IF(L1104=1,E1104-9300,IF(L1104=2,E1104-18000,IF(L1104=3,E1104-45000,0))),0)</f>
        <v>0</v>
      </c>
      <c r="O1104" s="23">
        <f>IF(AND(F1104=1,E1104&gt;20000,E1104&lt;=45000),E1104*'Z1'!$G$7,0)+IF(AND(F1104=1,E1104&gt;45000,E1104&lt;=50000),'Z1'!$G$7/5000*(50000-E1104)*E1104,0)</f>
        <v>0</v>
      </c>
      <c r="P1104" s="24">
        <f t="shared" ca="1" si="219"/>
        <v>0</v>
      </c>
      <c r="Q1104" s="27">
        <v>3203</v>
      </c>
      <c r="R1104" s="26">
        <f t="shared" si="220"/>
        <v>2203</v>
      </c>
      <c r="S1104" s="27">
        <f t="shared" si="221"/>
        <v>1</v>
      </c>
      <c r="T1104" s="28">
        <f t="shared" si="222"/>
        <v>1982.7</v>
      </c>
      <c r="U1104" s="61">
        <f ca="1">OFFSET($U$4,B1104,0)/OFFSET($G$4,B1104,0)*G1104</f>
        <v>1444569.4119432278</v>
      </c>
      <c r="V1104" s="62">
        <f t="shared" ca="1" si="223"/>
        <v>1446552.1119432277</v>
      </c>
      <c r="W1104" s="63">
        <v>881.19204321555685</v>
      </c>
      <c r="X1104" s="63">
        <f t="shared" ca="1" si="224"/>
        <v>815.87823572658078</v>
      </c>
      <c r="Y1104" s="64">
        <f t="shared" ca="1" si="225"/>
        <v>-7.4119833459502793E-2</v>
      </c>
      <c r="Z1104" s="64"/>
      <c r="AA1104" s="64">
        <f ca="1">MAX(Y1104,OFFSET($AA$4,B1104,0))</f>
        <v>-7.4119833459502793E-2</v>
      </c>
      <c r="AB1104" s="62">
        <f t="shared" ca="1" si="226"/>
        <v>1446552.1119432277</v>
      </c>
      <c r="AC1104" s="65">
        <f t="shared" ca="1" si="227"/>
        <v>0</v>
      </c>
      <c r="AD1104" s="62">
        <f ca="1">MAX(0,AB1104-W1104*(1+OFFSET($Y$4,B1104,0))*E1104)</f>
        <v>0</v>
      </c>
      <c r="AE1104" s="65">
        <f ca="1">IF(OFFSET($AC$4,B1104,0)=0,0,-OFFSET($AC$4,B1104,0)/OFFSET($AD$4,B1104,0)*AD1104)</f>
        <v>0</v>
      </c>
      <c r="AF1104" s="51">
        <f t="shared" ca="1" si="228"/>
        <v>1446552.1119432277</v>
      </c>
    </row>
    <row r="1105" spans="1:32" ht="11.25" x14ac:dyDescent="0.2">
      <c r="A1105" s="60">
        <v>41124</v>
      </c>
      <c r="B1105" s="102">
        <f>INT(A1105/10000)</f>
        <v>4</v>
      </c>
      <c r="C1105" s="109">
        <v>5</v>
      </c>
      <c r="D1105" s="60" t="s">
        <v>1162</v>
      </c>
      <c r="E1105" s="60">
        <v>5320</v>
      </c>
      <c r="F1105" s="60">
        <v>0</v>
      </c>
      <c r="G1105" s="60">
        <f t="shared" si="216"/>
        <v>8575.5223880597023</v>
      </c>
      <c r="H1105" s="60"/>
      <c r="I1105" s="60"/>
      <c r="J1105" s="57"/>
      <c r="K1105" s="23">
        <f t="shared" si="217"/>
        <v>1</v>
      </c>
      <c r="L1105" s="23">
        <f t="shared" si="218"/>
        <v>0</v>
      </c>
      <c r="M1105" s="23">
        <f ca="1">OFFSET('Z1'!$B$7,B1105,K1105)*E1105</f>
        <v>0</v>
      </c>
      <c r="N1105" s="23">
        <f ca="1">IF(L1105&gt;0,OFFSET('Z1'!$I$7,B1105,L1105)*IF(L1105=1,E1105-9300,IF(L1105=2,E1105-18000,IF(L1105=3,E1105-45000,0))),0)</f>
        <v>0</v>
      </c>
      <c r="O1105" s="23">
        <f>IF(AND(F1105=1,E1105&gt;20000,E1105&lt;=45000),E1105*'Z1'!$G$7,0)+IF(AND(F1105=1,E1105&gt;45000,E1105&lt;=50000),'Z1'!$G$7/5000*(50000-E1105)*E1105,0)</f>
        <v>0</v>
      </c>
      <c r="P1105" s="24">
        <f t="shared" ca="1" si="219"/>
        <v>0</v>
      </c>
      <c r="Q1105" s="27">
        <v>4353</v>
      </c>
      <c r="R1105" s="26">
        <f t="shared" si="220"/>
        <v>3353</v>
      </c>
      <c r="S1105" s="27">
        <f t="shared" si="221"/>
        <v>1</v>
      </c>
      <c r="T1105" s="28">
        <f t="shared" si="222"/>
        <v>3017.7000000000003</v>
      </c>
      <c r="U1105" s="61">
        <f ca="1">OFFSET($U$4,B1105,0)/OFFSET($G$4,B1105,0)*G1105</f>
        <v>4334522.9957912983</v>
      </c>
      <c r="V1105" s="62">
        <f t="shared" ca="1" si="223"/>
        <v>4337540.6957912985</v>
      </c>
      <c r="W1105" s="63">
        <v>880.07319355906111</v>
      </c>
      <c r="X1105" s="63">
        <f t="shared" ca="1" si="224"/>
        <v>815.32719845701104</v>
      </c>
      <c r="Y1105" s="64">
        <f t="shared" ca="1" si="225"/>
        <v>-7.3568875379801058E-2</v>
      </c>
      <c r="Z1105" s="64"/>
      <c r="AA1105" s="64">
        <f ca="1">MAX(Y1105,OFFSET($AA$4,B1105,0))</f>
        <v>-7.3568875379801058E-2</v>
      </c>
      <c r="AB1105" s="62">
        <f t="shared" ca="1" si="226"/>
        <v>4337540.6957912985</v>
      </c>
      <c r="AC1105" s="65">
        <f t="shared" ca="1" si="227"/>
        <v>0</v>
      </c>
      <c r="AD1105" s="62">
        <f ca="1">MAX(0,AB1105-W1105*(1+OFFSET($Y$4,B1105,0))*E1105)</f>
        <v>0</v>
      </c>
      <c r="AE1105" s="65">
        <f ca="1">IF(OFFSET($AC$4,B1105,0)=0,0,-OFFSET($AC$4,B1105,0)/OFFSET($AD$4,B1105,0)*AD1105)</f>
        <v>0</v>
      </c>
      <c r="AF1105" s="51">
        <f t="shared" ca="1" si="228"/>
        <v>4337540.6957912985</v>
      </c>
    </row>
    <row r="1106" spans="1:32" ht="11.25" x14ac:dyDescent="0.2">
      <c r="A1106" s="60">
        <v>41125</v>
      </c>
      <c r="B1106" s="102">
        <f>INT(A1106/10000)</f>
        <v>4</v>
      </c>
      <c r="C1106" s="109">
        <v>4</v>
      </c>
      <c r="D1106" s="60" t="s">
        <v>1163</v>
      </c>
      <c r="E1106" s="60">
        <v>2891</v>
      </c>
      <c r="F1106" s="60">
        <v>0</v>
      </c>
      <c r="G1106" s="60">
        <f t="shared" si="216"/>
        <v>4660.1194029850749</v>
      </c>
      <c r="H1106" s="60"/>
      <c r="I1106" s="60"/>
      <c r="J1106" s="57"/>
      <c r="K1106" s="23">
        <f t="shared" si="217"/>
        <v>1</v>
      </c>
      <c r="L1106" s="23">
        <f t="shared" si="218"/>
        <v>0</v>
      </c>
      <c r="M1106" s="23">
        <f ca="1">OFFSET('Z1'!$B$7,B1106,K1106)*E1106</f>
        <v>0</v>
      </c>
      <c r="N1106" s="23">
        <f ca="1">IF(L1106&gt;0,OFFSET('Z1'!$I$7,B1106,L1106)*IF(L1106=1,E1106-9300,IF(L1106=2,E1106-18000,IF(L1106=3,E1106-45000,0))),0)</f>
        <v>0</v>
      </c>
      <c r="O1106" s="23">
        <f>IF(AND(F1106=1,E1106&gt;20000,E1106&lt;=45000),E1106*'Z1'!$G$7,0)+IF(AND(F1106=1,E1106&gt;45000,E1106&lt;=50000),'Z1'!$G$7/5000*(50000-E1106)*E1106,0)</f>
        <v>0</v>
      </c>
      <c r="P1106" s="24">
        <f t="shared" ca="1" si="219"/>
        <v>0</v>
      </c>
      <c r="Q1106" s="27">
        <v>5532</v>
      </c>
      <c r="R1106" s="26">
        <f t="shared" si="220"/>
        <v>4532</v>
      </c>
      <c r="S1106" s="27">
        <f t="shared" si="221"/>
        <v>1</v>
      </c>
      <c r="T1106" s="28">
        <f t="shared" si="222"/>
        <v>4078.8</v>
      </c>
      <c r="U1106" s="61">
        <f ca="1">OFFSET($U$4,B1106,0)/OFFSET($G$4,B1106,0)*G1106</f>
        <v>2355471.0490286923</v>
      </c>
      <c r="V1106" s="62">
        <f t="shared" ca="1" si="223"/>
        <v>2359549.8490286921</v>
      </c>
      <c r="W1106" s="63">
        <v>881.1218195862474</v>
      </c>
      <c r="X1106" s="63">
        <f t="shared" ca="1" si="224"/>
        <v>816.17082290857559</v>
      </c>
      <c r="Y1106" s="64">
        <f t="shared" ca="1" si="225"/>
        <v>-7.3713980557388981E-2</v>
      </c>
      <c r="Z1106" s="64"/>
      <c r="AA1106" s="64">
        <f ca="1">MAX(Y1106,OFFSET($AA$4,B1106,0))</f>
        <v>-7.3713980557388981E-2</v>
      </c>
      <c r="AB1106" s="62">
        <f t="shared" ca="1" si="226"/>
        <v>2359549.8490286921</v>
      </c>
      <c r="AC1106" s="65">
        <f t="shared" ca="1" si="227"/>
        <v>0</v>
      </c>
      <c r="AD1106" s="62">
        <f ca="1">MAX(0,AB1106-W1106*(1+OFFSET($Y$4,B1106,0))*E1106)</f>
        <v>0</v>
      </c>
      <c r="AE1106" s="65">
        <f ca="1">IF(OFFSET($AC$4,B1106,0)=0,0,-OFFSET($AC$4,B1106,0)/OFFSET($AD$4,B1106,0)*AD1106)</f>
        <v>0</v>
      </c>
      <c r="AF1106" s="51">
        <f t="shared" ca="1" si="228"/>
        <v>2359549.8490286921</v>
      </c>
    </row>
    <row r="1107" spans="1:32" ht="11.25" x14ac:dyDescent="0.2">
      <c r="A1107" s="60">
        <v>41126</v>
      </c>
      <c r="B1107" s="102">
        <f>INT(A1107/10000)</f>
        <v>4</v>
      </c>
      <c r="C1107" s="109">
        <v>3</v>
      </c>
      <c r="D1107" s="60" t="s">
        <v>1164</v>
      </c>
      <c r="E1107" s="60">
        <v>1500</v>
      </c>
      <c r="F1107" s="60">
        <v>0</v>
      </c>
      <c r="G1107" s="60">
        <f t="shared" si="216"/>
        <v>2417.9104477611941</v>
      </c>
      <c r="H1107" s="60"/>
      <c r="I1107" s="60"/>
      <c r="J1107" s="57"/>
      <c r="K1107" s="23">
        <f t="shared" si="217"/>
        <v>1</v>
      </c>
      <c r="L1107" s="23">
        <f t="shared" si="218"/>
        <v>0</v>
      </c>
      <c r="M1107" s="23">
        <f ca="1">OFFSET('Z1'!$B$7,B1107,K1107)*E1107</f>
        <v>0</v>
      </c>
      <c r="N1107" s="23">
        <f ca="1">IF(L1107&gt;0,OFFSET('Z1'!$I$7,B1107,L1107)*IF(L1107=1,E1107-9300,IF(L1107=2,E1107-18000,IF(L1107=3,E1107-45000,0))),0)</f>
        <v>0</v>
      </c>
      <c r="O1107" s="23">
        <f>IF(AND(F1107=1,E1107&gt;20000,E1107&lt;=45000),E1107*'Z1'!$G$7,0)+IF(AND(F1107=1,E1107&gt;45000,E1107&lt;=50000),'Z1'!$G$7/5000*(50000-E1107)*E1107,0)</f>
        <v>0</v>
      </c>
      <c r="P1107" s="24">
        <f t="shared" ca="1" si="219"/>
        <v>0</v>
      </c>
      <c r="Q1107" s="27">
        <v>0</v>
      </c>
      <c r="R1107" s="26">
        <f t="shared" si="220"/>
        <v>0</v>
      </c>
      <c r="S1107" s="27">
        <f t="shared" si="221"/>
        <v>1</v>
      </c>
      <c r="T1107" s="28">
        <f t="shared" si="222"/>
        <v>0</v>
      </c>
      <c r="U1107" s="61">
        <f ca="1">OFFSET($U$4,B1107,0)/OFFSET($G$4,B1107,0)*G1107</f>
        <v>1222139.9424223586</v>
      </c>
      <c r="V1107" s="62">
        <f t="shared" ca="1" si="223"/>
        <v>1222139.9424223586</v>
      </c>
      <c r="W1107" s="63">
        <v>880.12230637345169</v>
      </c>
      <c r="X1107" s="63">
        <f t="shared" ca="1" si="224"/>
        <v>814.75996161490571</v>
      </c>
      <c r="Y1107" s="64">
        <f t="shared" ca="1" si="225"/>
        <v>-7.4265070076307782E-2</v>
      </c>
      <c r="Z1107" s="64"/>
      <c r="AA1107" s="64">
        <f ca="1">MAX(Y1107,OFFSET($AA$4,B1107,0))</f>
        <v>-7.4265070076307782E-2</v>
      </c>
      <c r="AB1107" s="62">
        <f t="shared" ca="1" si="226"/>
        <v>1222139.9424223586</v>
      </c>
      <c r="AC1107" s="65">
        <f t="shared" ca="1" si="227"/>
        <v>0</v>
      </c>
      <c r="AD1107" s="62">
        <f ca="1">MAX(0,AB1107-W1107*(1+OFFSET($Y$4,B1107,0))*E1107)</f>
        <v>0</v>
      </c>
      <c r="AE1107" s="65">
        <f ca="1">IF(OFFSET($AC$4,B1107,0)=0,0,-OFFSET($AC$4,B1107,0)/OFFSET($AD$4,B1107,0)*AD1107)</f>
        <v>0</v>
      </c>
      <c r="AF1107" s="51">
        <f t="shared" ca="1" si="228"/>
        <v>1222139.9424223586</v>
      </c>
    </row>
    <row r="1108" spans="1:32" ht="11.25" x14ac:dyDescent="0.2">
      <c r="A1108" s="60">
        <v>41201</v>
      </c>
      <c r="B1108" s="102">
        <f>INT(A1108/10000)</f>
        <v>4</v>
      </c>
      <c r="C1108" s="109">
        <v>2</v>
      </c>
      <c r="D1108" s="60" t="s">
        <v>1165</v>
      </c>
      <c r="E1108" s="60">
        <v>781</v>
      </c>
      <c r="F1108" s="60">
        <v>0</v>
      </c>
      <c r="G1108" s="60">
        <f t="shared" ref="G1108:G1171" si="229">IF(AND(F1108=1,E1108&lt;=20000),E1108*2,IF(E1108&lt;=10000,E1108*(1+41/67),IF(E1108&lt;=20000,E1108*(1+2/3),IF(E1108&lt;=50000,E1108*(2),E1108*(2+1/3))))+IF(AND(E1108&gt;9000,E1108&lt;=10000),(E1108-9000)*(110/201),0)+IF(AND(E1108&gt;18000,E1108&lt;=20000),(E1108-18000)*(3+1/3),0)+IF(AND(E1108&gt;45000,E1108&lt;=50000),(E1108-45000)*(3+1/3),0))</f>
        <v>1258.9253731343283</v>
      </c>
      <c r="H1108" s="60"/>
      <c r="I1108" s="60"/>
      <c r="J1108" s="57"/>
      <c r="K1108" s="23">
        <f t="shared" ref="K1108:K1171" si="230">IF(AND(F1108=1,E1108&lt;=20000),3,IF(E1108&lt;=10000,1,IF(E1108&lt;=20000,2,IF(E1108&lt;=50000,3,4))))</f>
        <v>1</v>
      </c>
      <c r="L1108" s="23">
        <f t="shared" ref="L1108:L1171" si="231">IF(AND(F1108=1,E1108&lt;=45000),0,IF(AND(E1108&gt;9300,E1108&lt;=10000),1,IF(AND(E1108&gt;18000,E1108&lt;=20000),2,IF(AND(E1108&gt;45000,E1108&lt;=50000),3,0))))</f>
        <v>0</v>
      </c>
      <c r="M1108" s="23">
        <f ca="1">OFFSET('Z1'!$B$7,B1108,K1108)*E1108</f>
        <v>0</v>
      </c>
      <c r="N1108" s="23">
        <f ca="1">IF(L1108&gt;0,OFFSET('Z1'!$I$7,B1108,L1108)*IF(L1108=1,E1108-9300,IF(L1108=2,E1108-18000,IF(L1108=3,E1108-45000,0))),0)</f>
        <v>0</v>
      </c>
      <c r="O1108" s="23">
        <f>IF(AND(F1108=1,E1108&gt;20000,E1108&lt;=45000),E1108*'Z1'!$G$7,0)+IF(AND(F1108=1,E1108&gt;45000,E1108&lt;=50000),'Z1'!$G$7/5000*(50000-E1108)*E1108,0)</f>
        <v>0</v>
      </c>
      <c r="P1108" s="24">
        <f t="shared" ref="P1108:P1171" ca="1" si="232">SUM(M1108:O1108)</f>
        <v>0</v>
      </c>
      <c r="Q1108" s="27">
        <v>0</v>
      </c>
      <c r="R1108" s="26">
        <f t="shared" ref="R1108:R1171" si="233">MAX(Q1108-$R$3,0)</f>
        <v>0</v>
      </c>
      <c r="S1108" s="27">
        <f t="shared" ref="S1108:S1171" si="234">IF(E1108&lt;=9300,1,IF(E1108&gt;10000,0,2))</f>
        <v>1</v>
      </c>
      <c r="T1108" s="28">
        <f t="shared" ref="T1108:T1171" si="235">IF(S1108=0,0,IF(S1108=1,R1108*$T$3,R1108*$T$3*(10000-E1108)/700))</f>
        <v>0</v>
      </c>
      <c r="U1108" s="61">
        <f ca="1">OFFSET($U$4,B1108,0)/OFFSET($G$4,B1108,0)*G1108</f>
        <v>636327.53002124128</v>
      </c>
      <c r="V1108" s="62">
        <f t="shared" ref="V1108:V1171" ca="1" si="236">P1108+T1108+U1108</f>
        <v>636327.53002124128</v>
      </c>
      <c r="W1108" s="63">
        <v>880.12230637345169</v>
      </c>
      <c r="X1108" s="63">
        <f t="shared" ref="X1108:X1171" ca="1" si="237">V1108/E1108</f>
        <v>814.75996161490559</v>
      </c>
      <c r="Y1108" s="64">
        <f t="shared" ref="Y1108:Y1171" ca="1" si="238">X1108/W1108-1</f>
        <v>-7.4265070076307893E-2</v>
      </c>
      <c r="Z1108" s="64"/>
      <c r="AA1108" s="64">
        <f ca="1">MAX(Y1108,OFFSET($AA$4,B1108,0))</f>
        <v>-7.4265070076307893E-2</v>
      </c>
      <c r="AB1108" s="62">
        <f t="shared" ref="AB1108:AB1171" ca="1" si="239">(W1108*(1+AA1108))*E1108</f>
        <v>636327.53002124128</v>
      </c>
      <c r="AC1108" s="65">
        <f t="shared" ref="AC1108:AC1171" ca="1" si="240">AB1108-V1108</f>
        <v>0</v>
      </c>
      <c r="AD1108" s="62">
        <f ca="1">MAX(0,AB1108-W1108*(1+OFFSET($Y$4,B1108,0))*E1108)</f>
        <v>0</v>
      </c>
      <c r="AE1108" s="65">
        <f ca="1">IF(OFFSET($AC$4,B1108,0)=0,0,-OFFSET($AC$4,B1108,0)/OFFSET($AD$4,B1108,0)*AD1108)</f>
        <v>0</v>
      </c>
      <c r="AF1108" s="51">
        <f t="shared" ref="AF1108:AF1171" ca="1" si="241">AB1108+AE1108</f>
        <v>636327.53002124128</v>
      </c>
    </row>
    <row r="1109" spans="1:32" ht="11.25" x14ac:dyDescent="0.2">
      <c r="A1109" s="60">
        <v>41202</v>
      </c>
      <c r="B1109" s="102">
        <f>INT(A1109/10000)</f>
        <v>4</v>
      </c>
      <c r="C1109" s="109">
        <v>3</v>
      </c>
      <c r="D1109" s="60" t="s">
        <v>1166</v>
      </c>
      <c r="E1109" s="60">
        <v>1092</v>
      </c>
      <c r="F1109" s="60">
        <v>0</v>
      </c>
      <c r="G1109" s="60">
        <f t="shared" si="229"/>
        <v>1760.2388059701493</v>
      </c>
      <c r="H1109" s="60"/>
      <c r="I1109" s="60"/>
      <c r="J1109" s="57"/>
      <c r="K1109" s="23">
        <f t="shared" si="230"/>
        <v>1</v>
      </c>
      <c r="L1109" s="23">
        <f t="shared" si="231"/>
        <v>0</v>
      </c>
      <c r="M1109" s="23">
        <f ca="1">OFFSET('Z1'!$B$7,B1109,K1109)*E1109</f>
        <v>0</v>
      </c>
      <c r="N1109" s="23">
        <f ca="1">IF(L1109&gt;0,OFFSET('Z1'!$I$7,B1109,L1109)*IF(L1109=1,E1109-9300,IF(L1109=2,E1109-18000,IF(L1109=3,E1109-45000,0))),0)</f>
        <v>0</v>
      </c>
      <c r="O1109" s="23">
        <f>IF(AND(F1109=1,E1109&gt;20000,E1109&lt;=45000),E1109*'Z1'!$G$7,0)+IF(AND(F1109=1,E1109&gt;45000,E1109&lt;=50000),'Z1'!$G$7/5000*(50000-E1109)*E1109,0)</f>
        <v>0</v>
      </c>
      <c r="P1109" s="24">
        <f t="shared" ca="1" si="232"/>
        <v>0</v>
      </c>
      <c r="Q1109" s="27">
        <v>0</v>
      </c>
      <c r="R1109" s="26">
        <f t="shared" si="233"/>
        <v>0</v>
      </c>
      <c r="S1109" s="27">
        <f t="shared" si="234"/>
        <v>1</v>
      </c>
      <c r="T1109" s="28">
        <f t="shared" si="235"/>
        <v>0</v>
      </c>
      <c r="U1109" s="61">
        <f ca="1">OFFSET($U$4,B1109,0)/OFFSET($G$4,B1109,0)*G1109</f>
        <v>889717.87808347691</v>
      </c>
      <c r="V1109" s="62">
        <f t="shared" ca="1" si="236"/>
        <v>889717.87808347691</v>
      </c>
      <c r="W1109" s="63">
        <v>880.12230637345181</v>
      </c>
      <c r="X1109" s="63">
        <f t="shared" ca="1" si="237"/>
        <v>814.75996161490559</v>
      </c>
      <c r="Y1109" s="64">
        <f t="shared" ca="1" si="238"/>
        <v>-7.4265070076308004E-2</v>
      </c>
      <c r="Z1109" s="64"/>
      <c r="AA1109" s="64">
        <f ca="1">MAX(Y1109,OFFSET($AA$4,B1109,0))</f>
        <v>-7.4265070076308004E-2</v>
      </c>
      <c r="AB1109" s="62">
        <f t="shared" ca="1" si="239"/>
        <v>889717.87808347691</v>
      </c>
      <c r="AC1109" s="65">
        <f t="shared" ca="1" si="240"/>
        <v>0</v>
      </c>
      <c r="AD1109" s="62">
        <f ca="1">MAX(0,AB1109-W1109*(1+OFFSET($Y$4,B1109,0))*E1109)</f>
        <v>0</v>
      </c>
      <c r="AE1109" s="65">
        <f ca="1">IF(OFFSET($AC$4,B1109,0)=0,0,-OFFSET($AC$4,B1109,0)/OFFSET($AD$4,B1109,0)*AD1109)</f>
        <v>0</v>
      </c>
      <c r="AF1109" s="51">
        <f t="shared" ca="1" si="241"/>
        <v>889717.87808347691</v>
      </c>
    </row>
    <row r="1110" spans="1:32" ht="11.25" x14ac:dyDescent="0.2">
      <c r="A1110" s="60">
        <v>41203</v>
      </c>
      <c r="B1110" s="102">
        <f>INT(A1110/10000)</f>
        <v>4</v>
      </c>
      <c r="C1110" s="109">
        <v>4</v>
      </c>
      <c r="D1110" s="60" t="s">
        <v>1167</v>
      </c>
      <c r="E1110" s="60">
        <v>3031</v>
      </c>
      <c r="F1110" s="60">
        <v>0</v>
      </c>
      <c r="G1110" s="60">
        <f t="shared" si="229"/>
        <v>4885.7910447761196</v>
      </c>
      <c r="H1110" s="60"/>
      <c r="I1110" s="60"/>
      <c r="J1110" s="57"/>
      <c r="K1110" s="23">
        <f t="shared" si="230"/>
        <v>1</v>
      </c>
      <c r="L1110" s="23">
        <f t="shared" si="231"/>
        <v>0</v>
      </c>
      <c r="M1110" s="23">
        <f ca="1">OFFSET('Z1'!$B$7,B1110,K1110)*E1110</f>
        <v>0</v>
      </c>
      <c r="N1110" s="23">
        <f ca="1">IF(L1110&gt;0,OFFSET('Z1'!$I$7,B1110,L1110)*IF(L1110=1,E1110-9300,IF(L1110=2,E1110-18000,IF(L1110=3,E1110-45000,0))),0)</f>
        <v>0</v>
      </c>
      <c r="O1110" s="23">
        <f>IF(AND(F1110=1,E1110&gt;20000,E1110&lt;=45000),E1110*'Z1'!$G$7,0)+IF(AND(F1110=1,E1110&gt;45000,E1110&lt;=50000),'Z1'!$G$7/5000*(50000-E1110)*E1110,0)</f>
        <v>0</v>
      </c>
      <c r="P1110" s="24">
        <f t="shared" ca="1" si="232"/>
        <v>0</v>
      </c>
      <c r="Q1110" s="27">
        <v>0</v>
      </c>
      <c r="R1110" s="26">
        <f t="shared" si="233"/>
        <v>0</v>
      </c>
      <c r="S1110" s="27">
        <f t="shared" si="234"/>
        <v>1</v>
      </c>
      <c r="T1110" s="28">
        <f t="shared" si="235"/>
        <v>0</v>
      </c>
      <c r="U1110" s="61">
        <f ca="1">OFFSET($U$4,B1110,0)/OFFSET($G$4,B1110,0)*G1110</f>
        <v>2469537.4436547789</v>
      </c>
      <c r="V1110" s="62">
        <f t="shared" ca="1" si="236"/>
        <v>2469537.4436547789</v>
      </c>
      <c r="W1110" s="63">
        <v>879.74201569244781</v>
      </c>
      <c r="X1110" s="63">
        <f t="shared" ca="1" si="237"/>
        <v>814.75996161490559</v>
      </c>
      <c r="Y1110" s="64">
        <f t="shared" ca="1" si="238"/>
        <v>-7.3864897797787488E-2</v>
      </c>
      <c r="Z1110" s="64"/>
      <c r="AA1110" s="64">
        <f ca="1">MAX(Y1110,OFFSET($AA$4,B1110,0))</f>
        <v>-7.3864897797787488E-2</v>
      </c>
      <c r="AB1110" s="62">
        <f t="shared" ca="1" si="239"/>
        <v>2469537.4436547789</v>
      </c>
      <c r="AC1110" s="65">
        <f t="shared" ca="1" si="240"/>
        <v>0</v>
      </c>
      <c r="AD1110" s="62">
        <f ca="1">MAX(0,AB1110-W1110*(1+OFFSET($Y$4,B1110,0))*E1110)</f>
        <v>0</v>
      </c>
      <c r="AE1110" s="65">
        <f ca="1">IF(OFFSET($AC$4,B1110,0)=0,0,-OFFSET($AC$4,B1110,0)/OFFSET($AD$4,B1110,0)*AD1110)</f>
        <v>0</v>
      </c>
      <c r="AF1110" s="51">
        <f t="shared" ca="1" si="241"/>
        <v>2469537.4436547789</v>
      </c>
    </row>
    <row r="1111" spans="1:32" ht="11.25" x14ac:dyDescent="0.2">
      <c r="A1111" s="60">
        <v>41204</v>
      </c>
      <c r="B1111" s="102">
        <f>INT(A1111/10000)</f>
        <v>4</v>
      </c>
      <c r="C1111" s="109">
        <v>4</v>
      </c>
      <c r="D1111" s="60" t="s">
        <v>1168</v>
      </c>
      <c r="E1111" s="60">
        <v>3408</v>
      </c>
      <c r="F1111" s="60">
        <v>0</v>
      </c>
      <c r="G1111" s="60">
        <f t="shared" si="229"/>
        <v>5493.4925373134329</v>
      </c>
      <c r="H1111" s="60"/>
      <c r="I1111" s="60"/>
      <c r="J1111" s="57"/>
      <c r="K1111" s="23">
        <f t="shared" si="230"/>
        <v>1</v>
      </c>
      <c r="L1111" s="23">
        <f t="shared" si="231"/>
        <v>0</v>
      </c>
      <c r="M1111" s="23">
        <f ca="1">OFFSET('Z1'!$B$7,B1111,K1111)*E1111</f>
        <v>0</v>
      </c>
      <c r="N1111" s="23">
        <f ca="1">IF(L1111&gt;0,OFFSET('Z1'!$I$7,B1111,L1111)*IF(L1111=1,E1111-9300,IF(L1111=2,E1111-18000,IF(L1111=3,E1111-45000,0))),0)</f>
        <v>0</v>
      </c>
      <c r="O1111" s="23">
        <f>IF(AND(F1111=1,E1111&gt;20000,E1111&lt;=45000),E1111*'Z1'!$G$7,0)+IF(AND(F1111=1,E1111&gt;45000,E1111&lt;=50000),'Z1'!$G$7/5000*(50000-E1111)*E1111,0)</f>
        <v>0</v>
      </c>
      <c r="P1111" s="24">
        <f t="shared" ca="1" si="232"/>
        <v>0</v>
      </c>
      <c r="Q1111" s="27">
        <v>0</v>
      </c>
      <c r="R1111" s="26">
        <f t="shared" si="233"/>
        <v>0</v>
      </c>
      <c r="S1111" s="27">
        <f t="shared" si="234"/>
        <v>1</v>
      </c>
      <c r="T1111" s="28">
        <f t="shared" si="235"/>
        <v>0</v>
      </c>
      <c r="U1111" s="61">
        <f ca="1">OFFSET($U$4,B1111,0)/OFFSET($G$4,B1111,0)*G1111</f>
        <v>2776701.9491835982</v>
      </c>
      <c r="V1111" s="62">
        <f t="shared" ca="1" si="236"/>
        <v>2776701.9491835982</v>
      </c>
      <c r="W1111" s="63">
        <v>880.12230637345181</v>
      </c>
      <c r="X1111" s="63">
        <f t="shared" ca="1" si="237"/>
        <v>814.75996161490559</v>
      </c>
      <c r="Y1111" s="64">
        <f t="shared" ca="1" si="238"/>
        <v>-7.4265070076308004E-2</v>
      </c>
      <c r="Z1111" s="64"/>
      <c r="AA1111" s="64">
        <f ca="1">MAX(Y1111,OFFSET($AA$4,B1111,0))</f>
        <v>-7.4265070076308004E-2</v>
      </c>
      <c r="AB1111" s="62">
        <f t="shared" ca="1" si="239"/>
        <v>2776701.9491835982</v>
      </c>
      <c r="AC1111" s="65">
        <f t="shared" ca="1" si="240"/>
        <v>0</v>
      </c>
      <c r="AD1111" s="62">
        <f ca="1">MAX(0,AB1111-W1111*(1+OFFSET($Y$4,B1111,0))*E1111)</f>
        <v>0</v>
      </c>
      <c r="AE1111" s="65">
        <f ca="1">IF(OFFSET($AC$4,B1111,0)=0,0,-OFFSET($AC$4,B1111,0)/OFFSET($AD$4,B1111,0)*AD1111)</f>
        <v>0</v>
      </c>
      <c r="AF1111" s="51">
        <f t="shared" ca="1" si="241"/>
        <v>2776701.9491835982</v>
      </c>
    </row>
    <row r="1112" spans="1:32" ht="11.25" x14ac:dyDescent="0.2">
      <c r="A1112" s="60">
        <v>41205</v>
      </c>
      <c r="B1112" s="102">
        <f>INT(A1112/10000)</f>
        <v>4</v>
      </c>
      <c r="C1112" s="109">
        <v>2</v>
      </c>
      <c r="D1112" s="60" t="s">
        <v>1169</v>
      </c>
      <c r="E1112" s="60">
        <v>807</v>
      </c>
      <c r="F1112" s="60">
        <v>0</v>
      </c>
      <c r="G1112" s="60">
        <f t="shared" si="229"/>
        <v>1300.8358208955224</v>
      </c>
      <c r="H1112" s="60"/>
      <c r="I1112" s="60"/>
      <c r="J1112" s="57"/>
      <c r="K1112" s="23">
        <f t="shared" si="230"/>
        <v>1</v>
      </c>
      <c r="L1112" s="23">
        <f t="shared" si="231"/>
        <v>0</v>
      </c>
      <c r="M1112" s="23">
        <f ca="1">OFFSET('Z1'!$B$7,B1112,K1112)*E1112</f>
        <v>0</v>
      </c>
      <c r="N1112" s="23">
        <f ca="1">IF(L1112&gt;0,OFFSET('Z1'!$I$7,B1112,L1112)*IF(L1112=1,E1112-9300,IF(L1112=2,E1112-18000,IF(L1112=3,E1112-45000,0))),0)</f>
        <v>0</v>
      </c>
      <c r="O1112" s="23">
        <f>IF(AND(F1112=1,E1112&gt;20000,E1112&lt;=45000),E1112*'Z1'!$G$7,0)+IF(AND(F1112=1,E1112&gt;45000,E1112&lt;=50000),'Z1'!$G$7/5000*(50000-E1112)*E1112,0)</f>
        <v>0</v>
      </c>
      <c r="P1112" s="24">
        <f t="shared" ca="1" si="232"/>
        <v>0</v>
      </c>
      <c r="Q1112" s="27">
        <v>0</v>
      </c>
      <c r="R1112" s="26">
        <f t="shared" si="233"/>
        <v>0</v>
      </c>
      <c r="S1112" s="27">
        <f t="shared" si="234"/>
        <v>1</v>
      </c>
      <c r="T1112" s="28">
        <f t="shared" si="235"/>
        <v>0</v>
      </c>
      <c r="U1112" s="61">
        <f ca="1">OFFSET($U$4,B1112,0)/OFFSET($G$4,B1112,0)*G1112</f>
        <v>657511.2890232288</v>
      </c>
      <c r="V1112" s="62">
        <f t="shared" ca="1" si="236"/>
        <v>657511.2890232288</v>
      </c>
      <c r="W1112" s="63">
        <v>880.12230637345181</v>
      </c>
      <c r="X1112" s="63">
        <f t="shared" ca="1" si="237"/>
        <v>814.75996161490559</v>
      </c>
      <c r="Y1112" s="64">
        <f t="shared" ca="1" si="238"/>
        <v>-7.4265070076308004E-2</v>
      </c>
      <c r="Z1112" s="64"/>
      <c r="AA1112" s="64">
        <f ca="1">MAX(Y1112,OFFSET($AA$4,B1112,0))</f>
        <v>-7.4265070076308004E-2</v>
      </c>
      <c r="AB1112" s="62">
        <f t="shared" ca="1" si="239"/>
        <v>657511.2890232288</v>
      </c>
      <c r="AC1112" s="65">
        <f t="shared" ca="1" si="240"/>
        <v>0</v>
      </c>
      <c r="AD1112" s="62">
        <f ca="1">MAX(0,AB1112-W1112*(1+OFFSET($Y$4,B1112,0))*E1112)</f>
        <v>0</v>
      </c>
      <c r="AE1112" s="65">
        <f ca="1">IF(OFFSET($AC$4,B1112,0)=0,0,-OFFSET($AC$4,B1112,0)/OFFSET($AD$4,B1112,0)*AD1112)</f>
        <v>0</v>
      </c>
      <c r="AF1112" s="51">
        <f t="shared" ca="1" si="241"/>
        <v>657511.2890232288</v>
      </c>
    </row>
    <row r="1113" spans="1:32" ht="11.25" x14ac:dyDescent="0.2">
      <c r="A1113" s="60">
        <v>41206</v>
      </c>
      <c r="B1113" s="102">
        <f>INT(A1113/10000)</f>
        <v>4</v>
      </c>
      <c r="C1113" s="109">
        <v>2</v>
      </c>
      <c r="D1113" s="60" t="s">
        <v>1170</v>
      </c>
      <c r="E1113" s="60">
        <v>503</v>
      </c>
      <c r="F1113" s="60">
        <v>0</v>
      </c>
      <c r="G1113" s="60">
        <f t="shared" si="229"/>
        <v>810.80597014925377</v>
      </c>
      <c r="H1113" s="60"/>
      <c r="I1113" s="60"/>
      <c r="J1113" s="57"/>
      <c r="K1113" s="23">
        <f t="shared" si="230"/>
        <v>1</v>
      </c>
      <c r="L1113" s="23">
        <f t="shared" si="231"/>
        <v>0</v>
      </c>
      <c r="M1113" s="23">
        <f ca="1">OFFSET('Z1'!$B$7,B1113,K1113)*E1113</f>
        <v>0</v>
      </c>
      <c r="N1113" s="23">
        <f ca="1">IF(L1113&gt;0,OFFSET('Z1'!$I$7,B1113,L1113)*IF(L1113=1,E1113-9300,IF(L1113=2,E1113-18000,IF(L1113=3,E1113-45000,0))),0)</f>
        <v>0</v>
      </c>
      <c r="O1113" s="23">
        <f>IF(AND(F1113=1,E1113&gt;20000,E1113&lt;=45000),E1113*'Z1'!$G$7,0)+IF(AND(F1113=1,E1113&gt;45000,E1113&lt;=50000),'Z1'!$G$7/5000*(50000-E1113)*E1113,0)</f>
        <v>0</v>
      </c>
      <c r="P1113" s="24">
        <f t="shared" ca="1" si="232"/>
        <v>0</v>
      </c>
      <c r="Q1113" s="27">
        <v>0</v>
      </c>
      <c r="R1113" s="26">
        <f t="shared" si="233"/>
        <v>0</v>
      </c>
      <c r="S1113" s="27">
        <f t="shared" si="234"/>
        <v>1</v>
      </c>
      <c r="T1113" s="28">
        <f t="shared" si="235"/>
        <v>0</v>
      </c>
      <c r="U1113" s="61">
        <f ca="1">OFFSET($U$4,B1113,0)/OFFSET($G$4,B1113,0)*G1113</f>
        <v>409824.26069229754</v>
      </c>
      <c r="V1113" s="62">
        <f t="shared" ca="1" si="236"/>
        <v>409824.26069229754</v>
      </c>
      <c r="W1113" s="63">
        <v>880.12230637345181</v>
      </c>
      <c r="X1113" s="63">
        <f t="shared" ca="1" si="237"/>
        <v>814.75996161490559</v>
      </c>
      <c r="Y1113" s="64">
        <f t="shared" ca="1" si="238"/>
        <v>-7.4265070076308004E-2</v>
      </c>
      <c r="Z1113" s="64"/>
      <c r="AA1113" s="64">
        <f ca="1">MAX(Y1113,OFFSET($AA$4,B1113,0))</f>
        <v>-7.4265070076308004E-2</v>
      </c>
      <c r="AB1113" s="62">
        <f t="shared" ca="1" si="239"/>
        <v>409824.26069229754</v>
      </c>
      <c r="AC1113" s="65">
        <f t="shared" ca="1" si="240"/>
        <v>0</v>
      </c>
      <c r="AD1113" s="62">
        <f ca="1">MAX(0,AB1113-W1113*(1+OFFSET($Y$4,B1113,0))*E1113)</f>
        <v>0</v>
      </c>
      <c r="AE1113" s="65">
        <f ca="1">IF(OFFSET($AC$4,B1113,0)=0,0,-OFFSET($AC$4,B1113,0)/OFFSET($AD$4,B1113,0)*AD1113)</f>
        <v>0</v>
      </c>
      <c r="AF1113" s="51">
        <f t="shared" ca="1" si="241"/>
        <v>409824.26069229754</v>
      </c>
    </row>
    <row r="1114" spans="1:32" ht="11.25" x14ac:dyDescent="0.2">
      <c r="A1114" s="60">
        <v>41207</v>
      </c>
      <c r="B1114" s="102">
        <f>INT(A1114/10000)</f>
        <v>4</v>
      </c>
      <c r="C1114" s="109">
        <v>3</v>
      </c>
      <c r="D1114" s="60" t="s">
        <v>1171</v>
      </c>
      <c r="E1114" s="60">
        <v>1415</v>
      </c>
      <c r="F1114" s="60">
        <v>0</v>
      </c>
      <c r="G1114" s="60">
        <f t="shared" si="229"/>
        <v>2280.8955223880598</v>
      </c>
      <c r="H1114" s="60"/>
      <c r="I1114" s="60"/>
      <c r="J1114" s="57"/>
      <c r="K1114" s="23">
        <f t="shared" si="230"/>
        <v>1</v>
      </c>
      <c r="L1114" s="23">
        <f t="shared" si="231"/>
        <v>0</v>
      </c>
      <c r="M1114" s="23">
        <f ca="1">OFFSET('Z1'!$B$7,B1114,K1114)*E1114</f>
        <v>0</v>
      </c>
      <c r="N1114" s="23">
        <f ca="1">IF(L1114&gt;0,OFFSET('Z1'!$I$7,B1114,L1114)*IF(L1114=1,E1114-9300,IF(L1114=2,E1114-18000,IF(L1114=3,E1114-45000,0))),0)</f>
        <v>0</v>
      </c>
      <c r="O1114" s="23">
        <f>IF(AND(F1114=1,E1114&gt;20000,E1114&lt;=45000),E1114*'Z1'!$G$7,0)+IF(AND(F1114=1,E1114&gt;45000,E1114&lt;=50000),'Z1'!$G$7/5000*(50000-E1114)*E1114,0)</f>
        <v>0</v>
      </c>
      <c r="P1114" s="24">
        <f t="shared" ca="1" si="232"/>
        <v>0</v>
      </c>
      <c r="Q1114" s="27">
        <v>111493</v>
      </c>
      <c r="R1114" s="26">
        <f t="shared" si="233"/>
        <v>110493</v>
      </c>
      <c r="S1114" s="27">
        <f t="shared" si="234"/>
        <v>1</v>
      </c>
      <c r="T1114" s="28">
        <f t="shared" si="235"/>
        <v>99443.7</v>
      </c>
      <c r="U1114" s="61">
        <f ca="1">OFFSET($U$4,B1114,0)/OFFSET($G$4,B1114,0)*G1114</f>
        <v>1152885.3456850916</v>
      </c>
      <c r="V1114" s="62">
        <f t="shared" ca="1" si="236"/>
        <v>1252329.0456850915</v>
      </c>
      <c r="W1114" s="63">
        <v>948.89122951167371</v>
      </c>
      <c r="X1114" s="63">
        <f t="shared" ca="1" si="237"/>
        <v>885.03819483045334</v>
      </c>
      <c r="Y1114" s="64">
        <f t="shared" ca="1" si="238"/>
        <v>-6.7292259318363579E-2</v>
      </c>
      <c r="Z1114" s="64"/>
      <c r="AA1114" s="64">
        <f ca="1">MAX(Y1114,OFFSET($AA$4,B1114,0))</f>
        <v>-6.7292259318363579E-2</v>
      </c>
      <c r="AB1114" s="62">
        <f t="shared" ca="1" si="239"/>
        <v>1252329.0456850915</v>
      </c>
      <c r="AC1114" s="65">
        <f t="shared" ca="1" si="240"/>
        <v>0</v>
      </c>
      <c r="AD1114" s="62">
        <f ca="1">MAX(0,AB1114-W1114*(1+OFFSET($Y$4,B1114,0))*E1114)</f>
        <v>3885.7837829247583</v>
      </c>
      <c r="AE1114" s="65">
        <f ca="1">IF(OFFSET($AC$4,B1114,0)=0,0,-OFFSET($AC$4,B1114,0)/OFFSET($AD$4,B1114,0)*AD1114)</f>
        <v>-175.55208753111651</v>
      </c>
      <c r="AF1114" s="51">
        <f t="shared" ca="1" si="241"/>
        <v>1252153.4935975603</v>
      </c>
    </row>
    <row r="1115" spans="1:32" ht="11.25" x14ac:dyDescent="0.2">
      <c r="A1115" s="60">
        <v>41208</v>
      </c>
      <c r="B1115" s="102">
        <f>INT(A1115/10000)</f>
        <v>4</v>
      </c>
      <c r="C1115" s="109">
        <v>3</v>
      </c>
      <c r="D1115" s="60" t="s">
        <v>1172</v>
      </c>
      <c r="E1115" s="60">
        <v>1203</v>
      </c>
      <c r="F1115" s="60">
        <v>0</v>
      </c>
      <c r="G1115" s="60">
        <f t="shared" si="229"/>
        <v>1939.1641791044776</v>
      </c>
      <c r="H1115" s="60"/>
      <c r="I1115" s="60"/>
      <c r="J1115" s="57"/>
      <c r="K1115" s="23">
        <f t="shared" si="230"/>
        <v>1</v>
      </c>
      <c r="L1115" s="23">
        <f t="shared" si="231"/>
        <v>0</v>
      </c>
      <c r="M1115" s="23">
        <f ca="1">OFFSET('Z1'!$B$7,B1115,K1115)*E1115</f>
        <v>0</v>
      </c>
      <c r="N1115" s="23">
        <f ca="1">IF(L1115&gt;0,OFFSET('Z1'!$I$7,B1115,L1115)*IF(L1115=1,E1115-9300,IF(L1115=2,E1115-18000,IF(L1115=3,E1115-45000,0))),0)</f>
        <v>0</v>
      </c>
      <c r="O1115" s="23">
        <f>IF(AND(F1115=1,E1115&gt;20000,E1115&lt;=45000),E1115*'Z1'!$G$7,0)+IF(AND(F1115=1,E1115&gt;45000,E1115&lt;=50000),'Z1'!$G$7/5000*(50000-E1115)*E1115,0)</f>
        <v>0</v>
      </c>
      <c r="P1115" s="24">
        <f t="shared" ca="1" si="232"/>
        <v>0</v>
      </c>
      <c r="Q1115" s="27">
        <v>0</v>
      </c>
      <c r="R1115" s="26">
        <f t="shared" si="233"/>
        <v>0</v>
      </c>
      <c r="S1115" s="27">
        <f t="shared" si="234"/>
        <v>1</v>
      </c>
      <c r="T1115" s="28">
        <f t="shared" si="235"/>
        <v>0</v>
      </c>
      <c r="U1115" s="61">
        <f ca="1">OFFSET($U$4,B1115,0)/OFFSET($G$4,B1115,0)*G1115</f>
        <v>980156.23382273142</v>
      </c>
      <c r="V1115" s="62">
        <f t="shared" ca="1" si="236"/>
        <v>980156.23382273142</v>
      </c>
      <c r="W1115" s="63">
        <v>879.55110733558479</v>
      </c>
      <c r="X1115" s="63">
        <f t="shared" ca="1" si="237"/>
        <v>814.75996161490559</v>
      </c>
      <c r="Y1115" s="64">
        <f t="shared" ca="1" si="238"/>
        <v>-7.366387829008636E-2</v>
      </c>
      <c r="Z1115" s="64"/>
      <c r="AA1115" s="64">
        <f ca="1">MAX(Y1115,OFFSET($AA$4,B1115,0))</f>
        <v>-7.366387829008636E-2</v>
      </c>
      <c r="AB1115" s="62">
        <f t="shared" ca="1" si="239"/>
        <v>980156.23382273142</v>
      </c>
      <c r="AC1115" s="65">
        <f t="shared" ca="1" si="240"/>
        <v>0</v>
      </c>
      <c r="AD1115" s="62">
        <f ca="1">MAX(0,AB1115-W1115*(1+OFFSET($Y$4,B1115,0))*E1115)</f>
        <v>0</v>
      </c>
      <c r="AE1115" s="65">
        <f ca="1">IF(OFFSET($AC$4,B1115,0)=0,0,-OFFSET($AC$4,B1115,0)/OFFSET($AD$4,B1115,0)*AD1115)</f>
        <v>0</v>
      </c>
      <c r="AF1115" s="51">
        <f t="shared" ca="1" si="241"/>
        <v>980156.23382273142</v>
      </c>
    </row>
    <row r="1116" spans="1:32" ht="11.25" x14ac:dyDescent="0.2">
      <c r="A1116" s="60">
        <v>41209</v>
      </c>
      <c r="B1116" s="102">
        <f>INT(A1116/10000)</f>
        <v>4</v>
      </c>
      <c r="C1116" s="109">
        <v>3</v>
      </c>
      <c r="D1116" s="60" t="s">
        <v>1173</v>
      </c>
      <c r="E1116" s="60">
        <v>2267</v>
      </c>
      <c r="F1116" s="60">
        <v>0</v>
      </c>
      <c r="G1116" s="60">
        <f t="shared" si="229"/>
        <v>3654.2686567164178</v>
      </c>
      <c r="H1116" s="60"/>
      <c r="I1116" s="60"/>
      <c r="J1116" s="57"/>
      <c r="K1116" s="23">
        <f t="shared" si="230"/>
        <v>1</v>
      </c>
      <c r="L1116" s="23">
        <f t="shared" si="231"/>
        <v>0</v>
      </c>
      <c r="M1116" s="23">
        <f ca="1">OFFSET('Z1'!$B$7,B1116,K1116)*E1116</f>
        <v>0</v>
      </c>
      <c r="N1116" s="23">
        <f ca="1">IF(L1116&gt;0,OFFSET('Z1'!$I$7,B1116,L1116)*IF(L1116=1,E1116-9300,IF(L1116=2,E1116-18000,IF(L1116=3,E1116-45000,0))),0)</f>
        <v>0</v>
      </c>
      <c r="O1116" s="23">
        <f>IF(AND(F1116=1,E1116&gt;20000,E1116&lt;=45000),E1116*'Z1'!$G$7,0)+IF(AND(F1116=1,E1116&gt;45000,E1116&lt;=50000),'Z1'!$G$7/5000*(50000-E1116)*E1116,0)</f>
        <v>0</v>
      </c>
      <c r="P1116" s="24">
        <f t="shared" ca="1" si="232"/>
        <v>0</v>
      </c>
      <c r="Q1116" s="27">
        <v>0</v>
      </c>
      <c r="R1116" s="26">
        <f t="shared" si="233"/>
        <v>0</v>
      </c>
      <c r="S1116" s="27">
        <f t="shared" si="234"/>
        <v>1</v>
      </c>
      <c r="T1116" s="28">
        <f t="shared" si="235"/>
        <v>0</v>
      </c>
      <c r="U1116" s="61">
        <f ca="1">OFFSET($U$4,B1116,0)/OFFSET($G$4,B1116,0)*G1116</f>
        <v>1847060.8329809909</v>
      </c>
      <c r="V1116" s="62">
        <f t="shared" ca="1" si="236"/>
        <v>1847060.8329809909</v>
      </c>
      <c r="W1116" s="63">
        <v>879.83559355144644</v>
      </c>
      <c r="X1116" s="63">
        <f t="shared" ca="1" si="237"/>
        <v>814.75996161490559</v>
      </c>
      <c r="Y1116" s="64">
        <f t="shared" ca="1" si="238"/>
        <v>-7.3963399995974011E-2</v>
      </c>
      <c r="Z1116" s="64"/>
      <c r="AA1116" s="64">
        <f ca="1">MAX(Y1116,OFFSET($AA$4,B1116,0))</f>
        <v>-7.3963399995974011E-2</v>
      </c>
      <c r="AB1116" s="62">
        <f t="shared" ca="1" si="239"/>
        <v>1847060.8329809909</v>
      </c>
      <c r="AC1116" s="65">
        <f t="shared" ca="1" si="240"/>
        <v>0</v>
      </c>
      <c r="AD1116" s="62">
        <f ca="1">MAX(0,AB1116-W1116*(1+OFFSET($Y$4,B1116,0))*E1116)</f>
        <v>0</v>
      </c>
      <c r="AE1116" s="65">
        <f ca="1">IF(OFFSET($AC$4,B1116,0)=0,0,-OFFSET($AC$4,B1116,0)/OFFSET($AD$4,B1116,0)*AD1116)</f>
        <v>0</v>
      </c>
      <c r="AF1116" s="51">
        <f t="shared" ca="1" si="241"/>
        <v>1847060.8329809909</v>
      </c>
    </row>
    <row r="1117" spans="1:32" ht="11.25" x14ac:dyDescent="0.2">
      <c r="A1117" s="60">
        <v>41210</v>
      </c>
      <c r="B1117" s="102">
        <f>INT(A1117/10000)</f>
        <v>4</v>
      </c>
      <c r="C1117" s="109">
        <v>2</v>
      </c>
      <c r="D1117" s="60" t="s">
        <v>1174</v>
      </c>
      <c r="E1117" s="60">
        <v>653</v>
      </c>
      <c r="F1117" s="60">
        <v>0</v>
      </c>
      <c r="G1117" s="60">
        <f t="shared" si="229"/>
        <v>1052.5970149253731</v>
      </c>
      <c r="H1117" s="60"/>
      <c r="I1117" s="60"/>
      <c r="J1117" s="57"/>
      <c r="K1117" s="23">
        <f t="shared" si="230"/>
        <v>1</v>
      </c>
      <c r="L1117" s="23">
        <f t="shared" si="231"/>
        <v>0</v>
      </c>
      <c r="M1117" s="23">
        <f ca="1">OFFSET('Z1'!$B$7,B1117,K1117)*E1117</f>
        <v>0</v>
      </c>
      <c r="N1117" s="23">
        <f ca="1">IF(L1117&gt;0,OFFSET('Z1'!$I$7,B1117,L1117)*IF(L1117=1,E1117-9300,IF(L1117=2,E1117-18000,IF(L1117=3,E1117-45000,0))),0)</f>
        <v>0</v>
      </c>
      <c r="O1117" s="23">
        <f>IF(AND(F1117=1,E1117&gt;20000,E1117&lt;=45000),E1117*'Z1'!$G$7,0)+IF(AND(F1117=1,E1117&gt;45000,E1117&lt;=50000),'Z1'!$G$7/5000*(50000-E1117)*E1117,0)</f>
        <v>0</v>
      </c>
      <c r="P1117" s="24">
        <f t="shared" ca="1" si="232"/>
        <v>0</v>
      </c>
      <c r="Q1117" s="27">
        <v>4223</v>
      </c>
      <c r="R1117" s="26">
        <f t="shared" si="233"/>
        <v>3223</v>
      </c>
      <c r="S1117" s="27">
        <f t="shared" si="234"/>
        <v>1</v>
      </c>
      <c r="T1117" s="28">
        <f t="shared" si="235"/>
        <v>2900.7000000000003</v>
      </c>
      <c r="U1117" s="61">
        <f ca="1">OFFSET($U$4,B1117,0)/OFFSET($G$4,B1117,0)*G1117</f>
        <v>532038.25493453338</v>
      </c>
      <c r="V1117" s="62">
        <f t="shared" ca="1" si="236"/>
        <v>534938.95493453334</v>
      </c>
      <c r="W1117" s="63">
        <v>885.07510140450756</v>
      </c>
      <c r="X1117" s="63">
        <f t="shared" ca="1" si="237"/>
        <v>819.20207493802957</v>
      </c>
      <c r="Y1117" s="64">
        <f t="shared" ca="1" si="238"/>
        <v>-7.4426482410301031E-2</v>
      </c>
      <c r="Z1117" s="64"/>
      <c r="AA1117" s="64">
        <f ca="1">MAX(Y1117,OFFSET($AA$4,B1117,0))</f>
        <v>-7.4426482410301031E-2</v>
      </c>
      <c r="AB1117" s="62">
        <f t="shared" ca="1" si="239"/>
        <v>534938.95493453334</v>
      </c>
      <c r="AC1117" s="65">
        <f t="shared" ca="1" si="240"/>
        <v>0</v>
      </c>
      <c r="AD1117" s="62">
        <f ca="1">MAX(0,AB1117-W1117*(1+OFFSET($Y$4,B1117,0))*E1117)</f>
        <v>0</v>
      </c>
      <c r="AE1117" s="65">
        <f ca="1">IF(OFFSET($AC$4,B1117,0)=0,0,-OFFSET($AC$4,B1117,0)/OFFSET($AD$4,B1117,0)*AD1117)</f>
        <v>0</v>
      </c>
      <c r="AF1117" s="51">
        <f t="shared" ca="1" si="241"/>
        <v>534938.95493453334</v>
      </c>
    </row>
    <row r="1118" spans="1:32" ht="11.25" x14ac:dyDescent="0.2">
      <c r="A1118" s="60">
        <v>41211</v>
      </c>
      <c r="B1118" s="102">
        <f>INT(A1118/10000)</f>
        <v>4</v>
      </c>
      <c r="C1118" s="109">
        <v>2</v>
      </c>
      <c r="D1118" s="60" t="s">
        <v>1175</v>
      </c>
      <c r="E1118" s="60">
        <v>724</v>
      </c>
      <c r="F1118" s="60">
        <v>0</v>
      </c>
      <c r="G1118" s="60">
        <f t="shared" si="229"/>
        <v>1167.044776119403</v>
      </c>
      <c r="H1118" s="60"/>
      <c r="I1118" s="60"/>
      <c r="J1118" s="57"/>
      <c r="K1118" s="23">
        <f t="shared" si="230"/>
        <v>1</v>
      </c>
      <c r="L1118" s="23">
        <f t="shared" si="231"/>
        <v>0</v>
      </c>
      <c r="M1118" s="23">
        <f ca="1">OFFSET('Z1'!$B$7,B1118,K1118)*E1118</f>
        <v>0</v>
      </c>
      <c r="N1118" s="23">
        <f ca="1">IF(L1118&gt;0,OFFSET('Z1'!$I$7,B1118,L1118)*IF(L1118=1,E1118-9300,IF(L1118=2,E1118-18000,IF(L1118=3,E1118-45000,0))),0)</f>
        <v>0</v>
      </c>
      <c r="O1118" s="23">
        <f>IF(AND(F1118=1,E1118&gt;20000,E1118&lt;=45000),E1118*'Z1'!$G$7,0)+IF(AND(F1118=1,E1118&gt;45000,E1118&lt;=50000),'Z1'!$G$7/5000*(50000-E1118)*E1118,0)</f>
        <v>0</v>
      </c>
      <c r="P1118" s="24">
        <f t="shared" ca="1" si="232"/>
        <v>0</v>
      </c>
      <c r="Q1118" s="27">
        <v>4813</v>
      </c>
      <c r="R1118" s="26">
        <f t="shared" si="233"/>
        <v>3813</v>
      </c>
      <c r="S1118" s="27">
        <f t="shared" si="234"/>
        <v>1</v>
      </c>
      <c r="T1118" s="28">
        <f t="shared" si="235"/>
        <v>3431.7000000000003</v>
      </c>
      <c r="U1118" s="61">
        <f ca="1">OFFSET($U$4,B1118,0)/OFFSET($G$4,B1118,0)*G1118</f>
        <v>589886.21220919164</v>
      </c>
      <c r="V1118" s="62">
        <f t="shared" ca="1" si="236"/>
        <v>593317.91220919159</v>
      </c>
      <c r="W1118" s="63">
        <v>885.14793662555257</v>
      </c>
      <c r="X1118" s="63">
        <f t="shared" ca="1" si="237"/>
        <v>819.49987874197734</v>
      </c>
      <c r="Y1118" s="64">
        <f t="shared" ca="1" si="238"/>
        <v>-7.4166198854674126E-2</v>
      </c>
      <c r="Z1118" s="64"/>
      <c r="AA1118" s="64">
        <f ca="1">MAX(Y1118,OFFSET($AA$4,B1118,0))</f>
        <v>-7.4166198854674126E-2</v>
      </c>
      <c r="AB1118" s="62">
        <f t="shared" ca="1" si="239"/>
        <v>593317.91220919159</v>
      </c>
      <c r="AC1118" s="65">
        <f t="shared" ca="1" si="240"/>
        <v>0</v>
      </c>
      <c r="AD1118" s="62">
        <f ca="1">MAX(0,AB1118-W1118*(1+OFFSET($Y$4,B1118,0))*E1118)</f>
        <v>0</v>
      </c>
      <c r="AE1118" s="65">
        <f ca="1">IF(OFFSET($AC$4,B1118,0)=0,0,-OFFSET($AC$4,B1118,0)/OFFSET($AD$4,B1118,0)*AD1118)</f>
        <v>0</v>
      </c>
      <c r="AF1118" s="51">
        <f t="shared" ca="1" si="241"/>
        <v>593317.91220919159</v>
      </c>
    </row>
    <row r="1119" spans="1:32" ht="11.25" x14ac:dyDescent="0.2">
      <c r="A1119" s="60">
        <v>41212</v>
      </c>
      <c r="B1119" s="102">
        <f>INT(A1119/10000)</f>
        <v>4</v>
      </c>
      <c r="C1119" s="109">
        <v>3</v>
      </c>
      <c r="D1119" s="60" t="s">
        <v>1176</v>
      </c>
      <c r="E1119" s="60">
        <v>1322</v>
      </c>
      <c r="F1119" s="60">
        <v>0</v>
      </c>
      <c r="G1119" s="60">
        <f t="shared" si="229"/>
        <v>2130.9850746268658</v>
      </c>
      <c r="H1119" s="60"/>
      <c r="I1119" s="60"/>
      <c r="J1119" s="57"/>
      <c r="K1119" s="23">
        <f t="shared" si="230"/>
        <v>1</v>
      </c>
      <c r="L1119" s="23">
        <f t="shared" si="231"/>
        <v>0</v>
      </c>
      <c r="M1119" s="23">
        <f ca="1">OFFSET('Z1'!$B$7,B1119,K1119)*E1119</f>
        <v>0</v>
      </c>
      <c r="N1119" s="23">
        <f ca="1">IF(L1119&gt;0,OFFSET('Z1'!$I$7,B1119,L1119)*IF(L1119=1,E1119-9300,IF(L1119=2,E1119-18000,IF(L1119=3,E1119-45000,0))),0)</f>
        <v>0</v>
      </c>
      <c r="O1119" s="23">
        <f>IF(AND(F1119=1,E1119&gt;20000,E1119&lt;=45000),E1119*'Z1'!$G$7,0)+IF(AND(F1119=1,E1119&gt;45000,E1119&lt;=50000),'Z1'!$G$7/5000*(50000-E1119)*E1119,0)</f>
        <v>0</v>
      </c>
      <c r="P1119" s="24">
        <f t="shared" ca="1" si="232"/>
        <v>0</v>
      </c>
      <c r="Q1119" s="27">
        <v>0</v>
      </c>
      <c r="R1119" s="26">
        <f t="shared" si="233"/>
        <v>0</v>
      </c>
      <c r="S1119" s="27">
        <f t="shared" si="234"/>
        <v>1</v>
      </c>
      <c r="T1119" s="28">
        <f t="shared" si="235"/>
        <v>0</v>
      </c>
      <c r="U1119" s="61">
        <f ca="1">OFFSET($U$4,B1119,0)/OFFSET($G$4,B1119,0)*G1119</f>
        <v>1077112.6692549053</v>
      </c>
      <c r="V1119" s="62">
        <f t="shared" ca="1" si="236"/>
        <v>1077112.6692549053</v>
      </c>
      <c r="W1119" s="63">
        <v>880.12230637345169</v>
      </c>
      <c r="X1119" s="63">
        <f t="shared" ca="1" si="237"/>
        <v>814.75996161490571</v>
      </c>
      <c r="Y1119" s="64">
        <f t="shared" ca="1" si="238"/>
        <v>-7.4265070076307782E-2</v>
      </c>
      <c r="Z1119" s="64"/>
      <c r="AA1119" s="64">
        <f ca="1">MAX(Y1119,OFFSET($AA$4,B1119,0))</f>
        <v>-7.4265070076307782E-2</v>
      </c>
      <c r="AB1119" s="62">
        <f t="shared" ca="1" si="239"/>
        <v>1077112.6692549053</v>
      </c>
      <c r="AC1119" s="65">
        <f t="shared" ca="1" si="240"/>
        <v>0</v>
      </c>
      <c r="AD1119" s="62">
        <f ca="1">MAX(0,AB1119-W1119*(1+OFFSET($Y$4,B1119,0))*E1119)</f>
        <v>0</v>
      </c>
      <c r="AE1119" s="65">
        <f ca="1">IF(OFFSET($AC$4,B1119,0)=0,0,-OFFSET($AC$4,B1119,0)/OFFSET($AD$4,B1119,0)*AD1119)</f>
        <v>0</v>
      </c>
      <c r="AF1119" s="51">
        <f t="shared" ca="1" si="241"/>
        <v>1077112.6692549053</v>
      </c>
    </row>
    <row r="1120" spans="1:32" ht="11.25" x14ac:dyDescent="0.2">
      <c r="A1120" s="60">
        <v>41213</v>
      </c>
      <c r="B1120" s="102">
        <f>INT(A1120/10000)</f>
        <v>4</v>
      </c>
      <c r="C1120" s="109">
        <v>3</v>
      </c>
      <c r="D1120" s="60" t="s">
        <v>1177</v>
      </c>
      <c r="E1120" s="60">
        <v>2235</v>
      </c>
      <c r="F1120" s="60">
        <v>0</v>
      </c>
      <c r="G1120" s="60">
        <f t="shared" si="229"/>
        <v>3602.686567164179</v>
      </c>
      <c r="H1120" s="60"/>
      <c r="I1120" s="60"/>
      <c r="J1120" s="57"/>
      <c r="K1120" s="23">
        <f t="shared" si="230"/>
        <v>1</v>
      </c>
      <c r="L1120" s="23">
        <f t="shared" si="231"/>
        <v>0</v>
      </c>
      <c r="M1120" s="23">
        <f ca="1">OFFSET('Z1'!$B$7,B1120,K1120)*E1120</f>
        <v>0</v>
      </c>
      <c r="N1120" s="23">
        <f ca="1">IF(L1120&gt;0,OFFSET('Z1'!$I$7,B1120,L1120)*IF(L1120=1,E1120-9300,IF(L1120=2,E1120-18000,IF(L1120=3,E1120-45000,0))),0)</f>
        <v>0</v>
      </c>
      <c r="O1120" s="23">
        <f>IF(AND(F1120=1,E1120&gt;20000,E1120&lt;=45000),E1120*'Z1'!$G$7,0)+IF(AND(F1120=1,E1120&gt;45000,E1120&lt;=50000),'Z1'!$G$7/5000*(50000-E1120)*E1120,0)</f>
        <v>0</v>
      </c>
      <c r="P1120" s="24">
        <f t="shared" ca="1" si="232"/>
        <v>0</v>
      </c>
      <c r="Q1120" s="27">
        <v>1201</v>
      </c>
      <c r="R1120" s="26">
        <f t="shared" si="233"/>
        <v>201</v>
      </c>
      <c r="S1120" s="27">
        <f t="shared" si="234"/>
        <v>1</v>
      </c>
      <c r="T1120" s="28">
        <f t="shared" si="235"/>
        <v>180.9</v>
      </c>
      <c r="U1120" s="61">
        <f ca="1">OFFSET($U$4,B1120,0)/OFFSET($G$4,B1120,0)*G1120</f>
        <v>1820988.514209314</v>
      </c>
      <c r="V1120" s="62">
        <f t="shared" ca="1" si="236"/>
        <v>1821169.4142093139</v>
      </c>
      <c r="W1120" s="63">
        <v>880.19891927667754</v>
      </c>
      <c r="X1120" s="63">
        <f t="shared" ca="1" si="237"/>
        <v>814.84090121222096</v>
      </c>
      <c r="Y1120" s="64">
        <f t="shared" ca="1" si="238"/>
        <v>-7.425369042507568E-2</v>
      </c>
      <c r="Z1120" s="64"/>
      <c r="AA1120" s="64">
        <f ca="1">MAX(Y1120,OFFSET($AA$4,B1120,0))</f>
        <v>-7.425369042507568E-2</v>
      </c>
      <c r="AB1120" s="62">
        <f t="shared" ca="1" si="239"/>
        <v>1821169.4142093139</v>
      </c>
      <c r="AC1120" s="65">
        <f t="shared" ca="1" si="240"/>
        <v>0</v>
      </c>
      <c r="AD1120" s="62">
        <f ca="1">MAX(0,AB1120-W1120*(1+OFFSET($Y$4,B1120,0))*E1120)</f>
        <v>0</v>
      </c>
      <c r="AE1120" s="65">
        <f ca="1">IF(OFFSET($AC$4,B1120,0)=0,0,-OFFSET($AC$4,B1120,0)/OFFSET($AD$4,B1120,0)*AD1120)</f>
        <v>0</v>
      </c>
      <c r="AF1120" s="51">
        <f t="shared" ca="1" si="241"/>
        <v>1821169.4142093139</v>
      </c>
    </row>
    <row r="1121" spans="1:32" ht="11.25" x14ac:dyDescent="0.2">
      <c r="A1121" s="60">
        <v>41214</v>
      </c>
      <c r="B1121" s="102">
        <f>INT(A1121/10000)</f>
        <v>4</v>
      </c>
      <c r="C1121" s="109">
        <v>3</v>
      </c>
      <c r="D1121" s="60" t="s">
        <v>1178</v>
      </c>
      <c r="E1121" s="60">
        <v>2371</v>
      </c>
      <c r="F1121" s="60">
        <v>0</v>
      </c>
      <c r="G1121" s="60">
        <f t="shared" si="229"/>
        <v>3821.9104477611941</v>
      </c>
      <c r="H1121" s="60"/>
      <c r="I1121" s="60"/>
      <c r="J1121" s="57"/>
      <c r="K1121" s="23">
        <f t="shared" si="230"/>
        <v>1</v>
      </c>
      <c r="L1121" s="23">
        <f t="shared" si="231"/>
        <v>0</v>
      </c>
      <c r="M1121" s="23">
        <f ca="1">OFFSET('Z1'!$B$7,B1121,K1121)*E1121</f>
        <v>0</v>
      </c>
      <c r="N1121" s="23">
        <f ca="1">IF(L1121&gt;0,OFFSET('Z1'!$I$7,B1121,L1121)*IF(L1121=1,E1121-9300,IF(L1121=2,E1121-18000,IF(L1121=3,E1121-45000,0))),0)</f>
        <v>0</v>
      </c>
      <c r="O1121" s="23">
        <f>IF(AND(F1121=1,E1121&gt;20000,E1121&lt;=45000),E1121*'Z1'!$G$7,0)+IF(AND(F1121=1,E1121&gt;45000,E1121&lt;=50000),'Z1'!$G$7/5000*(50000-E1121)*E1121,0)</f>
        <v>0</v>
      </c>
      <c r="P1121" s="24">
        <f t="shared" ca="1" si="232"/>
        <v>0</v>
      </c>
      <c r="Q1121" s="27">
        <v>0</v>
      </c>
      <c r="R1121" s="26">
        <f t="shared" si="233"/>
        <v>0</v>
      </c>
      <c r="S1121" s="27">
        <f t="shared" si="234"/>
        <v>1</v>
      </c>
      <c r="T1121" s="28">
        <f t="shared" si="235"/>
        <v>0</v>
      </c>
      <c r="U1121" s="61">
        <f ca="1">OFFSET($U$4,B1121,0)/OFFSET($G$4,B1121,0)*G1121</f>
        <v>1931795.8689889412</v>
      </c>
      <c r="V1121" s="62">
        <f t="shared" ca="1" si="236"/>
        <v>1931795.8689889412</v>
      </c>
      <c r="W1121" s="63">
        <v>880.12230637345169</v>
      </c>
      <c r="X1121" s="63">
        <f t="shared" ca="1" si="237"/>
        <v>814.75996161490559</v>
      </c>
      <c r="Y1121" s="64">
        <f t="shared" ca="1" si="238"/>
        <v>-7.4265070076307893E-2</v>
      </c>
      <c r="Z1121" s="64"/>
      <c r="AA1121" s="64">
        <f ca="1">MAX(Y1121,OFFSET($AA$4,B1121,0))</f>
        <v>-7.4265070076307893E-2</v>
      </c>
      <c r="AB1121" s="62">
        <f t="shared" ca="1" si="239"/>
        <v>1931795.8689889412</v>
      </c>
      <c r="AC1121" s="65">
        <f t="shared" ca="1" si="240"/>
        <v>0</v>
      </c>
      <c r="AD1121" s="62">
        <f ca="1">MAX(0,AB1121-W1121*(1+OFFSET($Y$4,B1121,0))*E1121)</f>
        <v>0</v>
      </c>
      <c r="AE1121" s="65">
        <f ca="1">IF(OFFSET($AC$4,B1121,0)=0,0,-OFFSET($AC$4,B1121,0)/OFFSET($AD$4,B1121,0)*AD1121)</f>
        <v>0</v>
      </c>
      <c r="AF1121" s="51">
        <f t="shared" ca="1" si="241"/>
        <v>1931795.8689889412</v>
      </c>
    </row>
    <row r="1122" spans="1:32" ht="11.25" x14ac:dyDescent="0.2">
      <c r="A1122" s="60">
        <v>41215</v>
      </c>
      <c r="B1122" s="102">
        <f>INT(A1122/10000)</f>
        <v>4</v>
      </c>
      <c r="C1122" s="109">
        <v>3</v>
      </c>
      <c r="D1122" s="60" t="s">
        <v>1179</v>
      </c>
      <c r="E1122" s="60">
        <v>2349</v>
      </c>
      <c r="F1122" s="60">
        <v>0</v>
      </c>
      <c r="G1122" s="60">
        <f t="shared" si="229"/>
        <v>3786.4477611940297</v>
      </c>
      <c r="H1122" s="60"/>
      <c r="I1122" s="60"/>
      <c r="J1122" s="57"/>
      <c r="K1122" s="23">
        <f t="shared" si="230"/>
        <v>1</v>
      </c>
      <c r="L1122" s="23">
        <f t="shared" si="231"/>
        <v>0</v>
      </c>
      <c r="M1122" s="23">
        <f ca="1">OFFSET('Z1'!$B$7,B1122,K1122)*E1122</f>
        <v>0</v>
      </c>
      <c r="N1122" s="23">
        <f ca="1">IF(L1122&gt;0,OFFSET('Z1'!$I$7,B1122,L1122)*IF(L1122=1,E1122-9300,IF(L1122=2,E1122-18000,IF(L1122=3,E1122-45000,0))),0)</f>
        <v>0</v>
      </c>
      <c r="O1122" s="23">
        <f>IF(AND(F1122=1,E1122&gt;20000,E1122&lt;=45000),E1122*'Z1'!$G$7,0)+IF(AND(F1122=1,E1122&gt;45000,E1122&lt;=50000),'Z1'!$G$7/5000*(50000-E1122)*E1122,0)</f>
        <v>0</v>
      </c>
      <c r="P1122" s="24">
        <f t="shared" ca="1" si="232"/>
        <v>0</v>
      </c>
      <c r="Q1122" s="27">
        <v>10433</v>
      </c>
      <c r="R1122" s="26">
        <f t="shared" si="233"/>
        <v>9433</v>
      </c>
      <c r="S1122" s="27">
        <f t="shared" si="234"/>
        <v>1</v>
      </c>
      <c r="T1122" s="28">
        <f t="shared" si="235"/>
        <v>8489.7000000000007</v>
      </c>
      <c r="U1122" s="61">
        <f ca="1">OFFSET($U$4,B1122,0)/OFFSET($G$4,B1122,0)*G1122</f>
        <v>1913871.1498334133</v>
      </c>
      <c r="V1122" s="62">
        <f t="shared" ca="1" si="236"/>
        <v>1922360.8498334133</v>
      </c>
      <c r="W1122" s="63">
        <v>883.10412840735</v>
      </c>
      <c r="X1122" s="63">
        <f t="shared" ca="1" si="237"/>
        <v>818.37413786011632</v>
      </c>
      <c r="Y1122" s="64">
        <f t="shared" ca="1" si="238"/>
        <v>-7.3298253812913439E-2</v>
      </c>
      <c r="Z1122" s="64"/>
      <c r="AA1122" s="64">
        <f ca="1">MAX(Y1122,OFFSET($AA$4,B1122,0))</f>
        <v>-7.3298253812913439E-2</v>
      </c>
      <c r="AB1122" s="62">
        <f t="shared" ca="1" si="239"/>
        <v>1922360.8498334133</v>
      </c>
      <c r="AC1122" s="65">
        <f t="shared" ca="1" si="240"/>
        <v>0</v>
      </c>
      <c r="AD1122" s="62">
        <f ca="1">MAX(0,AB1122-W1122*(1+OFFSET($Y$4,B1122,0))*E1122)</f>
        <v>0</v>
      </c>
      <c r="AE1122" s="65">
        <f ca="1">IF(OFFSET($AC$4,B1122,0)=0,0,-OFFSET($AC$4,B1122,0)/OFFSET($AD$4,B1122,0)*AD1122)</f>
        <v>0</v>
      </c>
      <c r="AF1122" s="51">
        <f t="shared" ca="1" si="241"/>
        <v>1922360.8498334133</v>
      </c>
    </row>
    <row r="1123" spans="1:32" ht="11.25" x14ac:dyDescent="0.2">
      <c r="A1123" s="60">
        <v>41216</v>
      </c>
      <c r="B1123" s="102">
        <f>INT(A1123/10000)</f>
        <v>4</v>
      </c>
      <c r="C1123" s="109">
        <v>1</v>
      </c>
      <c r="D1123" s="60" t="s">
        <v>1180</v>
      </c>
      <c r="E1123" s="60">
        <v>337</v>
      </c>
      <c r="F1123" s="60">
        <v>0</v>
      </c>
      <c r="G1123" s="60">
        <f t="shared" si="229"/>
        <v>543.22388059701495</v>
      </c>
      <c r="H1123" s="60"/>
      <c r="I1123" s="60"/>
      <c r="J1123" s="57"/>
      <c r="K1123" s="23">
        <f t="shared" si="230"/>
        <v>1</v>
      </c>
      <c r="L1123" s="23">
        <f t="shared" si="231"/>
        <v>0</v>
      </c>
      <c r="M1123" s="23">
        <f ca="1">OFFSET('Z1'!$B$7,B1123,K1123)*E1123</f>
        <v>0</v>
      </c>
      <c r="N1123" s="23">
        <f ca="1">IF(L1123&gt;0,OFFSET('Z1'!$I$7,B1123,L1123)*IF(L1123=1,E1123-9300,IF(L1123=2,E1123-18000,IF(L1123=3,E1123-45000,0))),0)</f>
        <v>0</v>
      </c>
      <c r="O1123" s="23">
        <f>IF(AND(F1123=1,E1123&gt;20000,E1123&lt;=45000),E1123*'Z1'!$G$7,0)+IF(AND(F1123=1,E1123&gt;45000,E1123&lt;=50000),'Z1'!$G$7/5000*(50000-E1123)*E1123,0)</f>
        <v>0</v>
      </c>
      <c r="P1123" s="24">
        <f t="shared" ca="1" si="232"/>
        <v>0</v>
      </c>
      <c r="Q1123" s="27">
        <v>0</v>
      </c>
      <c r="R1123" s="26">
        <f t="shared" si="233"/>
        <v>0</v>
      </c>
      <c r="S1123" s="27">
        <f t="shared" si="234"/>
        <v>1</v>
      </c>
      <c r="T1123" s="28">
        <f t="shared" si="235"/>
        <v>0</v>
      </c>
      <c r="U1123" s="61">
        <f ca="1">OFFSET($U$4,B1123,0)/OFFSET($G$4,B1123,0)*G1123</f>
        <v>274574.10706422321</v>
      </c>
      <c r="V1123" s="62">
        <f t="shared" ca="1" si="236"/>
        <v>274574.10706422321</v>
      </c>
      <c r="W1123" s="63">
        <v>880.12230637345169</v>
      </c>
      <c r="X1123" s="63">
        <f t="shared" ca="1" si="237"/>
        <v>814.75996161490571</v>
      </c>
      <c r="Y1123" s="64">
        <f t="shared" ca="1" si="238"/>
        <v>-7.4265070076307782E-2</v>
      </c>
      <c r="Z1123" s="64"/>
      <c r="AA1123" s="64">
        <f ca="1">MAX(Y1123,OFFSET($AA$4,B1123,0))</f>
        <v>-7.4265070076307782E-2</v>
      </c>
      <c r="AB1123" s="62">
        <f t="shared" ca="1" si="239"/>
        <v>274574.10706422321</v>
      </c>
      <c r="AC1123" s="65">
        <f t="shared" ca="1" si="240"/>
        <v>0</v>
      </c>
      <c r="AD1123" s="62">
        <f ca="1">MAX(0,AB1123-W1123*(1+OFFSET($Y$4,B1123,0))*E1123)</f>
        <v>0</v>
      </c>
      <c r="AE1123" s="65">
        <f ca="1">IF(OFFSET($AC$4,B1123,0)=0,0,-OFFSET($AC$4,B1123,0)/OFFSET($AD$4,B1123,0)*AD1123)</f>
        <v>0</v>
      </c>
      <c r="AF1123" s="51">
        <f t="shared" ca="1" si="241"/>
        <v>274574.10706422321</v>
      </c>
    </row>
    <row r="1124" spans="1:32" ht="11.25" x14ac:dyDescent="0.2">
      <c r="A1124" s="60">
        <v>41217</v>
      </c>
      <c r="B1124" s="102">
        <f>INT(A1124/10000)</f>
        <v>4</v>
      </c>
      <c r="C1124" s="109">
        <v>2</v>
      </c>
      <c r="D1124" s="60" t="s">
        <v>1181</v>
      </c>
      <c r="E1124" s="60">
        <v>669</v>
      </c>
      <c r="F1124" s="60">
        <v>0</v>
      </c>
      <c r="G1124" s="60">
        <f t="shared" si="229"/>
        <v>1078.3880597014925</v>
      </c>
      <c r="H1124" s="60"/>
      <c r="I1124" s="60"/>
      <c r="J1124" s="57"/>
      <c r="K1124" s="23">
        <f t="shared" si="230"/>
        <v>1</v>
      </c>
      <c r="L1124" s="23">
        <f t="shared" si="231"/>
        <v>0</v>
      </c>
      <c r="M1124" s="23">
        <f ca="1">OFFSET('Z1'!$B$7,B1124,K1124)*E1124</f>
        <v>0</v>
      </c>
      <c r="N1124" s="23">
        <f ca="1">IF(L1124&gt;0,OFFSET('Z1'!$I$7,B1124,L1124)*IF(L1124=1,E1124-9300,IF(L1124=2,E1124-18000,IF(L1124=3,E1124-45000,0))),0)</f>
        <v>0</v>
      </c>
      <c r="O1124" s="23">
        <f>IF(AND(F1124=1,E1124&gt;20000,E1124&lt;=45000),E1124*'Z1'!$G$7,0)+IF(AND(F1124=1,E1124&gt;45000,E1124&lt;=50000),'Z1'!$G$7/5000*(50000-E1124)*E1124,0)</f>
        <v>0</v>
      </c>
      <c r="P1124" s="24">
        <f t="shared" ca="1" si="232"/>
        <v>0</v>
      </c>
      <c r="Q1124" s="27">
        <v>4255</v>
      </c>
      <c r="R1124" s="26">
        <f t="shared" si="233"/>
        <v>3255</v>
      </c>
      <c r="S1124" s="27">
        <f t="shared" si="234"/>
        <v>1</v>
      </c>
      <c r="T1124" s="28">
        <f t="shared" si="235"/>
        <v>2929.5</v>
      </c>
      <c r="U1124" s="61">
        <f ca="1">OFFSET($U$4,B1124,0)/OFFSET($G$4,B1124,0)*G1124</f>
        <v>545074.41432037181</v>
      </c>
      <c r="V1124" s="62">
        <f t="shared" ca="1" si="236"/>
        <v>548003.91432037181</v>
      </c>
      <c r="W1124" s="63">
        <v>884.78370454974333</v>
      </c>
      <c r="X1124" s="63">
        <f t="shared" ca="1" si="237"/>
        <v>819.13888538172171</v>
      </c>
      <c r="Y1124" s="64">
        <f t="shared" ca="1" si="238"/>
        <v>-7.4193069820863822E-2</v>
      </c>
      <c r="Z1124" s="64"/>
      <c r="AA1124" s="64">
        <f ca="1">MAX(Y1124,OFFSET($AA$4,B1124,0))</f>
        <v>-7.4193069820863822E-2</v>
      </c>
      <c r="AB1124" s="62">
        <f t="shared" ca="1" si="239"/>
        <v>548003.91432037181</v>
      </c>
      <c r="AC1124" s="65">
        <f t="shared" ca="1" si="240"/>
        <v>0</v>
      </c>
      <c r="AD1124" s="62">
        <f ca="1">MAX(0,AB1124-W1124*(1+OFFSET($Y$4,B1124,0))*E1124)</f>
        <v>0</v>
      </c>
      <c r="AE1124" s="65">
        <f ca="1">IF(OFFSET($AC$4,B1124,0)=0,0,-OFFSET($AC$4,B1124,0)/OFFSET($AD$4,B1124,0)*AD1124)</f>
        <v>0</v>
      </c>
      <c r="AF1124" s="51">
        <f t="shared" ca="1" si="241"/>
        <v>548003.91432037181</v>
      </c>
    </row>
    <row r="1125" spans="1:32" ht="11.25" x14ac:dyDescent="0.2">
      <c r="A1125" s="60">
        <v>41218</v>
      </c>
      <c r="B1125" s="102">
        <f>INT(A1125/10000)</f>
        <v>4</v>
      </c>
      <c r="C1125" s="109">
        <v>3</v>
      </c>
      <c r="D1125" s="60" t="s">
        <v>1182</v>
      </c>
      <c r="E1125" s="60">
        <v>2448</v>
      </c>
      <c r="F1125" s="60">
        <v>0</v>
      </c>
      <c r="G1125" s="60">
        <f t="shared" si="229"/>
        <v>3946.0298507462685</v>
      </c>
      <c r="H1125" s="60"/>
      <c r="I1125" s="60"/>
      <c r="J1125" s="57"/>
      <c r="K1125" s="23">
        <f t="shared" si="230"/>
        <v>1</v>
      </c>
      <c r="L1125" s="23">
        <f t="shared" si="231"/>
        <v>0</v>
      </c>
      <c r="M1125" s="23">
        <f ca="1">OFFSET('Z1'!$B$7,B1125,K1125)*E1125</f>
        <v>0</v>
      </c>
      <c r="N1125" s="23">
        <f ca="1">IF(L1125&gt;0,OFFSET('Z1'!$I$7,B1125,L1125)*IF(L1125=1,E1125-9300,IF(L1125=2,E1125-18000,IF(L1125=3,E1125-45000,0))),0)</f>
        <v>0</v>
      </c>
      <c r="O1125" s="23">
        <f>IF(AND(F1125=1,E1125&gt;20000,E1125&lt;=45000),E1125*'Z1'!$G$7,0)+IF(AND(F1125=1,E1125&gt;45000,E1125&lt;=50000),'Z1'!$G$7/5000*(50000-E1125)*E1125,0)</f>
        <v>0</v>
      </c>
      <c r="P1125" s="24">
        <f t="shared" ca="1" si="232"/>
        <v>0</v>
      </c>
      <c r="Q1125" s="27">
        <v>3607</v>
      </c>
      <c r="R1125" s="26">
        <f t="shared" si="233"/>
        <v>2607</v>
      </c>
      <c r="S1125" s="27">
        <f t="shared" si="234"/>
        <v>1</v>
      </c>
      <c r="T1125" s="28">
        <f t="shared" si="235"/>
        <v>2346.3000000000002</v>
      </c>
      <c r="U1125" s="61">
        <f ca="1">OFFSET($U$4,B1125,0)/OFFSET($G$4,B1125,0)*G1125</f>
        <v>1994532.3860332889</v>
      </c>
      <c r="V1125" s="62">
        <f t="shared" ca="1" si="236"/>
        <v>1996878.6860332889</v>
      </c>
      <c r="W1125" s="63">
        <v>881.20193292946817</v>
      </c>
      <c r="X1125" s="63">
        <f t="shared" ca="1" si="237"/>
        <v>815.71841749725854</v>
      </c>
      <c r="Y1125" s="64">
        <f t="shared" ca="1" si="238"/>
        <v>-7.4311588507887438E-2</v>
      </c>
      <c r="Z1125" s="64"/>
      <c r="AA1125" s="64">
        <f ca="1">MAX(Y1125,OFFSET($AA$4,B1125,0))</f>
        <v>-7.4311588507887438E-2</v>
      </c>
      <c r="AB1125" s="62">
        <f t="shared" ca="1" si="239"/>
        <v>1996878.6860332889</v>
      </c>
      <c r="AC1125" s="65">
        <f t="shared" ca="1" si="240"/>
        <v>0</v>
      </c>
      <c r="AD1125" s="62">
        <f ca="1">MAX(0,AB1125-W1125*(1+OFFSET($Y$4,B1125,0))*E1125)</f>
        <v>0</v>
      </c>
      <c r="AE1125" s="65">
        <f ca="1">IF(OFFSET($AC$4,B1125,0)=0,0,-OFFSET($AC$4,B1125,0)/OFFSET($AD$4,B1125,0)*AD1125)</f>
        <v>0</v>
      </c>
      <c r="AF1125" s="51">
        <f t="shared" ca="1" si="241"/>
        <v>1996878.6860332889</v>
      </c>
    </row>
    <row r="1126" spans="1:32" ht="11.25" x14ac:dyDescent="0.2">
      <c r="A1126" s="60">
        <v>41219</v>
      </c>
      <c r="B1126" s="102">
        <f>INT(A1126/10000)</f>
        <v>4</v>
      </c>
      <c r="C1126" s="109">
        <v>3</v>
      </c>
      <c r="D1126" s="60" t="s">
        <v>1183</v>
      </c>
      <c r="E1126" s="60">
        <v>1652</v>
      </c>
      <c r="F1126" s="60">
        <v>0</v>
      </c>
      <c r="G1126" s="60">
        <f t="shared" si="229"/>
        <v>2662.9253731343283</v>
      </c>
      <c r="H1126" s="60"/>
      <c r="I1126" s="60"/>
      <c r="J1126" s="57"/>
      <c r="K1126" s="23">
        <f t="shared" si="230"/>
        <v>1</v>
      </c>
      <c r="L1126" s="23">
        <f t="shared" si="231"/>
        <v>0</v>
      </c>
      <c r="M1126" s="23">
        <f ca="1">OFFSET('Z1'!$B$7,B1126,K1126)*E1126</f>
        <v>0</v>
      </c>
      <c r="N1126" s="23">
        <f ca="1">IF(L1126&gt;0,OFFSET('Z1'!$I$7,B1126,L1126)*IF(L1126=1,E1126-9300,IF(L1126=2,E1126-18000,IF(L1126=3,E1126-45000,0))),0)</f>
        <v>0</v>
      </c>
      <c r="O1126" s="23">
        <f>IF(AND(F1126=1,E1126&gt;20000,E1126&lt;=45000),E1126*'Z1'!$G$7,0)+IF(AND(F1126=1,E1126&gt;45000,E1126&lt;=50000),'Z1'!$G$7/5000*(50000-E1126)*E1126,0)</f>
        <v>0</v>
      </c>
      <c r="P1126" s="24">
        <f t="shared" ca="1" si="232"/>
        <v>0</v>
      </c>
      <c r="Q1126" s="27">
        <v>12930</v>
      </c>
      <c r="R1126" s="26">
        <f t="shared" si="233"/>
        <v>11930</v>
      </c>
      <c r="S1126" s="27">
        <f t="shared" si="234"/>
        <v>1</v>
      </c>
      <c r="T1126" s="28">
        <f t="shared" si="235"/>
        <v>10737</v>
      </c>
      <c r="U1126" s="61">
        <f ca="1">OFFSET($U$4,B1126,0)/OFFSET($G$4,B1126,0)*G1126</f>
        <v>1345983.456587824</v>
      </c>
      <c r="V1126" s="62">
        <f t="shared" ca="1" si="236"/>
        <v>1356720.456587824</v>
      </c>
      <c r="W1126" s="63">
        <v>897.90066189204833</v>
      </c>
      <c r="X1126" s="63">
        <f t="shared" ca="1" si="237"/>
        <v>821.25935628802904</v>
      </c>
      <c r="Y1126" s="64">
        <f t="shared" ca="1" si="238"/>
        <v>-8.5356107704076534E-2</v>
      </c>
      <c r="Z1126" s="64"/>
      <c r="AA1126" s="64">
        <f ca="1">MAX(Y1126,OFFSET($AA$4,B1126,0))</f>
        <v>-7.5186307512355888E-2</v>
      </c>
      <c r="AB1126" s="62">
        <f t="shared" ca="1" si="239"/>
        <v>1371805.6455621729</v>
      </c>
      <c r="AC1126" s="65">
        <f t="shared" ca="1" si="240"/>
        <v>15085.188974348828</v>
      </c>
      <c r="AD1126" s="62">
        <f ca="1">MAX(0,AB1126-W1126*(1+OFFSET($Y$4,B1126,0))*E1126)</f>
        <v>0</v>
      </c>
      <c r="AE1126" s="65">
        <f ca="1">IF(OFFSET($AC$4,B1126,0)=0,0,-OFFSET($AC$4,B1126,0)/OFFSET($AD$4,B1126,0)*AD1126)</f>
        <v>0</v>
      </c>
      <c r="AF1126" s="51">
        <f t="shared" ca="1" si="241"/>
        <v>1371805.6455621729</v>
      </c>
    </row>
    <row r="1127" spans="1:32" ht="11.25" x14ac:dyDescent="0.2">
      <c r="A1127" s="60">
        <v>41220</v>
      </c>
      <c r="B1127" s="102">
        <f>INT(A1127/10000)</f>
        <v>4</v>
      </c>
      <c r="C1127" s="109">
        <v>3</v>
      </c>
      <c r="D1127" s="60" t="s">
        <v>1184</v>
      </c>
      <c r="E1127" s="60">
        <v>1281</v>
      </c>
      <c r="F1127" s="60">
        <v>0</v>
      </c>
      <c r="G1127" s="60">
        <f t="shared" si="229"/>
        <v>2064.8955223880598</v>
      </c>
      <c r="H1127" s="60"/>
      <c r="I1127" s="60"/>
      <c r="J1127" s="57"/>
      <c r="K1127" s="23">
        <f t="shared" si="230"/>
        <v>1</v>
      </c>
      <c r="L1127" s="23">
        <f t="shared" si="231"/>
        <v>0</v>
      </c>
      <c r="M1127" s="23">
        <f ca="1">OFFSET('Z1'!$B$7,B1127,K1127)*E1127</f>
        <v>0</v>
      </c>
      <c r="N1127" s="23">
        <f ca="1">IF(L1127&gt;0,OFFSET('Z1'!$I$7,B1127,L1127)*IF(L1127=1,E1127-9300,IF(L1127=2,E1127-18000,IF(L1127=3,E1127-45000,0))),0)</f>
        <v>0</v>
      </c>
      <c r="O1127" s="23">
        <f>IF(AND(F1127=1,E1127&gt;20000,E1127&lt;=45000),E1127*'Z1'!$G$7,0)+IF(AND(F1127=1,E1127&gt;45000,E1127&lt;=50000),'Z1'!$G$7/5000*(50000-E1127)*E1127,0)</f>
        <v>0</v>
      </c>
      <c r="P1127" s="24">
        <f t="shared" ca="1" si="232"/>
        <v>0</v>
      </c>
      <c r="Q1127" s="27">
        <v>4149</v>
      </c>
      <c r="R1127" s="26">
        <f t="shared" si="233"/>
        <v>3149</v>
      </c>
      <c r="S1127" s="27">
        <f t="shared" si="234"/>
        <v>1</v>
      </c>
      <c r="T1127" s="28">
        <f t="shared" si="235"/>
        <v>2834.1</v>
      </c>
      <c r="U1127" s="61">
        <f ca="1">OFFSET($U$4,B1127,0)/OFFSET($G$4,B1127,0)*G1127</f>
        <v>1043707.5108286941</v>
      </c>
      <c r="V1127" s="62">
        <f t="shared" ca="1" si="236"/>
        <v>1046541.6108286941</v>
      </c>
      <c r="W1127" s="63">
        <v>882.49069044839325</v>
      </c>
      <c r="X1127" s="63">
        <f t="shared" ca="1" si="237"/>
        <v>816.97237379289152</v>
      </c>
      <c r="Y1127" s="64">
        <f t="shared" ca="1" si="238"/>
        <v>-7.4242501778927439E-2</v>
      </c>
      <c r="Z1127" s="64"/>
      <c r="AA1127" s="64">
        <f ca="1">MAX(Y1127,OFFSET($AA$4,B1127,0))</f>
        <v>-7.4242501778927439E-2</v>
      </c>
      <c r="AB1127" s="62">
        <f t="shared" ca="1" si="239"/>
        <v>1046541.6108286941</v>
      </c>
      <c r="AC1127" s="65">
        <f t="shared" ca="1" si="240"/>
        <v>0</v>
      </c>
      <c r="AD1127" s="62">
        <f ca="1">MAX(0,AB1127-W1127*(1+OFFSET($Y$4,B1127,0))*E1127)</f>
        <v>0</v>
      </c>
      <c r="AE1127" s="65">
        <f ca="1">IF(OFFSET($AC$4,B1127,0)=0,0,-OFFSET($AC$4,B1127,0)/OFFSET($AD$4,B1127,0)*AD1127)</f>
        <v>0</v>
      </c>
      <c r="AF1127" s="51">
        <f t="shared" ca="1" si="241"/>
        <v>1046541.6108286941</v>
      </c>
    </row>
    <row r="1128" spans="1:32" ht="11.25" x14ac:dyDescent="0.2">
      <c r="A1128" s="60">
        <v>41221</v>
      </c>
      <c r="B1128" s="102">
        <f>INT(A1128/10000)</f>
        <v>4</v>
      </c>
      <c r="C1128" s="109">
        <v>2</v>
      </c>
      <c r="D1128" s="60" t="s">
        <v>1185</v>
      </c>
      <c r="E1128" s="60">
        <v>955</v>
      </c>
      <c r="F1128" s="60">
        <v>0</v>
      </c>
      <c r="G1128" s="60">
        <f t="shared" si="229"/>
        <v>1539.4029850746269</v>
      </c>
      <c r="H1128" s="60"/>
      <c r="I1128" s="60"/>
      <c r="J1128" s="57"/>
      <c r="K1128" s="23">
        <f t="shared" si="230"/>
        <v>1</v>
      </c>
      <c r="L1128" s="23">
        <f t="shared" si="231"/>
        <v>0</v>
      </c>
      <c r="M1128" s="23">
        <f ca="1">OFFSET('Z1'!$B$7,B1128,K1128)*E1128</f>
        <v>0</v>
      </c>
      <c r="N1128" s="23">
        <f ca="1">IF(L1128&gt;0,OFFSET('Z1'!$I$7,B1128,L1128)*IF(L1128=1,E1128-9300,IF(L1128=2,E1128-18000,IF(L1128=3,E1128-45000,0))),0)</f>
        <v>0</v>
      </c>
      <c r="O1128" s="23">
        <f>IF(AND(F1128=1,E1128&gt;20000,E1128&lt;=45000),E1128*'Z1'!$G$7,0)+IF(AND(F1128=1,E1128&gt;45000,E1128&lt;=50000),'Z1'!$G$7/5000*(50000-E1128)*E1128,0)</f>
        <v>0</v>
      </c>
      <c r="P1128" s="24">
        <f t="shared" ca="1" si="232"/>
        <v>0</v>
      </c>
      <c r="Q1128" s="27">
        <v>0</v>
      </c>
      <c r="R1128" s="26">
        <f t="shared" si="233"/>
        <v>0</v>
      </c>
      <c r="S1128" s="27">
        <f t="shared" si="234"/>
        <v>1</v>
      </c>
      <c r="T1128" s="28">
        <f t="shared" si="235"/>
        <v>0</v>
      </c>
      <c r="U1128" s="61">
        <f ca="1">OFFSET($U$4,B1128,0)/OFFSET($G$4,B1128,0)*G1128</f>
        <v>778095.76334223489</v>
      </c>
      <c r="V1128" s="62">
        <f t="shared" ca="1" si="236"/>
        <v>778095.76334223489</v>
      </c>
      <c r="W1128" s="63">
        <v>880.12230637345169</v>
      </c>
      <c r="X1128" s="63">
        <f t="shared" ca="1" si="237"/>
        <v>814.75996161490559</v>
      </c>
      <c r="Y1128" s="64">
        <f t="shared" ca="1" si="238"/>
        <v>-7.4265070076307893E-2</v>
      </c>
      <c r="Z1128" s="64"/>
      <c r="AA1128" s="64">
        <f ca="1">MAX(Y1128,OFFSET($AA$4,B1128,0))</f>
        <v>-7.4265070076307893E-2</v>
      </c>
      <c r="AB1128" s="62">
        <f t="shared" ca="1" si="239"/>
        <v>778095.76334223489</v>
      </c>
      <c r="AC1128" s="65">
        <f t="shared" ca="1" si="240"/>
        <v>0</v>
      </c>
      <c r="AD1128" s="62">
        <f ca="1">MAX(0,AB1128-W1128*(1+OFFSET($Y$4,B1128,0))*E1128)</f>
        <v>0</v>
      </c>
      <c r="AE1128" s="65">
        <f ca="1">IF(OFFSET($AC$4,B1128,0)=0,0,-OFFSET($AC$4,B1128,0)/OFFSET($AD$4,B1128,0)*AD1128)</f>
        <v>0</v>
      </c>
      <c r="AF1128" s="51">
        <f t="shared" ca="1" si="241"/>
        <v>778095.76334223489</v>
      </c>
    </row>
    <row r="1129" spans="1:32" ht="11.25" x14ac:dyDescent="0.2">
      <c r="A1129" s="60">
        <v>41222</v>
      </c>
      <c r="B1129" s="102">
        <f>INT(A1129/10000)</f>
        <v>4</v>
      </c>
      <c r="C1129" s="109">
        <v>2</v>
      </c>
      <c r="D1129" s="60" t="s">
        <v>1186</v>
      </c>
      <c r="E1129" s="60">
        <v>697</v>
      </c>
      <c r="F1129" s="60">
        <v>0</v>
      </c>
      <c r="G1129" s="60">
        <f t="shared" si="229"/>
        <v>1123.5223880597016</v>
      </c>
      <c r="H1129" s="60"/>
      <c r="I1129" s="60"/>
      <c r="J1129" s="57"/>
      <c r="K1129" s="23">
        <f t="shared" si="230"/>
        <v>1</v>
      </c>
      <c r="L1129" s="23">
        <f t="shared" si="231"/>
        <v>0</v>
      </c>
      <c r="M1129" s="23">
        <f ca="1">OFFSET('Z1'!$B$7,B1129,K1129)*E1129</f>
        <v>0</v>
      </c>
      <c r="N1129" s="23">
        <f ca="1">IF(L1129&gt;0,OFFSET('Z1'!$I$7,B1129,L1129)*IF(L1129=1,E1129-9300,IF(L1129=2,E1129-18000,IF(L1129=3,E1129-45000,0))),0)</f>
        <v>0</v>
      </c>
      <c r="O1129" s="23">
        <f>IF(AND(F1129=1,E1129&gt;20000,E1129&lt;=45000),E1129*'Z1'!$G$7,0)+IF(AND(F1129=1,E1129&gt;45000,E1129&lt;=50000),'Z1'!$G$7/5000*(50000-E1129)*E1129,0)</f>
        <v>0</v>
      </c>
      <c r="P1129" s="24">
        <f t="shared" ca="1" si="232"/>
        <v>0</v>
      </c>
      <c r="Q1129" s="27">
        <v>0</v>
      </c>
      <c r="R1129" s="26">
        <f t="shared" si="233"/>
        <v>0</v>
      </c>
      <c r="S1129" s="27">
        <f t="shared" si="234"/>
        <v>1</v>
      </c>
      <c r="T1129" s="28">
        <f t="shared" si="235"/>
        <v>0</v>
      </c>
      <c r="U1129" s="61">
        <f ca="1">OFFSET($U$4,B1129,0)/OFFSET($G$4,B1129,0)*G1129</f>
        <v>567887.69324558927</v>
      </c>
      <c r="V1129" s="62">
        <f t="shared" ca="1" si="236"/>
        <v>567887.69324558927</v>
      </c>
      <c r="W1129" s="63">
        <v>880.12230637345169</v>
      </c>
      <c r="X1129" s="63">
        <f t="shared" ca="1" si="237"/>
        <v>814.75996161490571</v>
      </c>
      <c r="Y1129" s="64">
        <f t="shared" ca="1" si="238"/>
        <v>-7.4265070076307782E-2</v>
      </c>
      <c r="Z1129" s="64"/>
      <c r="AA1129" s="64">
        <f ca="1">MAX(Y1129,OFFSET($AA$4,B1129,0))</f>
        <v>-7.4265070076307782E-2</v>
      </c>
      <c r="AB1129" s="62">
        <f t="shared" ca="1" si="239"/>
        <v>567887.69324558927</v>
      </c>
      <c r="AC1129" s="65">
        <f t="shared" ca="1" si="240"/>
        <v>0</v>
      </c>
      <c r="AD1129" s="62">
        <f ca="1">MAX(0,AB1129-W1129*(1+OFFSET($Y$4,B1129,0))*E1129)</f>
        <v>0</v>
      </c>
      <c r="AE1129" s="65">
        <f ca="1">IF(OFFSET($AC$4,B1129,0)=0,0,-OFFSET($AC$4,B1129,0)/OFFSET($AD$4,B1129,0)*AD1129)</f>
        <v>0</v>
      </c>
      <c r="AF1129" s="51">
        <f t="shared" ca="1" si="241"/>
        <v>567887.69324558927</v>
      </c>
    </row>
    <row r="1130" spans="1:32" ht="11.25" x14ac:dyDescent="0.2">
      <c r="A1130" s="60">
        <v>41223</v>
      </c>
      <c r="B1130" s="102">
        <f>INT(A1130/10000)</f>
        <v>4</v>
      </c>
      <c r="C1130" s="109">
        <v>3</v>
      </c>
      <c r="D1130" s="60" t="s">
        <v>1187</v>
      </c>
      <c r="E1130" s="60">
        <v>1015</v>
      </c>
      <c r="F1130" s="60">
        <v>0</v>
      </c>
      <c r="G1130" s="60">
        <f t="shared" si="229"/>
        <v>1636.1194029850747</v>
      </c>
      <c r="H1130" s="60"/>
      <c r="I1130" s="60"/>
      <c r="J1130" s="57"/>
      <c r="K1130" s="23">
        <f t="shared" si="230"/>
        <v>1</v>
      </c>
      <c r="L1130" s="23">
        <f t="shared" si="231"/>
        <v>0</v>
      </c>
      <c r="M1130" s="23">
        <f ca="1">OFFSET('Z1'!$B$7,B1130,K1130)*E1130</f>
        <v>0</v>
      </c>
      <c r="N1130" s="23">
        <f ca="1">IF(L1130&gt;0,OFFSET('Z1'!$I$7,B1130,L1130)*IF(L1130=1,E1130-9300,IF(L1130=2,E1130-18000,IF(L1130=3,E1130-45000,0))),0)</f>
        <v>0</v>
      </c>
      <c r="O1130" s="23">
        <f>IF(AND(F1130=1,E1130&gt;20000,E1130&lt;=45000),E1130*'Z1'!$G$7,0)+IF(AND(F1130=1,E1130&gt;45000,E1130&lt;=50000),'Z1'!$G$7/5000*(50000-E1130)*E1130,0)</f>
        <v>0</v>
      </c>
      <c r="P1130" s="24">
        <f t="shared" ca="1" si="232"/>
        <v>0</v>
      </c>
      <c r="Q1130" s="27">
        <v>2519</v>
      </c>
      <c r="R1130" s="26">
        <f t="shared" si="233"/>
        <v>1519</v>
      </c>
      <c r="S1130" s="27">
        <f t="shared" si="234"/>
        <v>1</v>
      </c>
      <c r="T1130" s="28">
        <f t="shared" si="235"/>
        <v>1367.1000000000001</v>
      </c>
      <c r="U1130" s="61">
        <f ca="1">OFFSET($U$4,B1130,0)/OFFSET($G$4,B1130,0)*G1130</f>
        <v>826981.3610391292</v>
      </c>
      <c r="V1130" s="62">
        <f t="shared" ca="1" si="236"/>
        <v>828348.46103912918</v>
      </c>
      <c r="W1130" s="63">
        <v>880.69718465972244</v>
      </c>
      <c r="X1130" s="63">
        <f t="shared" ca="1" si="237"/>
        <v>816.10685816662976</v>
      </c>
      <c r="Y1130" s="64">
        <f t="shared" ca="1" si="238"/>
        <v>-7.3339994288784571E-2</v>
      </c>
      <c r="Z1130" s="64"/>
      <c r="AA1130" s="64">
        <f ca="1">MAX(Y1130,OFFSET($AA$4,B1130,0))</f>
        <v>-7.3339994288784571E-2</v>
      </c>
      <c r="AB1130" s="62">
        <f t="shared" ca="1" si="239"/>
        <v>828348.46103912918</v>
      </c>
      <c r="AC1130" s="65">
        <f t="shared" ca="1" si="240"/>
        <v>0</v>
      </c>
      <c r="AD1130" s="62">
        <f ca="1">MAX(0,AB1130-W1130*(1+OFFSET($Y$4,B1130,0))*E1130)</f>
        <v>0</v>
      </c>
      <c r="AE1130" s="65">
        <f ca="1">IF(OFFSET($AC$4,B1130,0)=0,0,-OFFSET($AC$4,B1130,0)/OFFSET($AD$4,B1130,0)*AD1130)</f>
        <v>0</v>
      </c>
      <c r="AF1130" s="51">
        <f t="shared" ca="1" si="241"/>
        <v>828348.46103912918</v>
      </c>
    </row>
    <row r="1131" spans="1:32" ht="11.25" x14ac:dyDescent="0.2">
      <c r="A1131" s="60">
        <v>41224</v>
      </c>
      <c r="B1131" s="102">
        <f>INT(A1131/10000)</f>
        <v>4</v>
      </c>
      <c r="C1131" s="109">
        <v>3</v>
      </c>
      <c r="D1131" s="60" t="s">
        <v>1188</v>
      </c>
      <c r="E1131" s="60">
        <v>1509</v>
      </c>
      <c r="F1131" s="60">
        <v>0</v>
      </c>
      <c r="G1131" s="60">
        <f t="shared" si="229"/>
        <v>2432.4179104477612</v>
      </c>
      <c r="H1131" s="60"/>
      <c r="I1131" s="60"/>
      <c r="J1131" s="57"/>
      <c r="K1131" s="23">
        <f t="shared" si="230"/>
        <v>1</v>
      </c>
      <c r="L1131" s="23">
        <f t="shared" si="231"/>
        <v>0</v>
      </c>
      <c r="M1131" s="23">
        <f ca="1">OFFSET('Z1'!$B$7,B1131,K1131)*E1131</f>
        <v>0</v>
      </c>
      <c r="N1131" s="23">
        <f ca="1">IF(L1131&gt;0,OFFSET('Z1'!$I$7,B1131,L1131)*IF(L1131=1,E1131-9300,IF(L1131=2,E1131-18000,IF(L1131=3,E1131-45000,0))),0)</f>
        <v>0</v>
      </c>
      <c r="O1131" s="23">
        <f>IF(AND(F1131=1,E1131&gt;20000,E1131&lt;=45000),E1131*'Z1'!$G$7,0)+IF(AND(F1131=1,E1131&gt;45000,E1131&lt;=50000),'Z1'!$G$7/5000*(50000-E1131)*E1131,0)</f>
        <v>0</v>
      </c>
      <c r="P1131" s="24">
        <f t="shared" ca="1" si="232"/>
        <v>0</v>
      </c>
      <c r="Q1131" s="27">
        <v>4797</v>
      </c>
      <c r="R1131" s="26">
        <f t="shared" si="233"/>
        <v>3797</v>
      </c>
      <c r="S1131" s="27">
        <f t="shared" si="234"/>
        <v>1</v>
      </c>
      <c r="T1131" s="28">
        <f t="shared" si="235"/>
        <v>3417.3</v>
      </c>
      <c r="U1131" s="61">
        <f ca="1">OFFSET($U$4,B1131,0)/OFFSET($G$4,B1131,0)*G1131</f>
        <v>1229472.7820768927</v>
      </c>
      <c r="V1131" s="62">
        <f t="shared" ca="1" si="236"/>
        <v>1232890.0820768927</v>
      </c>
      <c r="W1131" s="63">
        <v>881.57850418471776</v>
      </c>
      <c r="X1131" s="63">
        <f t="shared" ca="1" si="237"/>
        <v>817.02457394094949</v>
      </c>
      <c r="Y1131" s="64">
        <f t="shared" ca="1" si="238"/>
        <v>-7.3225390520912925E-2</v>
      </c>
      <c r="Z1131" s="64"/>
      <c r="AA1131" s="64">
        <f ca="1">MAX(Y1131,OFFSET($AA$4,B1131,0))</f>
        <v>-7.3225390520912925E-2</v>
      </c>
      <c r="AB1131" s="62">
        <f t="shared" ca="1" si="239"/>
        <v>1232890.0820768927</v>
      </c>
      <c r="AC1131" s="65">
        <f t="shared" ca="1" si="240"/>
        <v>0</v>
      </c>
      <c r="AD1131" s="62">
        <f ca="1">MAX(0,AB1131-W1131*(1+OFFSET($Y$4,B1131,0))*E1131)</f>
        <v>0</v>
      </c>
      <c r="AE1131" s="65">
        <f ca="1">IF(OFFSET($AC$4,B1131,0)=0,0,-OFFSET($AC$4,B1131,0)/OFFSET($AD$4,B1131,0)*AD1131)</f>
        <v>0</v>
      </c>
      <c r="AF1131" s="51">
        <f t="shared" ca="1" si="241"/>
        <v>1232890.0820768927</v>
      </c>
    </row>
    <row r="1132" spans="1:32" ht="11.25" x14ac:dyDescent="0.2">
      <c r="A1132" s="60">
        <v>41225</v>
      </c>
      <c r="B1132" s="102">
        <f>INT(A1132/10000)</f>
        <v>4</v>
      </c>
      <c r="C1132" s="109">
        <v>6</v>
      </c>
      <c r="D1132" s="60" t="s">
        <v>1189</v>
      </c>
      <c r="E1132" s="60">
        <v>12039</v>
      </c>
      <c r="F1132" s="60">
        <v>0</v>
      </c>
      <c r="G1132" s="60">
        <f t="shared" si="229"/>
        <v>20065</v>
      </c>
      <c r="H1132" s="60"/>
      <c r="I1132" s="60"/>
      <c r="J1132" s="57"/>
      <c r="K1132" s="23">
        <f t="shared" si="230"/>
        <v>2</v>
      </c>
      <c r="L1132" s="23">
        <f t="shared" si="231"/>
        <v>0</v>
      </c>
      <c r="M1132" s="23">
        <f ca="1">OFFSET('Z1'!$B$7,B1132,K1132)*E1132</f>
        <v>1204140.78</v>
      </c>
      <c r="N1132" s="23">
        <f ca="1">IF(L1132&gt;0,OFFSET('Z1'!$I$7,B1132,L1132)*IF(L1132=1,E1132-9300,IF(L1132=2,E1132-18000,IF(L1132=3,E1132-45000,0))),0)</f>
        <v>0</v>
      </c>
      <c r="O1132" s="23">
        <f>IF(AND(F1132=1,E1132&gt;20000,E1132&lt;=45000),E1132*'Z1'!$G$7,0)+IF(AND(F1132=1,E1132&gt;45000,E1132&lt;=50000),'Z1'!$G$7/5000*(50000-E1132)*E1132,0)</f>
        <v>0</v>
      </c>
      <c r="P1132" s="24">
        <f t="shared" ca="1" si="232"/>
        <v>1204140.78</v>
      </c>
      <c r="Q1132" s="27">
        <v>30111</v>
      </c>
      <c r="R1132" s="26">
        <f t="shared" si="233"/>
        <v>29111</v>
      </c>
      <c r="S1132" s="27">
        <f t="shared" si="234"/>
        <v>0</v>
      </c>
      <c r="T1132" s="28">
        <f t="shared" si="235"/>
        <v>0</v>
      </c>
      <c r="U1132" s="61">
        <f ca="1">OFFSET($U$4,B1132,0)/OFFSET($G$4,B1132,0)*G1132</f>
        <v>10141913.224044504</v>
      </c>
      <c r="V1132" s="62">
        <f t="shared" ca="1" si="236"/>
        <v>11346054.004044503</v>
      </c>
      <c r="W1132" s="63">
        <v>1006.6771314413027</v>
      </c>
      <c r="X1132" s="63">
        <f t="shared" ca="1" si="237"/>
        <v>942.44156524997948</v>
      </c>
      <c r="Y1132" s="64">
        <f t="shared" ca="1" si="238"/>
        <v>-6.3809501760861864E-2</v>
      </c>
      <c r="Z1132" s="64"/>
      <c r="AA1132" s="64">
        <f ca="1">MAX(Y1132,OFFSET($AA$4,B1132,0))</f>
        <v>-6.3809501760861864E-2</v>
      </c>
      <c r="AB1132" s="62">
        <f t="shared" ca="1" si="239"/>
        <v>11346054.004044503</v>
      </c>
      <c r="AC1132" s="65">
        <f t="shared" ca="1" si="240"/>
        <v>0</v>
      </c>
      <c r="AD1132" s="62">
        <f ca="1">MAX(0,AB1132-W1132*(1+OFFSET($Y$4,B1132,0))*E1132)</f>
        <v>77282.970256414264</v>
      </c>
      <c r="AE1132" s="65">
        <f ca="1">IF(OFFSET($AC$4,B1132,0)=0,0,-OFFSET($AC$4,B1132,0)/OFFSET($AD$4,B1132,0)*AD1132)</f>
        <v>-3491.4929695102433</v>
      </c>
      <c r="AF1132" s="51">
        <f t="shared" ca="1" si="241"/>
        <v>11342562.511074992</v>
      </c>
    </row>
    <row r="1133" spans="1:32" ht="11.25" x14ac:dyDescent="0.2">
      <c r="A1133" s="60">
        <v>41226</v>
      </c>
      <c r="B1133" s="102">
        <f>INT(A1133/10000)</f>
        <v>4</v>
      </c>
      <c r="C1133" s="109">
        <v>2</v>
      </c>
      <c r="D1133" s="60" t="s">
        <v>1190</v>
      </c>
      <c r="E1133" s="60">
        <v>562</v>
      </c>
      <c r="F1133" s="60">
        <v>0</v>
      </c>
      <c r="G1133" s="60">
        <f t="shared" si="229"/>
        <v>905.91044776119406</v>
      </c>
      <c r="H1133" s="60"/>
      <c r="I1133" s="60"/>
      <c r="J1133" s="57"/>
      <c r="K1133" s="23">
        <f t="shared" si="230"/>
        <v>1</v>
      </c>
      <c r="L1133" s="23">
        <f t="shared" si="231"/>
        <v>0</v>
      </c>
      <c r="M1133" s="23">
        <f ca="1">OFFSET('Z1'!$B$7,B1133,K1133)*E1133</f>
        <v>0</v>
      </c>
      <c r="N1133" s="23">
        <f ca="1">IF(L1133&gt;0,OFFSET('Z1'!$I$7,B1133,L1133)*IF(L1133=1,E1133-9300,IF(L1133=2,E1133-18000,IF(L1133=3,E1133-45000,0))),0)</f>
        <v>0</v>
      </c>
      <c r="O1133" s="23">
        <f>IF(AND(F1133=1,E1133&gt;20000,E1133&lt;=45000),E1133*'Z1'!$G$7,0)+IF(AND(F1133=1,E1133&gt;45000,E1133&lt;=50000),'Z1'!$G$7/5000*(50000-E1133)*E1133,0)</f>
        <v>0</v>
      </c>
      <c r="P1133" s="24">
        <f t="shared" ca="1" si="232"/>
        <v>0</v>
      </c>
      <c r="Q1133" s="27">
        <v>0</v>
      </c>
      <c r="R1133" s="26">
        <f t="shared" si="233"/>
        <v>0</v>
      </c>
      <c r="S1133" s="27">
        <f t="shared" si="234"/>
        <v>1</v>
      </c>
      <c r="T1133" s="28">
        <f t="shared" si="235"/>
        <v>0</v>
      </c>
      <c r="U1133" s="61">
        <f ca="1">OFFSET($U$4,B1133,0)/OFFSET($G$4,B1133,0)*G1133</f>
        <v>457895.09842757694</v>
      </c>
      <c r="V1133" s="62">
        <f t="shared" ca="1" si="236"/>
        <v>457895.09842757694</v>
      </c>
      <c r="W1133" s="63">
        <v>880.12230637345169</v>
      </c>
      <c r="X1133" s="63">
        <f t="shared" ca="1" si="237"/>
        <v>814.75996161490559</v>
      </c>
      <c r="Y1133" s="64">
        <f t="shared" ca="1" si="238"/>
        <v>-7.4265070076307893E-2</v>
      </c>
      <c r="Z1133" s="64"/>
      <c r="AA1133" s="64">
        <f ca="1">MAX(Y1133,OFFSET($AA$4,B1133,0))</f>
        <v>-7.4265070076307893E-2</v>
      </c>
      <c r="AB1133" s="62">
        <f t="shared" ca="1" si="239"/>
        <v>457895.09842757694</v>
      </c>
      <c r="AC1133" s="65">
        <f t="shared" ca="1" si="240"/>
        <v>0</v>
      </c>
      <c r="AD1133" s="62">
        <f ca="1">MAX(0,AB1133-W1133*(1+OFFSET($Y$4,B1133,0))*E1133)</f>
        <v>0</v>
      </c>
      <c r="AE1133" s="65">
        <f ca="1">IF(OFFSET($AC$4,B1133,0)=0,0,-OFFSET($AC$4,B1133,0)/OFFSET($AD$4,B1133,0)*AD1133)</f>
        <v>0</v>
      </c>
      <c r="AF1133" s="51">
        <f t="shared" ca="1" si="241"/>
        <v>457895.09842757694</v>
      </c>
    </row>
    <row r="1134" spans="1:32" ht="11.25" x14ac:dyDescent="0.2">
      <c r="A1134" s="60">
        <v>41227</v>
      </c>
      <c r="B1134" s="102">
        <f>INT(A1134/10000)</f>
        <v>4</v>
      </c>
      <c r="C1134" s="109">
        <v>2</v>
      </c>
      <c r="D1134" s="60" t="s">
        <v>1191</v>
      </c>
      <c r="E1134" s="60">
        <v>872</v>
      </c>
      <c r="F1134" s="60">
        <v>0</v>
      </c>
      <c r="G1134" s="60">
        <f t="shared" si="229"/>
        <v>1405.6119402985075</v>
      </c>
      <c r="H1134" s="60"/>
      <c r="I1134" s="60"/>
      <c r="J1134" s="57"/>
      <c r="K1134" s="23">
        <f t="shared" si="230"/>
        <v>1</v>
      </c>
      <c r="L1134" s="23">
        <f t="shared" si="231"/>
        <v>0</v>
      </c>
      <c r="M1134" s="23">
        <f ca="1">OFFSET('Z1'!$B$7,B1134,K1134)*E1134</f>
        <v>0</v>
      </c>
      <c r="N1134" s="23">
        <f ca="1">IF(L1134&gt;0,OFFSET('Z1'!$I$7,B1134,L1134)*IF(L1134=1,E1134-9300,IF(L1134=2,E1134-18000,IF(L1134=3,E1134-45000,0))),0)</f>
        <v>0</v>
      </c>
      <c r="O1134" s="23">
        <f>IF(AND(F1134=1,E1134&gt;20000,E1134&lt;=45000),E1134*'Z1'!$G$7,0)+IF(AND(F1134=1,E1134&gt;45000,E1134&lt;=50000),'Z1'!$G$7/5000*(50000-E1134)*E1134,0)</f>
        <v>0</v>
      </c>
      <c r="P1134" s="24">
        <f t="shared" ca="1" si="232"/>
        <v>0</v>
      </c>
      <c r="Q1134" s="27">
        <v>0</v>
      </c>
      <c r="R1134" s="26">
        <f t="shared" si="233"/>
        <v>0</v>
      </c>
      <c r="S1134" s="27">
        <f t="shared" si="234"/>
        <v>1</v>
      </c>
      <c r="T1134" s="28">
        <f t="shared" si="235"/>
        <v>0</v>
      </c>
      <c r="U1134" s="61">
        <f ca="1">OFFSET($U$4,B1134,0)/OFFSET($G$4,B1134,0)*G1134</f>
        <v>710470.68652819772</v>
      </c>
      <c r="V1134" s="62">
        <f t="shared" ca="1" si="236"/>
        <v>710470.68652819772</v>
      </c>
      <c r="W1134" s="63">
        <v>880.12230637345169</v>
      </c>
      <c r="X1134" s="63">
        <f t="shared" ca="1" si="237"/>
        <v>814.75996161490559</v>
      </c>
      <c r="Y1134" s="64">
        <f t="shared" ca="1" si="238"/>
        <v>-7.4265070076307893E-2</v>
      </c>
      <c r="Z1134" s="64"/>
      <c r="AA1134" s="64">
        <f ca="1">MAX(Y1134,OFFSET($AA$4,B1134,0))</f>
        <v>-7.4265070076307893E-2</v>
      </c>
      <c r="AB1134" s="62">
        <f t="shared" ca="1" si="239"/>
        <v>710470.68652819772</v>
      </c>
      <c r="AC1134" s="65">
        <f t="shared" ca="1" si="240"/>
        <v>0</v>
      </c>
      <c r="AD1134" s="62">
        <f ca="1">MAX(0,AB1134-W1134*(1+OFFSET($Y$4,B1134,0))*E1134)</f>
        <v>0</v>
      </c>
      <c r="AE1134" s="65">
        <f ca="1">IF(OFFSET($AC$4,B1134,0)=0,0,-OFFSET($AC$4,B1134,0)/OFFSET($AD$4,B1134,0)*AD1134)</f>
        <v>0</v>
      </c>
      <c r="AF1134" s="51">
        <f t="shared" ca="1" si="241"/>
        <v>710470.68652819772</v>
      </c>
    </row>
    <row r="1135" spans="1:32" ht="11.25" x14ac:dyDescent="0.2">
      <c r="A1135" s="60">
        <v>41228</v>
      </c>
      <c r="B1135" s="102">
        <f>INT(A1135/10000)</f>
        <v>4</v>
      </c>
      <c r="C1135" s="109">
        <v>3</v>
      </c>
      <c r="D1135" s="60" t="s">
        <v>1192</v>
      </c>
      <c r="E1135" s="60">
        <v>2036</v>
      </c>
      <c r="F1135" s="60">
        <v>0</v>
      </c>
      <c r="G1135" s="60">
        <f t="shared" si="229"/>
        <v>3281.9104477611941</v>
      </c>
      <c r="H1135" s="60"/>
      <c r="I1135" s="60"/>
      <c r="J1135" s="57"/>
      <c r="K1135" s="23">
        <f t="shared" si="230"/>
        <v>1</v>
      </c>
      <c r="L1135" s="23">
        <f t="shared" si="231"/>
        <v>0</v>
      </c>
      <c r="M1135" s="23">
        <f ca="1">OFFSET('Z1'!$B$7,B1135,K1135)*E1135</f>
        <v>0</v>
      </c>
      <c r="N1135" s="23">
        <f ca="1">IF(L1135&gt;0,OFFSET('Z1'!$I$7,B1135,L1135)*IF(L1135=1,E1135-9300,IF(L1135=2,E1135-18000,IF(L1135=3,E1135-45000,0))),0)</f>
        <v>0</v>
      </c>
      <c r="O1135" s="23">
        <f>IF(AND(F1135=1,E1135&gt;20000,E1135&lt;=45000),E1135*'Z1'!$G$7,0)+IF(AND(F1135=1,E1135&gt;45000,E1135&lt;=50000),'Z1'!$G$7/5000*(50000-E1135)*E1135,0)</f>
        <v>0</v>
      </c>
      <c r="P1135" s="24">
        <f t="shared" ca="1" si="232"/>
        <v>0</v>
      </c>
      <c r="Q1135" s="27">
        <v>5436</v>
      </c>
      <c r="R1135" s="26">
        <f t="shared" si="233"/>
        <v>4436</v>
      </c>
      <c r="S1135" s="27">
        <f t="shared" si="234"/>
        <v>1</v>
      </c>
      <c r="T1135" s="28">
        <f t="shared" si="235"/>
        <v>3992.4</v>
      </c>
      <c r="U1135" s="61">
        <f ca="1">OFFSET($U$4,B1135,0)/OFFSET($G$4,B1135,0)*G1135</f>
        <v>1658851.2818479477</v>
      </c>
      <c r="V1135" s="62">
        <f t="shared" ca="1" si="236"/>
        <v>1662843.6818479476</v>
      </c>
      <c r="W1135" s="63">
        <v>881.04890984366284</v>
      </c>
      <c r="X1135" s="63">
        <f t="shared" ca="1" si="237"/>
        <v>816.72086534771495</v>
      </c>
      <c r="Y1135" s="64">
        <f t="shared" ca="1" si="238"/>
        <v>-7.3013023201359495E-2</v>
      </c>
      <c r="Z1135" s="64"/>
      <c r="AA1135" s="64">
        <f ca="1">MAX(Y1135,OFFSET($AA$4,B1135,0))</f>
        <v>-7.3013023201359495E-2</v>
      </c>
      <c r="AB1135" s="62">
        <f t="shared" ca="1" si="239"/>
        <v>1662843.6818479476</v>
      </c>
      <c r="AC1135" s="65">
        <f t="shared" ca="1" si="240"/>
        <v>0</v>
      </c>
      <c r="AD1135" s="62">
        <f ca="1">MAX(0,AB1135-W1135*(1+OFFSET($Y$4,B1135,0))*E1135)</f>
        <v>0</v>
      </c>
      <c r="AE1135" s="65">
        <f ca="1">IF(OFFSET($AC$4,B1135,0)=0,0,-OFFSET($AC$4,B1135,0)/OFFSET($AD$4,B1135,0)*AD1135)</f>
        <v>0</v>
      </c>
      <c r="AF1135" s="51">
        <f t="shared" ca="1" si="241"/>
        <v>1662843.6818479476</v>
      </c>
    </row>
    <row r="1136" spans="1:32" ht="11.25" x14ac:dyDescent="0.2">
      <c r="A1136" s="60">
        <v>41229</v>
      </c>
      <c r="B1136" s="102">
        <f>INT(A1136/10000)</f>
        <v>4</v>
      </c>
      <c r="C1136" s="109">
        <v>3</v>
      </c>
      <c r="D1136" s="60" t="s">
        <v>1193</v>
      </c>
      <c r="E1136" s="60">
        <v>1219</v>
      </c>
      <c r="F1136" s="60">
        <v>0</v>
      </c>
      <c r="G1136" s="60">
        <f t="shared" si="229"/>
        <v>1964.955223880597</v>
      </c>
      <c r="H1136" s="60"/>
      <c r="I1136" s="60"/>
      <c r="J1136" s="57"/>
      <c r="K1136" s="23">
        <f t="shared" si="230"/>
        <v>1</v>
      </c>
      <c r="L1136" s="23">
        <f t="shared" si="231"/>
        <v>0</v>
      </c>
      <c r="M1136" s="23">
        <f ca="1">OFFSET('Z1'!$B$7,B1136,K1136)*E1136</f>
        <v>0</v>
      </c>
      <c r="N1136" s="23">
        <f ca="1">IF(L1136&gt;0,OFFSET('Z1'!$I$7,B1136,L1136)*IF(L1136=1,E1136-9300,IF(L1136=2,E1136-18000,IF(L1136=3,E1136-45000,0))),0)</f>
        <v>0</v>
      </c>
      <c r="O1136" s="23">
        <f>IF(AND(F1136=1,E1136&gt;20000,E1136&lt;=45000),E1136*'Z1'!$G$7,0)+IF(AND(F1136=1,E1136&gt;45000,E1136&lt;=50000),'Z1'!$G$7/5000*(50000-E1136)*E1136,0)</f>
        <v>0</v>
      </c>
      <c r="P1136" s="24">
        <f t="shared" ca="1" si="232"/>
        <v>0</v>
      </c>
      <c r="Q1136" s="27">
        <v>0</v>
      </c>
      <c r="R1136" s="26">
        <f t="shared" si="233"/>
        <v>0</v>
      </c>
      <c r="S1136" s="27">
        <f t="shared" si="234"/>
        <v>1</v>
      </c>
      <c r="T1136" s="28">
        <f t="shared" si="235"/>
        <v>0</v>
      </c>
      <c r="U1136" s="61">
        <f ca="1">OFFSET($U$4,B1136,0)/OFFSET($G$4,B1136,0)*G1136</f>
        <v>993192.39320856996</v>
      </c>
      <c r="V1136" s="62">
        <f t="shared" ca="1" si="236"/>
        <v>993192.39320856996</v>
      </c>
      <c r="W1136" s="63">
        <v>880.12230637345181</v>
      </c>
      <c r="X1136" s="63">
        <f t="shared" ca="1" si="237"/>
        <v>814.75996161490559</v>
      </c>
      <c r="Y1136" s="64">
        <f t="shared" ca="1" si="238"/>
        <v>-7.4265070076308004E-2</v>
      </c>
      <c r="Z1136" s="64"/>
      <c r="AA1136" s="64">
        <f ca="1">MAX(Y1136,OFFSET($AA$4,B1136,0))</f>
        <v>-7.4265070076308004E-2</v>
      </c>
      <c r="AB1136" s="62">
        <f t="shared" ca="1" si="239"/>
        <v>993192.39320856996</v>
      </c>
      <c r="AC1136" s="65">
        <f t="shared" ca="1" si="240"/>
        <v>0</v>
      </c>
      <c r="AD1136" s="62">
        <f ca="1">MAX(0,AB1136-W1136*(1+OFFSET($Y$4,B1136,0))*E1136)</f>
        <v>0</v>
      </c>
      <c r="AE1136" s="65">
        <f ca="1">IF(OFFSET($AC$4,B1136,0)=0,0,-OFFSET($AC$4,B1136,0)/OFFSET($AD$4,B1136,0)*AD1136)</f>
        <v>0</v>
      </c>
      <c r="AF1136" s="51">
        <f t="shared" ca="1" si="241"/>
        <v>993192.39320856996</v>
      </c>
    </row>
    <row r="1137" spans="1:32" ht="11.25" x14ac:dyDescent="0.2">
      <c r="A1137" s="60">
        <v>41230</v>
      </c>
      <c r="B1137" s="102">
        <f>INT(A1137/10000)</f>
        <v>4</v>
      </c>
      <c r="C1137" s="109">
        <v>2</v>
      </c>
      <c r="D1137" s="60" t="s">
        <v>1194</v>
      </c>
      <c r="E1137" s="60">
        <v>782</v>
      </c>
      <c r="F1137" s="60">
        <v>0</v>
      </c>
      <c r="G1137" s="60">
        <f t="shared" si="229"/>
        <v>1260.5373134328358</v>
      </c>
      <c r="H1137" s="60"/>
      <c r="I1137" s="60"/>
      <c r="J1137" s="57"/>
      <c r="K1137" s="23">
        <f t="shared" si="230"/>
        <v>1</v>
      </c>
      <c r="L1137" s="23">
        <f t="shared" si="231"/>
        <v>0</v>
      </c>
      <c r="M1137" s="23">
        <f ca="1">OFFSET('Z1'!$B$7,B1137,K1137)*E1137</f>
        <v>0</v>
      </c>
      <c r="N1137" s="23">
        <f ca="1">IF(L1137&gt;0,OFFSET('Z1'!$I$7,B1137,L1137)*IF(L1137=1,E1137-9300,IF(L1137=2,E1137-18000,IF(L1137=3,E1137-45000,0))),0)</f>
        <v>0</v>
      </c>
      <c r="O1137" s="23">
        <f>IF(AND(F1137=1,E1137&gt;20000,E1137&lt;=45000),E1137*'Z1'!$G$7,0)+IF(AND(F1137=1,E1137&gt;45000,E1137&lt;=50000),'Z1'!$G$7/5000*(50000-E1137)*E1137,0)</f>
        <v>0</v>
      </c>
      <c r="P1137" s="24">
        <f t="shared" ca="1" si="232"/>
        <v>0</v>
      </c>
      <c r="Q1137" s="27">
        <v>0</v>
      </c>
      <c r="R1137" s="26">
        <f t="shared" si="233"/>
        <v>0</v>
      </c>
      <c r="S1137" s="27">
        <f t="shared" si="234"/>
        <v>1</v>
      </c>
      <c r="T1137" s="28">
        <f t="shared" si="235"/>
        <v>0</v>
      </c>
      <c r="U1137" s="61">
        <f ca="1">OFFSET($U$4,B1137,0)/OFFSET($G$4,B1137,0)*G1137</f>
        <v>637142.28998285625</v>
      </c>
      <c r="V1137" s="62">
        <f t="shared" ca="1" si="236"/>
        <v>637142.28998285625</v>
      </c>
      <c r="W1137" s="63">
        <v>880.12230637345169</v>
      </c>
      <c r="X1137" s="63">
        <f t="shared" ca="1" si="237"/>
        <v>814.75996161490571</v>
      </c>
      <c r="Y1137" s="64">
        <f t="shared" ca="1" si="238"/>
        <v>-7.4265070076307782E-2</v>
      </c>
      <c r="Z1137" s="64"/>
      <c r="AA1137" s="64">
        <f ca="1">MAX(Y1137,OFFSET($AA$4,B1137,0))</f>
        <v>-7.4265070076307782E-2</v>
      </c>
      <c r="AB1137" s="62">
        <f t="shared" ca="1" si="239"/>
        <v>637142.28998285625</v>
      </c>
      <c r="AC1137" s="65">
        <f t="shared" ca="1" si="240"/>
        <v>0</v>
      </c>
      <c r="AD1137" s="62">
        <f ca="1">MAX(0,AB1137-W1137*(1+OFFSET($Y$4,B1137,0))*E1137)</f>
        <v>0</v>
      </c>
      <c r="AE1137" s="65">
        <f ca="1">IF(OFFSET($AC$4,B1137,0)=0,0,-OFFSET($AC$4,B1137,0)/OFFSET($AD$4,B1137,0)*AD1137)</f>
        <v>0</v>
      </c>
      <c r="AF1137" s="51">
        <f t="shared" ca="1" si="241"/>
        <v>637142.28998285625</v>
      </c>
    </row>
    <row r="1138" spans="1:32" ht="11.25" x14ac:dyDescent="0.2">
      <c r="A1138" s="60">
        <v>41231</v>
      </c>
      <c r="B1138" s="102">
        <f>INT(A1138/10000)</f>
        <v>4</v>
      </c>
      <c r="C1138" s="109">
        <v>3</v>
      </c>
      <c r="D1138" s="60" t="s">
        <v>1195</v>
      </c>
      <c r="E1138" s="60">
        <v>2405</v>
      </c>
      <c r="F1138" s="60">
        <v>0</v>
      </c>
      <c r="G1138" s="60">
        <f t="shared" si="229"/>
        <v>3876.7164179104479</v>
      </c>
      <c r="H1138" s="60"/>
      <c r="I1138" s="60"/>
      <c r="J1138" s="57"/>
      <c r="K1138" s="23">
        <f t="shared" si="230"/>
        <v>1</v>
      </c>
      <c r="L1138" s="23">
        <f t="shared" si="231"/>
        <v>0</v>
      </c>
      <c r="M1138" s="23">
        <f ca="1">OFFSET('Z1'!$B$7,B1138,K1138)*E1138</f>
        <v>0</v>
      </c>
      <c r="N1138" s="23">
        <f ca="1">IF(L1138&gt;0,OFFSET('Z1'!$I$7,B1138,L1138)*IF(L1138=1,E1138-9300,IF(L1138=2,E1138-18000,IF(L1138=3,E1138-45000,0))),0)</f>
        <v>0</v>
      </c>
      <c r="O1138" s="23">
        <f>IF(AND(F1138=1,E1138&gt;20000,E1138&lt;=45000),E1138*'Z1'!$G$7,0)+IF(AND(F1138=1,E1138&gt;45000,E1138&lt;=50000),'Z1'!$G$7/5000*(50000-E1138)*E1138,0)</f>
        <v>0</v>
      </c>
      <c r="P1138" s="24">
        <f t="shared" ca="1" si="232"/>
        <v>0</v>
      </c>
      <c r="Q1138" s="27">
        <v>0</v>
      </c>
      <c r="R1138" s="26">
        <f t="shared" si="233"/>
        <v>0</v>
      </c>
      <c r="S1138" s="27">
        <f t="shared" si="234"/>
        <v>1</v>
      </c>
      <c r="T1138" s="28">
        <f t="shared" si="235"/>
        <v>0</v>
      </c>
      <c r="U1138" s="61">
        <f ca="1">OFFSET($U$4,B1138,0)/OFFSET($G$4,B1138,0)*G1138</f>
        <v>1959497.707683848</v>
      </c>
      <c r="V1138" s="62">
        <f t="shared" ca="1" si="236"/>
        <v>1959497.707683848</v>
      </c>
      <c r="W1138" s="63">
        <v>880.12230637345169</v>
      </c>
      <c r="X1138" s="63">
        <f t="shared" ca="1" si="237"/>
        <v>814.75996161490559</v>
      </c>
      <c r="Y1138" s="64">
        <f t="shared" ca="1" si="238"/>
        <v>-7.4265070076307893E-2</v>
      </c>
      <c r="Z1138" s="64"/>
      <c r="AA1138" s="64">
        <f ca="1">MAX(Y1138,OFFSET($AA$4,B1138,0))</f>
        <v>-7.4265070076307893E-2</v>
      </c>
      <c r="AB1138" s="62">
        <f t="shared" ca="1" si="239"/>
        <v>1959497.707683848</v>
      </c>
      <c r="AC1138" s="65">
        <f t="shared" ca="1" si="240"/>
        <v>0</v>
      </c>
      <c r="AD1138" s="62">
        <f ca="1">MAX(0,AB1138-W1138*(1+OFFSET($Y$4,B1138,0))*E1138)</f>
        <v>0</v>
      </c>
      <c r="AE1138" s="65">
        <f ca="1">IF(OFFSET($AC$4,B1138,0)=0,0,-OFFSET($AC$4,B1138,0)/OFFSET($AD$4,B1138,0)*AD1138)</f>
        <v>0</v>
      </c>
      <c r="AF1138" s="51">
        <f t="shared" ca="1" si="241"/>
        <v>1959497.707683848</v>
      </c>
    </row>
    <row r="1139" spans="1:32" ht="11.25" x14ac:dyDescent="0.2">
      <c r="A1139" s="60">
        <v>41232</v>
      </c>
      <c r="B1139" s="102">
        <f>INT(A1139/10000)</f>
        <v>4</v>
      </c>
      <c r="C1139" s="109">
        <v>3</v>
      </c>
      <c r="D1139" s="60" t="s">
        <v>1196</v>
      </c>
      <c r="E1139" s="60">
        <v>1590</v>
      </c>
      <c r="F1139" s="60">
        <v>0</v>
      </c>
      <c r="G1139" s="60">
        <f t="shared" si="229"/>
        <v>2562.9850746268658</v>
      </c>
      <c r="H1139" s="60"/>
      <c r="I1139" s="60"/>
      <c r="J1139" s="57"/>
      <c r="K1139" s="23">
        <f t="shared" si="230"/>
        <v>1</v>
      </c>
      <c r="L1139" s="23">
        <f t="shared" si="231"/>
        <v>0</v>
      </c>
      <c r="M1139" s="23">
        <f ca="1">OFFSET('Z1'!$B$7,B1139,K1139)*E1139</f>
        <v>0</v>
      </c>
      <c r="N1139" s="23">
        <f ca="1">IF(L1139&gt;0,OFFSET('Z1'!$I$7,B1139,L1139)*IF(L1139=1,E1139-9300,IF(L1139=2,E1139-18000,IF(L1139=3,E1139-45000,0))),0)</f>
        <v>0</v>
      </c>
      <c r="O1139" s="23">
        <f>IF(AND(F1139=1,E1139&gt;20000,E1139&lt;=45000),E1139*'Z1'!$G$7,0)+IF(AND(F1139=1,E1139&gt;45000,E1139&lt;=50000),'Z1'!$G$7/5000*(50000-E1139)*E1139,0)</f>
        <v>0</v>
      </c>
      <c r="P1139" s="24">
        <f t="shared" ca="1" si="232"/>
        <v>0</v>
      </c>
      <c r="Q1139" s="27">
        <v>0</v>
      </c>
      <c r="R1139" s="26">
        <f t="shared" si="233"/>
        <v>0</v>
      </c>
      <c r="S1139" s="27">
        <f t="shared" si="234"/>
        <v>1</v>
      </c>
      <c r="T1139" s="28">
        <f t="shared" si="235"/>
        <v>0</v>
      </c>
      <c r="U1139" s="61">
        <f ca="1">OFFSET($U$4,B1139,0)/OFFSET($G$4,B1139,0)*G1139</f>
        <v>1295468.3389677</v>
      </c>
      <c r="V1139" s="62">
        <f t="shared" ca="1" si="236"/>
        <v>1295468.3389677</v>
      </c>
      <c r="W1139" s="63">
        <v>880.12132191291334</v>
      </c>
      <c r="X1139" s="63">
        <f t="shared" ca="1" si="237"/>
        <v>814.75996161490571</v>
      </c>
      <c r="Y1139" s="64">
        <f t="shared" ca="1" si="238"/>
        <v>-7.4264034594624939E-2</v>
      </c>
      <c r="Z1139" s="64"/>
      <c r="AA1139" s="64">
        <f ca="1">MAX(Y1139,OFFSET($AA$4,B1139,0))</f>
        <v>-7.4264034594624939E-2</v>
      </c>
      <c r="AB1139" s="62">
        <f t="shared" ca="1" si="239"/>
        <v>1295468.3389677</v>
      </c>
      <c r="AC1139" s="65">
        <f t="shared" ca="1" si="240"/>
        <v>0</v>
      </c>
      <c r="AD1139" s="62">
        <f ca="1">MAX(0,AB1139-W1139*(1+OFFSET($Y$4,B1139,0))*E1139)</f>
        <v>0</v>
      </c>
      <c r="AE1139" s="65">
        <f ca="1">IF(OFFSET($AC$4,B1139,0)=0,0,-OFFSET($AC$4,B1139,0)/OFFSET($AD$4,B1139,0)*AD1139)</f>
        <v>0</v>
      </c>
      <c r="AF1139" s="51">
        <f t="shared" ca="1" si="241"/>
        <v>1295468.3389677</v>
      </c>
    </row>
    <row r="1140" spans="1:32" ht="11.25" x14ac:dyDescent="0.2">
      <c r="A1140" s="60">
        <v>41233</v>
      </c>
      <c r="B1140" s="102">
        <f>INT(A1140/10000)</f>
        <v>4</v>
      </c>
      <c r="C1140" s="109">
        <v>3</v>
      </c>
      <c r="D1140" s="60" t="s">
        <v>1197</v>
      </c>
      <c r="E1140" s="60">
        <v>1553</v>
      </c>
      <c r="F1140" s="60">
        <v>0</v>
      </c>
      <c r="G1140" s="60">
        <f t="shared" si="229"/>
        <v>2503.3432835820895</v>
      </c>
      <c r="H1140" s="60"/>
      <c r="I1140" s="60"/>
      <c r="J1140" s="57"/>
      <c r="K1140" s="23">
        <f t="shared" si="230"/>
        <v>1</v>
      </c>
      <c r="L1140" s="23">
        <f t="shared" si="231"/>
        <v>0</v>
      </c>
      <c r="M1140" s="23">
        <f ca="1">OFFSET('Z1'!$B$7,B1140,K1140)*E1140</f>
        <v>0</v>
      </c>
      <c r="N1140" s="23">
        <f ca="1">IF(L1140&gt;0,OFFSET('Z1'!$I$7,B1140,L1140)*IF(L1140=1,E1140-9300,IF(L1140=2,E1140-18000,IF(L1140=3,E1140-45000,0))),0)</f>
        <v>0</v>
      </c>
      <c r="O1140" s="23">
        <f>IF(AND(F1140=1,E1140&gt;20000,E1140&lt;=45000),E1140*'Z1'!$G$7,0)+IF(AND(F1140=1,E1140&gt;45000,E1140&lt;=50000),'Z1'!$G$7/5000*(50000-E1140)*E1140,0)</f>
        <v>0</v>
      </c>
      <c r="P1140" s="24">
        <f t="shared" ca="1" si="232"/>
        <v>0</v>
      </c>
      <c r="Q1140" s="27">
        <v>0</v>
      </c>
      <c r="R1140" s="26">
        <f t="shared" si="233"/>
        <v>0</v>
      </c>
      <c r="S1140" s="27">
        <f t="shared" si="234"/>
        <v>1</v>
      </c>
      <c r="T1140" s="28">
        <f t="shared" si="235"/>
        <v>0</v>
      </c>
      <c r="U1140" s="61">
        <f ca="1">OFFSET($U$4,B1140,0)/OFFSET($G$4,B1140,0)*G1140</f>
        <v>1265322.2203879484</v>
      </c>
      <c r="V1140" s="62">
        <f t="shared" ca="1" si="236"/>
        <v>1265322.2203879484</v>
      </c>
      <c r="W1140" s="63">
        <v>880.12230637345181</v>
      </c>
      <c r="X1140" s="63">
        <f t="shared" ca="1" si="237"/>
        <v>814.75996161490559</v>
      </c>
      <c r="Y1140" s="64">
        <f t="shared" ca="1" si="238"/>
        <v>-7.4265070076308004E-2</v>
      </c>
      <c r="Z1140" s="64"/>
      <c r="AA1140" s="64">
        <f ca="1">MAX(Y1140,OFFSET($AA$4,B1140,0))</f>
        <v>-7.4265070076308004E-2</v>
      </c>
      <c r="AB1140" s="62">
        <f t="shared" ca="1" si="239"/>
        <v>1265322.2203879484</v>
      </c>
      <c r="AC1140" s="65">
        <f t="shared" ca="1" si="240"/>
        <v>0</v>
      </c>
      <c r="AD1140" s="62">
        <f ca="1">MAX(0,AB1140-W1140*(1+OFFSET($Y$4,B1140,0))*E1140)</f>
        <v>0</v>
      </c>
      <c r="AE1140" s="65">
        <f ca="1">IF(OFFSET($AC$4,B1140,0)=0,0,-OFFSET($AC$4,B1140,0)/OFFSET($AD$4,B1140,0)*AD1140)</f>
        <v>0</v>
      </c>
      <c r="AF1140" s="51">
        <f t="shared" ca="1" si="241"/>
        <v>1265322.2203879484</v>
      </c>
    </row>
    <row r="1141" spans="1:32" ht="11.25" x14ac:dyDescent="0.2">
      <c r="A1141" s="60">
        <v>41234</v>
      </c>
      <c r="B1141" s="102">
        <f>INT(A1141/10000)</f>
        <v>4</v>
      </c>
      <c r="C1141" s="109">
        <v>3</v>
      </c>
      <c r="D1141" s="60" t="s">
        <v>1198</v>
      </c>
      <c r="E1141" s="60">
        <v>2196</v>
      </c>
      <c r="F1141" s="60">
        <v>0</v>
      </c>
      <c r="G1141" s="60">
        <f t="shared" si="229"/>
        <v>3539.8208955223881</v>
      </c>
      <c r="H1141" s="60"/>
      <c r="I1141" s="60"/>
      <c r="J1141" s="57"/>
      <c r="K1141" s="23">
        <f t="shared" si="230"/>
        <v>1</v>
      </c>
      <c r="L1141" s="23">
        <f t="shared" si="231"/>
        <v>0</v>
      </c>
      <c r="M1141" s="23">
        <f ca="1">OFFSET('Z1'!$B$7,B1141,K1141)*E1141</f>
        <v>0</v>
      </c>
      <c r="N1141" s="23">
        <f ca="1">IF(L1141&gt;0,OFFSET('Z1'!$I$7,B1141,L1141)*IF(L1141=1,E1141-9300,IF(L1141=2,E1141-18000,IF(L1141=3,E1141-45000,0))),0)</f>
        <v>0</v>
      </c>
      <c r="O1141" s="23">
        <f>IF(AND(F1141=1,E1141&gt;20000,E1141&lt;=45000),E1141*'Z1'!$G$7,0)+IF(AND(F1141=1,E1141&gt;45000,E1141&lt;=50000),'Z1'!$G$7/5000*(50000-E1141)*E1141,0)</f>
        <v>0</v>
      </c>
      <c r="P1141" s="24">
        <f t="shared" ca="1" si="232"/>
        <v>0</v>
      </c>
      <c r="Q1141" s="27">
        <v>0</v>
      </c>
      <c r="R1141" s="26">
        <f t="shared" si="233"/>
        <v>0</v>
      </c>
      <c r="S1141" s="27">
        <f t="shared" si="234"/>
        <v>1</v>
      </c>
      <c r="T1141" s="28">
        <f t="shared" si="235"/>
        <v>0</v>
      </c>
      <c r="U1141" s="61">
        <f ca="1">OFFSET($U$4,B1141,0)/OFFSET($G$4,B1141,0)*G1141</f>
        <v>1789212.8757063327</v>
      </c>
      <c r="V1141" s="62">
        <f t="shared" ca="1" si="236"/>
        <v>1789212.8757063327</v>
      </c>
      <c r="W1141" s="63">
        <v>880.12230637345169</v>
      </c>
      <c r="X1141" s="63">
        <f t="shared" ca="1" si="237"/>
        <v>814.75996161490559</v>
      </c>
      <c r="Y1141" s="64">
        <f t="shared" ca="1" si="238"/>
        <v>-7.4265070076307893E-2</v>
      </c>
      <c r="Z1141" s="64"/>
      <c r="AA1141" s="64">
        <f ca="1">MAX(Y1141,OFFSET($AA$4,B1141,0))</f>
        <v>-7.4265070076307893E-2</v>
      </c>
      <c r="AB1141" s="62">
        <f t="shared" ca="1" si="239"/>
        <v>1789212.8757063327</v>
      </c>
      <c r="AC1141" s="65">
        <f t="shared" ca="1" si="240"/>
        <v>0</v>
      </c>
      <c r="AD1141" s="62">
        <f ca="1">MAX(0,AB1141-W1141*(1+OFFSET($Y$4,B1141,0))*E1141)</f>
        <v>0</v>
      </c>
      <c r="AE1141" s="65">
        <f ca="1">IF(OFFSET($AC$4,B1141,0)=0,0,-OFFSET($AC$4,B1141,0)/OFFSET($AD$4,B1141,0)*AD1141)</f>
        <v>0</v>
      </c>
      <c r="AF1141" s="51">
        <f t="shared" ca="1" si="241"/>
        <v>1789212.8757063327</v>
      </c>
    </row>
    <row r="1142" spans="1:32" ht="11.25" x14ac:dyDescent="0.2">
      <c r="A1142" s="60">
        <v>41235</v>
      </c>
      <c r="B1142" s="102">
        <f>INT(A1142/10000)</f>
        <v>4</v>
      </c>
      <c r="C1142" s="109">
        <v>2</v>
      </c>
      <c r="D1142" s="60" t="s">
        <v>1199</v>
      </c>
      <c r="E1142" s="60">
        <v>624</v>
      </c>
      <c r="F1142" s="60">
        <v>0</v>
      </c>
      <c r="G1142" s="60">
        <f t="shared" si="229"/>
        <v>1005.8507462686567</v>
      </c>
      <c r="H1142" s="60"/>
      <c r="I1142" s="60"/>
      <c r="J1142" s="57"/>
      <c r="K1142" s="23">
        <f t="shared" si="230"/>
        <v>1</v>
      </c>
      <c r="L1142" s="23">
        <f t="shared" si="231"/>
        <v>0</v>
      </c>
      <c r="M1142" s="23">
        <f ca="1">OFFSET('Z1'!$B$7,B1142,K1142)*E1142</f>
        <v>0</v>
      </c>
      <c r="N1142" s="23">
        <f ca="1">IF(L1142&gt;0,OFFSET('Z1'!$I$7,B1142,L1142)*IF(L1142=1,E1142-9300,IF(L1142=2,E1142-18000,IF(L1142=3,E1142-45000,0))),0)</f>
        <v>0</v>
      </c>
      <c r="O1142" s="23">
        <f>IF(AND(F1142=1,E1142&gt;20000,E1142&lt;=45000),E1142*'Z1'!$G$7,0)+IF(AND(F1142=1,E1142&gt;45000,E1142&lt;=50000),'Z1'!$G$7/5000*(50000-E1142)*E1142,0)</f>
        <v>0</v>
      </c>
      <c r="P1142" s="24">
        <f t="shared" ca="1" si="232"/>
        <v>0</v>
      </c>
      <c r="Q1142" s="27">
        <v>2088</v>
      </c>
      <c r="R1142" s="26">
        <f t="shared" si="233"/>
        <v>1088</v>
      </c>
      <c r="S1142" s="27">
        <f t="shared" si="234"/>
        <v>1</v>
      </c>
      <c r="T1142" s="28">
        <f t="shared" si="235"/>
        <v>979.2</v>
      </c>
      <c r="U1142" s="61">
        <f ca="1">OFFSET($U$4,B1142,0)/OFFSET($G$4,B1142,0)*G1142</f>
        <v>508410.21604770113</v>
      </c>
      <c r="V1142" s="62">
        <f t="shared" ca="1" si="236"/>
        <v>509389.41604770115</v>
      </c>
      <c r="W1142" s="63">
        <v>881.80407977246637</v>
      </c>
      <c r="X1142" s="63">
        <f t="shared" ca="1" si="237"/>
        <v>816.32919238413649</v>
      </c>
      <c r="Y1142" s="64">
        <f t="shared" ca="1" si="238"/>
        <v>-7.4251059719778634E-2</v>
      </c>
      <c r="Z1142" s="64"/>
      <c r="AA1142" s="64">
        <f ca="1">MAX(Y1142,OFFSET($AA$4,B1142,0))</f>
        <v>-7.4251059719778634E-2</v>
      </c>
      <c r="AB1142" s="62">
        <f t="shared" ca="1" si="239"/>
        <v>509389.41604770115</v>
      </c>
      <c r="AC1142" s="65">
        <f t="shared" ca="1" si="240"/>
        <v>0</v>
      </c>
      <c r="AD1142" s="62">
        <f ca="1">MAX(0,AB1142-W1142*(1+OFFSET($Y$4,B1142,0))*E1142)</f>
        <v>0</v>
      </c>
      <c r="AE1142" s="65">
        <f ca="1">IF(OFFSET($AC$4,B1142,0)=0,0,-OFFSET($AC$4,B1142,0)/OFFSET($AD$4,B1142,0)*AD1142)</f>
        <v>0</v>
      </c>
      <c r="AF1142" s="51">
        <f t="shared" ca="1" si="241"/>
        <v>509389.41604770115</v>
      </c>
    </row>
    <row r="1143" spans="1:32" ht="11.25" x14ac:dyDescent="0.2">
      <c r="A1143" s="60">
        <v>41236</v>
      </c>
      <c r="B1143" s="102">
        <f>INT(A1143/10000)</f>
        <v>4</v>
      </c>
      <c r="C1143" s="109">
        <v>2</v>
      </c>
      <c r="D1143" s="60" t="s">
        <v>1200</v>
      </c>
      <c r="E1143" s="60">
        <v>574</v>
      </c>
      <c r="F1143" s="60">
        <v>0</v>
      </c>
      <c r="G1143" s="60">
        <f t="shared" si="229"/>
        <v>925.25373134328356</v>
      </c>
      <c r="H1143" s="60"/>
      <c r="I1143" s="60"/>
      <c r="J1143" s="57"/>
      <c r="K1143" s="23">
        <f t="shared" si="230"/>
        <v>1</v>
      </c>
      <c r="L1143" s="23">
        <f t="shared" si="231"/>
        <v>0</v>
      </c>
      <c r="M1143" s="23">
        <f ca="1">OFFSET('Z1'!$B$7,B1143,K1143)*E1143</f>
        <v>0</v>
      </c>
      <c r="N1143" s="23">
        <f ca="1">IF(L1143&gt;0,OFFSET('Z1'!$I$7,B1143,L1143)*IF(L1143=1,E1143-9300,IF(L1143=2,E1143-18000,IF(L1143=3,E1143-45000,0))),0)</f>
        <v>0</v>
      </c>
      <c r="O1143" s="23">
        <f>IF(AND(F1143=1,E1143&gt;20000,E1143&lt;=45000),E1143*'Z1'!$G$7,0)+IF(AND(F1143=1,E1143&gt;45000,E1143&lt;=50000),'Z1'!$G$7/5000*(50000-E1143)*E1143,0)</f>
        <v>0</v>
      </c>
      <c r="P1143" s="24">
        <f t="shared" ca="1" si="232"/>
        <v>0</v>
      </c>
      <c r="Q1143" s="27">
        <v>0</v>
      </c>
      <c r="R1143" s="26">
        <f t="shared" si="233"/>
        <v>0</v>
      </c>
      <c r="S1143" s="27">
        <f t="shared" si="234"/>
        <v>1</v>
      </c>
      <c r="T1143" s="28">
        <f t="shared" si="235"/>
        <v>0</v>
      </c>
      <c r="U1143" s="61">
        <f ca="1">OFFSET($U$4,B1143,0)/OFFSET($G$4,B1143,0)*G1143</f>
        <v>467672.2179669558</v>
      </c>
      <c r="V1143" s="62">
        <f t="shared" ca="1" si="236"/>
        <v>467672.2179669558</v>
      </c>
      <c r="W1143" s="63">
        <v>880.12230637345169</v>
      </c>
      <c r="X1143" s="63">
        <f t="shared" ca="1" si="237"/>
        <v>814.75996161490559</v>
      </c>
      <c r="Y1143" s="64">
        <f t="shared" ca="1" si="238"/>
        <v>-7.4265070076307893E-2</v>
      </c>
      <c r="Z1143" s="64"/>
      <c r="AA1143" s="64">
        <f ca="1">MAX(Y1143,OFFSET($AA$4,B1143,0))</f>
        <v>-7.4265070076307893E-2</v>
      </c>
      <c r="AB1143" s="62">
        <f t="shared" ca="1" si="239"/>
        <v>467672.2179669558</v>
      </c>
      <c r="AC1143" s="65">
        <f t="shared" ca="1" si="240"/>
        <v>0</v>
      </c>
      <c r="AD1143" s="62">
        <f ca="1">MAX(0,AB1143-W1143*(1+OFFSET($Y$4,B1143,0))*E1143)</f>
        <v>0</v>
      </c>
      <c r="AE1143" s="65">
        <f ca="1">IF(OFFSET($AC$4,B1143,0)=0,0,-OFFSET($AC$4,B1143,0)/OFFSET($AD$4,B1143,0)*AD1143)</f>
        <v>0</v>
      </c>
      <c r="AF1143" s="51">
        <f t="shared" ca="1" si="241"/>
        <v>467672.2179669558</v>
      </c>
    </row>
    <row r="1144" spans="1:32" ht="11.25" x14ac:dyDescent="0.2">
      <c r="A1144" s="60">
        <v>41304</v>
      </c>
      <c r="B1144" s="102">
        <f>INT(A1144/10000)</f>
        <v>4</v>
      </c>
      <c r="C1144" s="109">
        <v>3</v>
      </c>
      <c r="D1144" s="60" t="s">
        <v>1201</v>
      </c>
      <c r="E1144" s="60">
        <v>2225</v>
      </c>
      <c r="F1144" s="60">
        <v>0</v>
      </c>
      <c r="G1144" s="60">
        <f t="shared" si="229"/>
        <v>3586.5671641791046</v>
      </c>
      <c r="H1144" s="60"/>
      <c r="I1144" s="60"/>
      <c r="J1144" s="57"/>
      <c r="K1144" s="23">
        <f t="shared" si="230"/>
        <v>1</v>
      </c>
      <c r="L1144" s="23">
        <f t="shared" si="231"/>
        <v>0</v>
      </c>
      <c r="M1144" s="23">
        <f ca="1">OFFSET('Z1'!$B$7,B1144,K1144)*E1144</f>
        <v>0</v>
      </c>
      <c r="N1144" s="23">
        <f ca="1">IF(L1144&gt;0,OFFSET('Z1'!$I$7,B1144,L1144)*IF(L1144=1,E1144-9300,IF(L1144=2,E1144-18000,IF(L1144=3,E1144-45000,0))),0)</f>
        <v>0</v>
      </c>
      <c r="O1144" s="23">
        <f>IF(AND(F1144=1,E1144&gt;20000,E1144&lt;=45000),E1144*'Z1'!$G$7,0)+IF(AND(F1144=1,E1144&gt;45000,E1144&lt;=50000),'Z1'!$G$7/5000*(50000-E1144)*E1144,0)</f>
        <v>0</v>
      </c>
      <c r="P1144" s="24">
        <f t="shared" ca="1" si="232"/>
        <v>0</v>
      </c>
      <c r="Q1144" s="27">
        <v>0</v>
      </c>
      <c r="R1144" s="26">
        <f t="shared" si="233"/>
        <v>0</v>
      </c>
      <c r="S1144" s="27">
        <f t="shared" si="234"/>
        <v>1</v>
      </c>
      <c r="T1144" s="28">
        <f t="shared" si="235"/>
        <v>0</v>
      </c>
      <c r="U1144" s="61">
        <f ca="1">OFFSET($U$4,B1144,0)/OFFSET($G$4,B1144,0)*G1144</f>
        <v>1812840.914593165</v>
      </c>
      <c r="V1144" s="62">
        <f t="shared" ca="1" si="236"/>
        <v>1812840.914593165</v>
      </c>
      <c r="W1144" s="63">
        <v>880.12230637345192</v>
      </c>
      <c r="X1144" s="63">
        <f t="shared" ca="1" si="237"/>
        <v>814.75996161490559</v>
      </c>
      <c r="Y1144" s="64">
        <f t="shared" ca="1" si="238"/>
        <v>-7.4265070076308115E-2</v>
      </c>
      <c r="Z1144" s="64"/>
      <c r="AA1144" s="64">
        <f ca="1">MAX(Y1144,OFFSET($AA$4,B1144,0))</f>
        <v>-7.4265070076308115E-2</v>
      </c>
      <c r="AB1144" s="62">
        <f t="shared" ca="1" si="239"/>
        <v>1812840.914593165</v>
      </c>
      <c r="AC1144" s="65">
        <f t="shared" ca="1" si="240"/>
        <v>0</v>
      </c>
      <c r="AD1144" s="62">
        <f ca="1">MAX(0,AB1144-W1144*(1+OFFSET($Y$4,B1144,0))*E1144)</f>
        <v>0</v>
      </c>
      <c r="AE1144" s="65">
        <f ca="1">IF(OFFSET($AC$4,B1144,0)=0,0,-OFFSET($AC$4,B1144,0)/OFFSET($AD$4,B1144,0)*AD1144)</f>
        <v>0</v>
      </c>
      <c r="AF1144" s="51">
        <f t="shared" ca="1" si="241"/>
        <v>1812840.914593165</v>
      </c>
    </row>
    <row r="1145" spans="1:32" ht="11.25" x14ac:dyDescent="0.2">
      <c r="A1145" s="60">
        <v>41305</v>
      </c>
      <c r="B1145" s="102">
        <f>INT(A1145/10000)</f>
        <v>4</v>
      </c>
      <c r="C1145" s="109">
        <v>3</v>
      </c>
      <c r="D1145" s="60" t="s">
        <v>1202</v>
      </c>
      <c r="E1145" s="60">
        <v>1147</v>
      </c>
      <c r="F1145" s="60">
        <v>0</v>
      </c>
      <c r="G1145" s="60">
        <f t="shared" si="229"/>
        <v>1848.8955223880596</v>
      </c>
      <c r="H1145" s="60"/>
      <c r="I1145" s="60"/>
      <c r="J1145" s="57"/>
      <c r="K1145" s="23">
        <f t="shared" si="230"/>
        <v>1</v>
      </c>
      <c r="L1145" s="23">
        <f t="shared" si="231"/>
        <v>0</v>
      </c>
      <c r="M1145" s="23">
        <f ca="1">OFFSET('Z1'!$B$7,B1145,K1145)*E1145</f>
        <v>0</v>
      </c>
      <c r="N1145" s="23">
        <f ca="1">IF(L1145&gt;0,OFFSET('Z1'!$I$7,B1145,L1145)*IF(L1145=1,E1145-9300,IF(L1145=2,E1145-18000,IF(L1145=3,E1145-45000,0))),0)</f>
        <v>0</v>
      </c>
      <c r="O1145" s="23">
        <f>IF(AND(F1145=1,E1145&gt;20000,E1145&lt;=45000),E1145*'Z1'!$G$7,0)+IF(AND(F1145=1,E1145&gt;45000,E1145&lt;=50000),'Z1'!$G$7/5000*(50000-E1145)*E1145,0)</f>
        <v>0</v>
      </c>
      <c r="P1145" s="24">
        <f t="shared" ca="1" si="232"/>
        <v>0</v>
      </c>
      <c r="Q1145" s="27">
        <v>0</v>
      </c>
      <c r="R1145" s="26">
        <f t="shared" si="233"/>
        <v>0</v>
      </c>
      <c r="S1145" s="27">
        <f t="shared" si="234"/>
        <v>1</v>
      </c>
      <c r="T1145" s="28">
        <f t="shared" si="235"/>
        <v>0</v>
      </c>
      <c r="U1145" s="61">
        <f ca="1">OFFSET($U$4,B1145,0)/OFFSET($G$4,B1145,0)*G1145</f>
        <v>934529.67597229674</v>
      </c>
      <c r="V1145" s="62">
        <f t="shared" ca="1" si="236"/>
        <v>934529.67597229674</v>
      </c>
      <c r="W1145" s="63">
        <v>880.12230637345169</v>
      </c>
      <c r="X1145" s="63">
        <f t="shared" ca="1" si="237"/>
        <v>814.75996161490559</v>
      </c>
      <c r="Y1145" s="64">
        <f t="shared" ca="1" si="238"/>
        <v>-7.4265070076307893E-2</v>
      </c>
      <c r="Z1145" s="64"/>
      <c r="AA1145" s="64">
        <f ca="1">MAX(Y1145,OFFSET($AA$4,B1145,0))</f>
        <v>-7.4265070076307893E-2</v>
      </c>
      <c r="AB1145" s="62">
        <f t="shared" ca="1" si="239"/>
        <v>934529.67597229674</v>
      </c>
      <c r="AC1145" s="65">
        <f t="shared" ca="1" si="240"/>
        <v>0</v>
      </c>
      <c r="AD1145" s="62">
        <f ca="1">MAX(0,AB1145-W1145*(1+OFFSET($Y$4,B1145,0))*E1145)</f>
        <v>0</v>
      </c>
      <c r="AE1145" s="65">
        <f ca="1">IF(OFFSET($AC$4,B1145,0)=0,0,-OFFSET($AC$4,B1145,0)/OFFSET($AD$4,B1145,0)*AD1145)</f>
        <v>0</v>
      </c>
      <c r="AF1145" s="51">
        <f t="shared" ca="1" si="241"/>
        <v>934529.67597229674</v>
      </c>
    </row>
    <row r="1146" spans="1:32" ht="11.25" x14ac:dyDescent="0.2">
      <c r="A1146" s="60">
        <v>41306</v>
      </c>
      <c r="B1146" s="102">
        <f>INT(A1146/10000)</f>
        <v>4</v>
      </c>
      <c r="C1146" s="109">
        <v>1</v>
      </c>
      <c r="D1146" s="60" t="s">
        <v>1203</v>
      </c>
      <c r="E1146" s="60">
        <v>438</v>
      </c>
      <c r="F1146" s="60">
        <v>0</v>
      </c>
      <c r="G1146" s="60">
        <f t="shared" si="229"/>
        <v>706.02985074626861</v>
      </c>
      <c r="H1146" s="60"/>
      <c r="I1146" s="60"/>
      <c r="J1146" s="57"/>
      <c r="K1146" s="23">
        <f t="shared" si="230"/>
        <v>1</v>
      </c>
      <c r="L1146" s="23">
        <f t="shared" si="231"/>
        <v>0</v>
      </c>
      <c r="M1146" s="23">
        <f ca="1">OFFSET('Z1'!$B$7,B1146,K1146)*E1146</f>
        <v>0</v>
      </c>
      <c r="N1146" s="23">
        <f ca="1">IF(L1146&gt;0,OFFSET('Z1'!$I$7,B1146,L1146)*IF(L1146=1,E1146-9300,IF(L1146=2,E1146-18000,IF(L1146=3,E1146-45000,0))),0)</f>
        <v>0</v>
      </c>
      <c r="O1146" s="23">
        <f>IF(AND(F1146=1,E1146&gt;20000,E1146&lt;=45000),E1146*'Z1'!$G$7,0)+IF(AND(F1146=1,E1146&gt;45000,E1146&lt;=50000),'Z1'!$G$7/5000*(50000-E1146)*E1146,0)</f>
        <v>0</v>
      </c>
      <c r="P1146" s="24">
        <f t="shared" ca="1" si="232"/>
        <v>0</v>
      </c>
      <c r="Q1146" s="27">
        <v>0</v>
      </c>
      <c r="R1146" s="26">
        <f t="shared" si="233"/>
        <v>0</v>
      </c>
      <c r="S1146" s="27">
        <f t="shared" si="234"/>
        <v>1</v>
      </c>
      <c r="T1146" s="28">
        <f t="shared" si="235"/>
        <v>0</v>
      </c>
      <c r="U1146" s="61">
        <f ca="1">OFFSET($U$4,B1146,0)/OFFSET($G$4,B1146,0)*G1146</f>
        <v>356864.86318732862</v>
      </c>
      <c r="V1146" s="62">
        <f t="shared" ca="1" si="236"/>
        <v>356864.86318732862</v>
      </c>
      <c r="W1146" s="63">
        <v>880.12230637345181</v>
      </c>
      <c r="X1146" s="63">
        <f t="shared" ca="1" si="237"/>
        <v>814.75996161490548</v>
      </c>
      <c r="Y1146" s="64">
        <f t="shared" ca="1" si="238"/>
        <v>-7.4265070076308115E-2</v>
      </c>
      <c r="Z1146" s="64"/>
      <c r="AA1146" s="64">
        <f ca="1">MAX(Y1146,OFFSET($AA$4,B1146,0))</f>
        <v>-7.4265070076308115E-2</v>
      </c>
      <c r="AB1146" s="62">
        <f t="shared" ca="1" si="239"/>
        <v>356864.86318732862</v>
      </c>
      <c r="AC1146" s="65">
        <f t="shared" ca="1" si="240"/>
        <v>0</v>
      </c>
      <c r="AD1146" s="62">
        <f ca="1">MAX(0,AB1146-W1146*(1+OFFSET($Y$4,B1146,0))*E1146)</f>
        <v>0</v>
      </c>
      <c r="AE1146" s="65">
        <f ca="1">IF(OFFSET($AC$4,B1146,0)=0,0,-OFFSET($AC$4,B1146,0)/OFFSET($AD$4,B1146,0)*AD1146)</f>
        <v>0</v>
      </c>
      <c r="AF1146" s="51">
        <f t="shared" ca="1" si="241"/>
        <v>356864.86318732862</v>
      </c>
    </row>
    <row r="1147" spans="1:32" ht="11.25" x14ac:dyDescent="0.2">
      <c r="A1147" s="60">
        <v>41307</v>
      </c>
      <c r="B1147" s="102">
        <f>INT(A1147/10000)</f>
        <v>4</v>
      </c>
      <c r="C1147" s="109">
        <v>2</v>
      </c>
      <c r="D1147" s="60" t="s">
        <v>1204</v>
      </c>
      <c r="E1147" s="60">
        <v>557</v>
      </c>
      <c r="F1147" s="60">
        <v>0</v>
      </c>
      <c r="G1147" s="60">
        <f t="shared" si="229"/>
        <v>897.85074626865674</v>
      </c>
      <c r="H1147" s="60"/>
      <c r="I1147" s="60"/>
      <c r="J1147" s="57"/>
      <c r="K1147" s="23">
        <f t="shared" si="230"/>
        <v>1</v>
      </c>
      <c r="L1147" s="23">
        <f t="shared" si="231"/>
        <v>0</v>
      </c>
      <c r="M1147" s="23">
        <f ca="1">OFFSET('Z1'!$B$7,B1147,K1147)*E1147</f>
        <v>0</v>
      </c>
      <c r="N1147" s="23">
        <f ca="1">IF(L1147&gt;0,OFFSET('Z1'!$I$7,B1147,L1147)*IF(L1147=1,E1147-9300,IF(L1147=2,E1147-18000,IF(L1147=3,E1147-45000,0))),0)</f>
        <v>0</v>
      </c>
      <c r="O1147" s="23">
        <f>IF(AND(F1147=1,E1147&gt;20000,E1147&lt;=45000),E1147*'Z1'!$G$7,0)+IF(AND(F1147=1,E1147&gt;45000,E1147&lt;=50000),'Z1'!$G$7/5000*(50000-E1147)*E1147,0)</f>
        <v>0</v>
      </c>
      <c r="P1147" s="24">
        <f t="shared" ca="1" si="232"/>
        <v>0</v>
      </c>
      <c r="Q1147" s="27">
        <v>0</v>
      </c>
      <c r="R1147" s="26">
        <f t="shared" si="233"/>
        <v>0</v>
      </c>
      <c r="S1147" s="27">
        <f t="shared" si="234"/>
        <v>1</v>
      </c>
      <c r="T1147" s="28">
        <f t="shared" si="235"/>
        <v>0</v>
      </c>
      <c r="U1147" s="61">
        <f ca="1">OFFSET($U$4,B1147,0)/OFFSET($G$4,B1147,0)*G1147</f>
        <v>453821.29861950246</v>
      </c>
      <c r="V1147" s="62">
        <f t="shared" ca="1" si="236"/>
        <v>453821.29861950246</v>
      </c>
      <c r="W1147" s="63">
        <v>880.12230637345158</v>
      </c>
      <c r="X1147" s="63">
        <f t="shared" ca="1" si="237"/>
        <v>814.75996161490571</v>
      </c>
      <c r="Y1147" s="64">
        <f t="shared" ca="1" si="238"/>
        <v>-7.4265070076307671E-2</v>
      </c>
      <c r="Z1147" s="64"/>
      <c r="AA1147" s="64">
        <f ca="1">MAX(Y1147,OFFSET($AA$4,B1147,0))</f>
        <v>-7.4265070076307671E-2</v>
      </c>
      <c r="AB1147" s="62">
        <f t="shared" ca="1" si="239"/>
        <v>453821.29861950246</v>
      </c>
      <c r="AC1147" s="65">
        <f t="shared" ca="1" si="240"/>
        <v>0</v>
      </c>
      <c r="AD1147" s="62">
        <f ca="1">MAX(0,AB1147-W1147*(1+OFFSET($Y$4,B1147,0))*E1147)</f>
        <v>0</v>
      </c>
      <c r="AE1147" s="65">
        <f ca="1">IF(OFFSET($AC$4,B1147,0)=0,0,-OFFSET($AC$4,B1147,0)/OFFSET($AD$4,B1147,0)*AD1147)</f>
        <v>0</v>
      </c>
      <c r="AF1147" s="51">
        <f t="shared" ca="1" si="241"/>
        <v>453821.29861950246</v>
      </c>
    </row>
    <row r="1148" spans="1:32" ht="11.25" x14ac:dyDescent="0.2">
      <c r="A1148" s="60">
        <v>41309</v>
      </c>
      <c r="B1148" s="102">
        <f>INT(A1148/10000)</f>
        <v>4</v>
      </c>
      <c r="C1148" s="109">
        <v>4</v>
      </c>
      <c r="D1148" s="60" t="s">
        <v>1205</v>
      </c>
      <c r="E1148" s="60">
        <v>2537</v>
      </c>
      <c r="F1148" s="60">
        <v>0</v>
      </c>
      <c r="G1148" s="60">
        <f t="shared" si="229"/>
        <v>4089.4925373134329</v>
      </c>
      <c r="H1148" s="60"/>
      <c r="I1148" s="60"/>
      <c r="J1148" s="57"/>
      <c r="K1148" s="23">
        <f t="shared" si="230"/>
        <v>1</v>
      </c>
      <c r="L1148" s="23">
        <f t="shared" si="231"/>
        <v>0</v>
      </c>
      <c r="M1148" s="23">
        <f ca="1">OFFSET('Z1'!$B$7,B1148,K1148)*E1148</f>
        <v>0</v>
      </c>
      <c r="N1148" s="23">
        <f ca="1">IF(L1148&gt;0,OFFSET('Z1'!$I$7,B1148,L1148)*IF(L1148=1,E1148-9300,IF(L1148=2,E1148-18000,IF(L1148=3,E1148-45000,0))),0)</f>
        <v>0</v>
      </c>
      <c r="O1148" s="23">
        <f>IF(AND(F1148=1,E1148&gt;20000,E1148&lt;=45000),E1148*'Z1'!$G$7,0)+IF(AND(F1148=1,E1148&gt;45000,E1148&lt;=50000),'Z1'!$G$7/5000*(50000-E1148)*E1148,0)</f>
        <v>0</v>
      </c>
      <c r="P1148" s="24">
        <f t="shared" ca="1" si="232"/>
        <v>0</v>
      </c>
      <c r="Q1148" s="27">
        <v>7853</v>
      </c>
      <c r="R1148" s="26">
        <f t="shared" si="233"/>
        <v>6853</v>
      </c>
      <c r="S1148" s="27">
        <f t="shared" si="234"/>
        <v>1</v>
      </c>
      <c r="T1148" s="28">
        <f t="shared" si="235"/>
        <v>6167.7</v>
      </c>
      <c r="U1148" s="61">
        <f ca="1">OFFSET($U$4,B1148,0)/OFFSET($G$4,B1148,0)*G1148</f>
        <v>2067046.0226170155</v>
      </c>
      <c r="V1148" s="62">
        <f t="shared" ca="1" si="236"/>
        <v>2073213.7226170155</v>
      </c>
      <c r="W1148" s="63">
        <v>882.43073867748967</v>
      </c>
      <c r="X1148" s="63">
        <f t="shared" ca="1" si="237"/>
        <v>817.19106133898913</v>
      </c>
      <c r="Y1148" s="64">
        <f t="shared" ca="1" si="238"/>
        <v>-7.3931782381330136E-2</v>
      </c>
      <c r="Z1148" s="64"/>
      <c r="AA1148" s="64">
        <f ca="1">MAX(Y1148,OFFSET($AA$4,B1148,0))</f>
        <v>-7.3931782381330136E-2</v>
      </c>
      <c r="AB1148" s="62">
        <f t="shared" ca="1" si="239"/>
        <v>2073213.7226170155</v>
      </c>
      <c r="AC1148" s="65">
        <f t="shared" ca="1" si="240"/>
        <v>0</v>
      </c>
      <c r="AD1148" s="62">
        <f ca="1">MAX(0,AB1148-W1148*(1+OFFSET($Y$4,B1148,0))*E1148)</f>
        <v>0</v>
      </c>
      <c r="AE1148" s="65">
        <f ca="1">IF(OFFSET($AC$4,B1148,0)=0,0,-OFFSET($AC$4,B1148,0)/OFFSET($AD$4,B1148,0)*AD1148)</f>
        <v>0</v>
      </c>
      <c r="AF1148" s="51">
        <f t="shared" ca="1" si="241"/>
        <v>2073213.7226170155</v>
      </c>
    </row>
    <row r="1149" spans="1:32" ht="11.25" x14ac:dyDescent="0.2">
      <c r="A1149" s="60">
        <v>41311</v>
      </c>
      <c r="B1149" s="102">
        <f>INT(A1149/10000)</f>
        <v>4</v>
      </c>
      <c r="C1149" s="109">
        <v>1</v>
      </c>
      <c r="D1149" s="60" t="s">
        <v>1206</v>
      </c>
      <c r="E1149" s="60">
        <v>406</v>
      </c>
      <c r="F1149" s="60">
        <v>0</v>
      </c>
      <c r="G1149" s="60">
        <f t="shared" si="229"/>
        <v>654.44776119402979</v>
      </c>
      <c r="H1149" s="60"/>
      <c r="I1149" s="60"/>
      <c r="J1149" s="57"/>
      <c r="K1149" s="23">
        <f t="shared" si="230"/>
        <v>1</v>
      </c>
      <c r="L1149" s="23">
        <f t="shared" si="231"/>
        <v>0</v>
      </c>
      <c r="M1149" s="23">
        <f ca="1">OFFSET('Z1'!$B$7,B1149,K1149)*E1149</f>
        <v>0</v>
      </c>
      <c r="N1149" s="23">
        <f ca="1">IF(L1149&gt;0,OFFSET('Z1'!$I$7,B1149,L1149)*IF(L1149=1,E1149-9300,IF(L1149=2,E1149-18000,IF(L1149=3,E1149-45000,0))),0)</f>
        <v>0</v>
      </c>
      <c r="O1149" s="23">
        <f>IF(AND(F1149=1,E1149&gt;20000,E1149&lt;=45000),E1149*'Z1'!$G$7,0)+IF(AND(F1149=1,E1149&gt;45000,E1149&lt;=50000),'Z1'!$G$7/5000*(50000-E1149)*E1149,0)</f>
        <v>0</v>
      </c>
      <c r="P1149" s="24">
        <f t="shared" ca="1" si="232"/>
        <v>0</v>
      </c>
      <c r="Q1149" s="27">
        <v>0</v>
      </c>
      <c r="R1149" s="26">
        <f t="shared" si="233"/>
        <v>0</v>
      </c>
      <c r="S1149" s="27">
        <f t="shared" si="234"/>
        <v>1</v>
      </c>
      <c r="T1149" s="28">
        <f t="shared" si="235"/>
        <v>0</v>
      </c>
      <c r="U1149" s="61">
        <f ca="1">OFFSET($U$4,B1149,0)/OFFSET($G$4,B1149,0)*G1149</f>
        <v>330792.54441565165</v>
      </c>
      <c r="V1149" s="62">
        <f t="shared" ca="1" si="236"/>
        <v>330792.54441565165</v>
      </c>
      <c r="W1149" s="63">
        <v>880.12230637345181</v>
      </c>
      <c r="X1149" s="63">
        <f t="shared" ca="1" si="237"/>
        <v>814.75996161490548</v>
      </c>
      <c r="Y1149" s="64">
        <f t="shared" ca="1" si="238"/>
        <v>-7.4265070076308115E-2</v>
      </c>
      <c r="Z1149" s="64"/>
      <c r="AA1149" s="64">
        <f ca="1">MAX(Y1149,OFFSET($AA$4,B1149,0))</f>
        <v>-7.4265070076308115E-2</v>
      </c>
      <c r="AB1149" s="62">
        <f t="shared" ca="1" si="239"/>
        <v>330792.54441565165</v>
      </c>
      <c r="AC1149" s="65">
        <f t="shared" ca="1" si="240"/>
        <v>0</v>
      </c>
      <c r="AD1149" s="62">
        <f ca="1">MAX(0,AB1149-W1149*(1+OFFSET($Y$4,B1149,0))*E1149)</f>
        <v>0</v>
      </c>
      <c r="AE1149" s="65">
        <f ca="1">IF(OFFSET($AC$4,B1149,0)=0,0,-OFFSET($AC$4,B1149,0)/OFFSET($AD$4,B1149,0)*AD1149)</f>
        <v>0</v>
      </c>
      <c r="AF1149" s="51">
        <f t="shared" ca="1" si="241"/>
        <v>330792.54441565165</v>
      </c>
    </row>
    <row r="1150" spans="1:32" ht="11.25" x14ac:dyDescent="0.2">
      <c r="A1150" s="60">
        <v>41312</v>
      </c>
      <c r="B1150" s="102">
        <f>INT(A1150/10000)</f>
        <v>4</v>
      </c>
      <c r="C1150" s="109">
        <v>3</v>
      </c>
      <c r="D1150" s="60" t="s">
        <v>1207</v>
      </c>
      <c r="E1150" s="60">
        <v>1523</v>
      </c>
      <c r="F1150" s="60">
        <v>0</v>
      </c>
      <c r="G1150" s="60">
        <f t="shared" si="229"/>
        <v>2454.9850746268658</v>
      </c>
      <c r="H1150" s="60"/>
      <c r="I1150" s="60"/>
      <c r="J1150" s="57"/>
      <c r="K1150" s="23">
        <f t="shared" si="230"/>
        <v>1</v>
      </c>
      <c r="L1150" s="23">
        <f t="shared" si="231"/>
        <v>0</v>
      </c>
      <c r="M1150" s="23">
        <f ca="1">OFFSET('Z1'!$B$7,B1150,K1150)*E1150</f>
        <v>0</v>
      </c>
      <c r="N1150" s="23">
        <f ca="1">IF(L1150&gt;0,OFFSET('Z1'!$I$7,B1150,L1150)*IF(L1150=1,E1150-9300,IF(L1150=2,E1150-18000,IF(L1150=3,E1150-45000,0))),0)</f>
        <v>0</v>
      </c>
      <c r="O1150" s="23">
        <f>IF(AND(F1150=1,E1150&gt;20000,E1150&lt;=45000),E1150*'Z1'!$G$7,0)+IF(AND(F1150=1,E1150&gt;45000,E1150&lt;=50000),'Z1'!$G$7/5000*(50000-E1150)*E1150,0)</f>
        <v>0</v>
      </c>
      <c r="P1150" s="24">
        <f t="shared" ca="1" si="232"/>
        <v>0</v>
      </c>
      <c r="Q1150" s="27">
        <v>2392</v>
      </c>
      <c r="R1150" s="26">
        <f t="shared" si="233"/>
        <v>1392</v>
      </c>
      <c r="S1150" s="27">
        <f t="shared" si="234"/>
        <v>1</v>
      </c>
      <c r="T1150" s="28">
        <f t="shared" si="235"/>
        <v>1252.8</v>
      </c>
      <c r="U1150" s="61">
        <f ca="1">OFFSET($U$4,B1150,0)/OFFSET($G$4,B1150,0)*G1150</f>
        <v>1240879.4215395013</v>
      </c>
      <c r="V1150" s="62">
        <f t="shared" ca="1" si="236"/>
        <v>1242132.2215395013</v>
      </c>
      <c r="W1150" s="63">
        <v>881.59676181899647</v>
      </c>
      <c r="X1150" s="63">
        <f t="shared" ca="1" si="237"/>
        <v>815.58254861424905</v>
      </c>
      <c r="Y1150" s="64">
        <f t="shared" ca="1" si="238"/>
        <v>-7.488028094447674E-2</v>
      </c>
      <c r="Z1150" s="64"/>
      <c r="AA1150" s="64">
        <f ca="1">MAX(Y1150,OFFSET($AA$4,B1150,0))</f>
        <v>-7.488028094447674E-2</v>
      </c>
      <c r="AB1150" s="62">
        <f t="shared" ca="1" si="239"/>
        <v>1242132.2215395013</v>
      </c>
      <c r="AC1150" s="65">
        <f t="shared" ca="1" si="240"/>
        <v>0</v>
      </c>
      <c r="AD1150" s="62">
        <f ca="1">MAX(0,AB1150-W1150*(1+OFFSET($Y$4,B1150,0))*E1150)</f>
        <v>0</v>
      </c>
      <c r="AE1150" s="65">
        <f ca="1">IF(OFFSET($AC$4,B1150,0)=0,0,-OFFSET($AC$4,B1150,0)/OFFSET($AD$4,B1150,0)*AD1150)</f>
        <v>0</v>
      </c>
      <c r="AF1150" s="51">
        <f t="shared" ca="1" si="241"/>
        <v>1242132.2215395013</v>
      </c>
    </row>
    <row r="1151" spans="1:32" ht="11.25" x14ac:dyDescent="0.2">
      <c r="A1151" s="60">
        <v>41313</v>
      </c>
      <c r="B1151" s="102">
        <f>INT(A1151/10000)</f>
        <v>4</v>
      </c>
      <c r="C1151" s="109">
        <v>3</v>
      </c>
      <c r="D1151" s="60" t="s">
        <v>1208</v>
      </c>
      <c r="E1151" s="60">
        <v>1555</v>
      </c>
      <c r="F1151" s="60">
        <v>0</v>
      </c>
      <c r="G1151" s="60">
        <f t="shared" si="229"/>
        <v>2506.5671641791046</v>
      </c>
      <c r="H1151" s="60"/>
      <c r="I1151" s="60"/>
      <c r="J1151" s="57"/>
      <c r="K1151" s="23">
        <f t="shared" si="230"/>
        <v>1</v>
      </c>
      <c r="L1151" s="23">
        <f t="shared" si="231"/>
        <v>0</v>
      </c>
      <c r="M1151" s="23">
        <f ca="1">OFFSET('Z1'!$B$7,B1151,K1151)*E1151</f>
        <v>0</v>
      </c>
      <c r="N1151" s="23">
        <f ca="1">IF(L1151&gt;0,OFFSET('Z1'!$I$7,B1151,L1151)*IF(L1151=1,E1151-9300,IF(L1151=2,E1151-18000,IF(L1151=3,E1151-45000,0))),0)</f>
        <v>0</v>
      </c>
      <c r="O1151" s="23">
        <f>IF(AND(F1151=1,E1151&gt;20000,E1151&lt;=45000),E1151*'Z1'!$G$7,0)+IF(AND(F1151=1,E1151&gt;45000,E1151&lt;=50000),'Z1'!$G$7/5000*(50000-E1151)*E1151,0)</f>
        <v>0</v>
      </c>
      <c r="P1151" s="24">
        <f t="shared" ca="1" si="232"/>
        <v>0</v>
      </c>
      <c r="Q1151" s="27">
        <v>4523</v>
      </c>
      <c r="R1151" s="26">
        <f t="shared" si="233"/>
        <v>3523</v>
      </c>
      <c r="S1151" s="27">
        <f t="shared" si="234"/>
        <v>1</v>
      </c>
      <c r="T1151" s="28">
        <f t="shared" si="235"/>
        <v>3170.7000000000003</v>
      </c>
      <c r="U1151" s="61">
        <f ca="1">OFFSET($U$4,B1151,0)/OFFSET($G$4,B1151,0)*G1151</f>
        <v>1266951.7403111784</v>
      </c>
      <c r="V1151" s="62">
        <f t="shared" ca="1" si="236"/>
        <v>1270122.4403111783</v>
      </c>
      <c r="W1151" s="63">
        <v>882.40289460874578</v>
      </c>
      <c r="X1151" s="63">
        <f t="shared" ca="1" si="237"/>
        <v>816.79899698468057</v>
      </c>
      <c r="Y1151" s="64">
        <f t="shared" ca="1" si="238"/>
        <v>-7.4346874908149285E-2</v>
      </c>
      <c r="Z1151" s="64"/>
      <c r="AA1151" s="64">
        <f ca="1">MAX(Y1151,OFFSET($AA$4,B1151,0))</f>
        <v>-7.4346874908149285E-2</v>
      </c>
      <c r="AB1151" s="62">
        <f t="shared" ca="1" si="239"/>
        <v>1270122.4403111783</v>
      </c>
      <c r="AC1151" s="65">
        <f t="shared" ca="1" si="240"/>
        <v>0</v>
      </c>
      <c r="AD1151" s="62">
        <f ca="1">MAX(0,AB1151-W1151*(1+OFFSET($Y$4,B1151,0))*E1151)</f>
        <v>0</v>
      </c>
      <c r="AE1151" s="65">
        <f ca="1">IF(OFFSET($AC$4,B1151,0)=0,0,-OFFSET($AC$4,B1151,0)/OFFSET($AD$4,B1151,0)*AD1151)</f>
        <v>0</v>
      </c>
      <c r="AF1151" s="51">
        <f t="shared" ca="1" si="241"/>
        <v>1270122.4403111783</v>
      </c>
    </row>
    <row r="1152" spans="1:32" ht="11.25" x14ac:dyDescent="0.2">
      <c r="A1152" s="60">
        <v>41314</v>
      </c>
      <c r="B1152" s="102">
        <f>INT(A1152/10000)</f>
        <v>4</v>
      </c>
      <c r="C1152" s="109">
        <v>3</v>
      </c>
      <c r="D1152" s="60" t="s">
        <v>1209</v>
      </c>
      <c r="E1152" s="60">
        <v>1041</v>
      </c>
      <c r="F1152" s="60">
        <v>0</v>
      </c>
      <c r="G1152" s="60">
        <f t="shared" si="229"/>
        <v>1678.0298507462687</v>
      </c>
      <c r="H1152" s="60"/>
      <c r="I1152" s="60"/>
      <c r="J1152" s="57"/>
      <c r="K1152" s="23">
        <f t="shared" si="230"/>
        <v>1</v>
      </c>
      <c r="L1152" s="23">
        <f t="shared" si="231"/>
        <v>0</v>
      </c>
      <c r="M1152" s="23">
        <f ca="1">OFFSET('Z1'!$B$7,B1152,K1152)*E1152</f>
        <v>0</v>
      </c>
      <c r="N1152" s="23">
        <f ca="1">IF(L1152&gt;0,OFFSET('Z1'!$I$7,B1152,L1152)*IF(L1152=1,E1152-9300,IF(L1152=2,E1152-18000,IF(L1152=3,E1152-45000,0))),0)</f>
        <v>0</v>
      </c>
      <c r="O1152" s="23">
        <f>IF(AND(F1152=1,E1152&gt;20000,E1152&lt;=45000),E1152*'Z1'!$G$7,0)+IF(AND(F1152=1,E1152&gt;45000,E1152&lt;=50000),'Z1'!$G$7/5000*(50000-E1152)*E1152,0)</f>
        <v>0</v>
      </c>
      <c r="P1152" s="24">
        <f t="shared" ca="1" si="232"/>
        <v>0</v>
      </c>
      <c r="Q1152" s="27">
        <v>3083</v>
      </c>
      <c r="R1152" s="26">
        <f t="shared" si="233"/>
        <v>2083</v>
      </c>
      <c r="S1152" s="27">
        <f t="shared" si="234"/>
        <v>1</v>
      </c>
      <c r="T1152" s="28">
        <f t="shared" si="235"/>
        <v>1874.7</v>
      </c>
      <c r="U1152" s="61">
        <f ca="1">OFFSET($U$4,B1152,0)/OFFSET($G$4,B1152,0)*G1152</f>
        <v>848165.12004111672</v>
      </c>
      <c r="V1152" s="62">
        <f t="shared" ca="1" si="236"/>
        <v>850039.82004111668</v>
      </c>
      <c r="W1152" s="63">
        <v>882.03865618333748</v>
      </c>
      <c r="X1152" s="63">
        <f t="shared" ca="1" si="237"/>
        <v>816.56082616821971</v>
      </c>
      <c r="Y1152" s="64">
        <f t="shared" ca="1" si="238"/>
        <v>-7.4234648964758954E-2</v>
      </c>
      <c r="Z1152" s="64"/>
      <c r="AA1152" s="64">
        <f ca="1">MAX(Y1152,OFFSET($AA$4,B1152,0))</f>
        <v>-7.4234648964758954E-2</v>
      </c>
      <c r="AB1152" s="62">
        <f t="shared" ca="1" si="239"/>
        <v>850039.82004111668</v>
      </c>
      <c r="AC1152" s="65">
        <f t="shared" ca="1" si="240"/>
        <v>0</v>
      </c>
      <c r="AD1152" s="62">
        <f ca="1">MAX(0,AB1152-W1152*(1+OFFSET($Y$4,B1152,0))*E1152)</f>
        <v>0</v>
      </c>
      <c r="AE1152" s="65">
        <f ca="1">IF(OFFSET($AC$4,B1152,0)=0,0,-OFFSET($AC$4,B1152,0)/OFFSET($AD$4,B1152,0)*AD1152)</f>
        <v>0</v>
      </c>
      <c r="AF1152" s="51">
        <f t="shared" ca="1" si="241"/>
        <v>850039.82004111668</v>
      </c>
    </row>
    <row r="1153" spans="1:32" ht="11.25" x14ac:dyDescent="0.2">
      <c r="A1153" s="60">
        <v>41315</v>
      </c>
      <c r="B1153" s="102">
        <f>INT(A1153/10000)</f>
        <v>4</v>
      </c>
      <c r="C1153" s="109">
        <v>3</v>
      </c>
      <c r="D1153" s="60" t="s">
        <v>1210</v>
      </c>
      <c r="E1153" s="60">
        <v>1291</v>
      </c>
      <c r="F1153" s="60">
        <v>0</v>
      </c>
      <c r="G1153" s="60">
        <f t="shared" si="229"/>
        <v>2081.0149253731342</v>
      </c>
      <c r="H1153" s="60"/>
      <c r="I1153" s="60"/>
      <c r="J1153" s="57"/>
      <c r="K1153" s="23">
        <f t="shared" si="230"/>
        <v>1</v>
      </c>
      <c r="L1153" s="23">
        <f t="shared" si="231"/>
        <v>0</v>
      </c>
      <c r="M1153" s="23">
        <f ca="1">OFFSET('Z1'!$B$7,B1153,K1153)*E1153</f>
        <v>0</v>
      </c>
      <c r="N1153" s="23">
        <f ca="1">IF(L1153&gt;0,OFFSET('Z1'!$I$7,B1153,L1153)*IF(L1153=1,E1153-9300,IF(L1153=2,E1153-18000,IF(L1153=3,E1153-45000,0))),0)</f>
        <v>0</v>
      </c>
      <c r="O1153" s="23">
        <f>IF(AND(F1153=1,E1153&gt;20000,E1153&lt;=45000),E1153*'Z1'!$G$7,0)+IF(AND(F1153=1,E1153&gt;45000,E1153&lt;=50000),'Z1'!$G$7/5000*(50000-E1153)*E1153,0)</f>
        <v>0</v>
      </c>
      <c r="P1153" s="24">
        <f t="shared" ca="1" si="232"/>
        <v>0</v>
      </c>
      <c r="Q1153" s="27">
        <v>31890</v>
      </c>
      <c r="R1153" s="26">
        <f t="shared" si="233"/>
        <v>30890</v>
      </c>
      <c r="S1153" s="27">
        <f t="shared" si="234"/>
        <v>1</v>
      </c>
      <c r="T1153" s="28">
        <f t="shared" si="235"/>
        <v>27801</v>
      </c>
      <c r="U1153" s="61">
        <f ca="1">OFFSET($U$4,B1153,0)/OFFSET($G$4,B1153,0)*G1153</f>
        <v>1051855.1104448431</v>
      </c>
      <c r="V1153" s="62">
        <f t="shared" ca="1" si="236"/>
        <v>1079656.1104448431</v>
      </c>
      <c r="W1153" s="63">
        <v>901.69213287279706</v>
      </c>
      <c r="X1153" s="63">
        <f t="shared" ca="1" si="237"/>
        <v>836.29443101846869</v>
      </c>
      <c r="Y1153" s="64">
        <f t="shared" ca="1" si="238"/>
        <v>-7.2527750293185811E-2</v>
      </c>
      <c r="Z1153" s="64"/>
      <c r="AA1153" s="64">
        <f ca="1">MAX(Y1153,OFFSET($AA$4,B1153,0))</f>
        <v>-7.2527750293185811E-2</v>
      </c>
      <c r="AB1153" s="62">
        <f t="shared" ca="1" si="239"/>
        <v>1079656.1104448431</v>
      </c>
      <c r="AC1153" s="65">
        <f t="shared" ca="1" si="240"/>
        <v>0</v>
      </c>
      <c r="AD1153" s="62">
        <f ca="1">MAX(0,AB1153-W1153*(1+OFFSET($Y$4,B1153,0))*E1153)</f>
        <v>0</v>
      </c>
      <c r="AE1153" s="65">
        <f ca="1">IF(OFFSET($AC$4,B1153,0)=0,0,-OFFSET($AC$4,B1153,0)/OFFSET($AD$4,B1153,0)*AD1153)</f>
        <v>0</v>
      </c>
      <c r="AF1153" s="51">
        <f t="shared" ca="1" si="241"/>
        <v>1079656.1104448431</v>
      </c>
    </row>
    <row r="1154" spans="1:32" ht="11.25" x14ac:dyDescent="0.2">
      <c r="A1154" s="60">
        <v>41316</v>
      </c>
      <c r="B1154" s="102">
        <f>INT(A1154/10000)</f>
        <v>4</v>
      </c>
      <c r="C1154" s="109">
        <v>3</v>
      </c>
      <c r="D1154" s="60" t="s">
        <v>1211</v>
      </c>
      <c r="E1154" s="60">
        <v>1591</v>
      </c>
      <c r="F1154" s="60">
        <v>0</v>
      </c>
      <c r="G1154" s="60">
        <f t="shared" si="229"/>
        <v>2564.5970149253731</v>
      </c>
      <c r="H1154" s="60"/>
      <c r="I1154" s="60"/>
      <c r="J1154" s="57"/>
      <c r="K1154" s="23">
        <f t="shared" si="230"/>
        <v>1</v>
      </c>
      <c r="L1154" s="23">
        <f t="shared" si="231"/>
        <v>0</v>
      </c>
      <c r="M1154" s="23">
        <f ca="1">OFFSET('Z1'!$B$7,B1154,K1154)*E1154</f>
        <v>0</v>
      </c>
      <c r="N1154" s="23">
        <f ca="1">IF(L1154&gt;0,OFFSET('Z1'!$I$7,B1154,L1154)*IF(L1154=1,E1154-9300,IF(L1154=2,E1154-18000,IF(L1154=3,E1154-45000,0))),0)</f>
        <v>0</v>
      </c>
      <c r="O1154" s="23">
        <f>IF(AND(F1154=1,E1154&gt;20000,E1154&lt;=45000),E1154*'Z1'!$G$7,0)+IF(AND(F1154=1,E1154&gt;45000,E1154&lt;=50000),'Z1'!$G$7/5000*(50000-E1154)*E1154,0)</f>
        <v>0</v>
      </c>
      <c r="P1154" s="24">
        <f t="shared" ca="1" si="232"/>
        <v>0</v>
      </c>
      <c r="Q1154" s="27">
        <v>0</v>
      </c>
      <c r="R1154" s="26">
        <f t="shared" si="233"/>
        <v>0</v>
      </c>
      <c r="S1154" s="27">
        <f t="shared" si="234"/>
        <v>1</v>
      </c>
      <c r="T1154" s="28">
        <f t="shared" si="235"/>
        <v>0</v>
      </c>
      <c r="U1154" s="61">
        <f ca="1">OFFSET($U$4,B1154,0)/OFFSET($G$4,B1154,0)*G1154</f>
        <v>1296283.0989293149</v>
      </c>
      <c r="V1154" s="62">
        <f t="shared" ca="1" si="236"/>
        <v>1296283.0989293149</v>
      </c>
      <c r="W1154" s="63">
        <v>880.12230637345158</v>
      </c>
      <c r="X1154" s="63">
        <f t="shared" ca="1" si="237"/>
        <v>814.75996161490559</v>
      </c>
      <c r="Y1154" s="64">
        <f t="shared" ca="1" si="238"/>
        <v>-7.4265070076307782E-2</v>
      </c>
      <c r="Z1154" s="64"/>
      <c r="AA1154" s="64">
        <f ca="1">MAX(Y1154,OFFSET($AA$4,B1154,0))</f>
        <v>-7.4265070076307782E-2</v>
      </c>
      <c r="AB1154" s="62">
        <f t="shared" ca="1" si="239"/>
        <v>1296283.0989293149</v>
      </c>
      <c r="AC1154" s="65">
        <f t="shared" ca="1" si="240"/>
        <v>0</v>
      </c>
      <c r="AD1154" s="62">
        <f ca="1">MAX(0,AB1154-W1154*(1+OFFSET($Y$4,B1154,0))*E1154)</f>
        <v>0</v>
      </c>
      <c r="AE1154" s="65">
        <f ca="1">IF(OFFSET($AC$4,B1154,0)=0,0,-OFFSET($AC$4,B1154,0)/OFFSET($AD$4,B1154,0)*AD1154)</f>
        <v>0</v>
      </c>
      <c r="AF1154" s="51">
        <f t="shared" ca="1" si="241"/>
        <v>1296283.0989293149</v>
      </c>
    </row>
    <row r="1155" spans="1:32" ht="11.25" x14ac:dyDescent="0.2">
      <c r="A1155" s="60">
        <v>41317</v>
      </c>
      <c r="B1155" s="102">
        <f>INT(A1155/10000)</f>
        <v>4</v>
      </c>
      <c r="C1155" s="109">
        <v>3</v>
      </c>
      <c r="D1155" s="60" t="s">
        <v>1212</v>
      </c>
      <c r="E1155" s="60">
        <v>1510</v>
      </c>
      <c r="F1155" s="60">
        <v>0</v>
      </c>
      <c r="G1155" s="60">
        <f t="shared" si="229"/>
        <v>2434.0298507462685</v>
      </c>
      <c r="H1155" s="60"/>
      <c r="I1155" s="60"/>
      <c r="J1155" s="57"/>
      <c r="K1155" s="23">
        <f t="shared" si="230"/>
        <v>1</v>
      </c>
      <c r="L1155" s="23">
        <f t="shared" si="231"/>
        <v>0</v>
      </c>
      <c r="M1155" s="23">
        <f ca="1">OFFSET('Z1'!$B$7,B1155,K1155)*E1155</f>
        <v>0</v>
      </c>
      <c r="N1155" s="23">
        <f ca="1">IF(L1155&gt;0,OFFSET('Z1'!$I$7,B1155,L1155)*IF(L1155=1,E1155-9300,IF(L1155=2,E1155-18000,IF(L1155=3,E1155-45000,0))),0)</f>
        <v>0</v>
      </c>
      <c r="O1155" s="23">
        <f>IF(AND(F1155=1,E1155&gt;20000,E1155&lt;=45000),E1155*'Z1'!$G$7,0)+IF(AND(F1155=1,E1155&gt;45000,E1155&lt;=50000),'Z1'!$G$7/5000*(50000-E1155)*E1155,0)</f>
        <v>0</v>
      </c>
      <c r="P1155" s="24">
        <f t="shared" ca="1" si="232"/>
        <v>0</v>
      </c>
      <c r="Q1155" s="27">
        <v>0</v>
      </c>
      <c r="R1155" s="26">
        <f t="shared" si="233"/>
        <v>0</v>
      </c>
      <c r="S1155" s="27">
        <f t="shared" si="234"/>
        <v>1</v>
      </c>
      <c r="T1155" s="28">
        <f t="shared" si="235"/>
        <v>0</v>
      </c>
      <c r="U1155" s="61">
        <f ca="1">OFFSET($U$4,B1155,0)/OFFSET($G$4,B1155,0)*G1155</f>
        <v>1230287.5420385073</v>
      </c>
      <c r="V1155" s="62">
        <f t="shared" ca="1" si="236"/>
        <v>1230287.5420385073</v>
      </c>
      <c r="W1155" s="63">
        <v>880.12230637345147</v>
      </c>
      <c r="X1155" s="63">
        <f t="shared" ca="1" si="237"/>
        <v>814.75996161490548</v>
      </c>
      <c r="Y1155" s="64">
        <f t="shared" ca="1" si="238"/>
        <v>-7.4265070076307782E-2</v>
      </c>
      <c r="Z1155" s="64"/>
      <c r="AA1155" s="64">
        <f ca="1">MAX(Y1155,OFFSET($AA$4,B1155,0))</f>
        <v>-7.4265070076307782E-2</v>
      </c>
      <c r="AB1155" s="62">
        <f t="shared" ca="1" si="239"/>
        <v>1230287.5420385073</v>
      </c>
      <c r="AC1155" s="65">
        <f t="shared" ca="1" si="240"/>
        <v>0</v>
      </c>
      <c r="AD1155" s="62">
        <f ca="1">MAX(0,AB1155-W1155*(1+OFFSET($Y$4,B1155,0))*E1155)</f>
        <v>0</v>
      </c>
      <c r="AE1155" s="65">
        <f ca="1">IF(OFFSET($AC$4,B1155,0)=0,0,-OFFSET($AC$4,B1155,0)/OFFSET($AD$4,B1155,0)*AD1155)</f>
        <v>0</v>
      </c>
      <c r="AF1155" s="51">
        <f t="shared" ca="1" si="241"/>
        <v>1230287.5420385073</v>
      </c>
    </row>
    <row r="1156" spans="1:32" ht="11.25" x14ac:dyDescent="0.2">
      <c r="A1156" s="60">
        <v>41318</v>
      </c>
      <c r="B1156" s="102">
        <f>INT(A1156/10000)</f>
        <v>4</v>
      </c>
      <c r="C1156" s="109">
        <v>3</v>
      </c>
      <c r="D1156" s="60" t="s">
        <v>1213</v>
      </c>
      <c r="E1156" s="60">
        <v>1539</v>
      </c>
      <c r="F1156" s="60">
        <v>0</v>
      </c>
      <c r="G1156" s="60">
        <f t="shared" si="229"/>
        <v>2480.7761194029849</v>
      </c>
      <c r="H1156" s="60"/>
      <c r="I1156" s="60"/>
      <c r="J1156" s="57"/>
      <c r="K1156" s="23">
        <f t="shared" si="230"/>
        <v>1</v>
      </c>
      <c r="L1156" s="23">
        <f t="shared" si="231"/>
        <v>0</v>
      </c>
      <c r="M1156" s="23">
        <f ca="1">OFFSET('Z1'!$B$7,B1156,K1156)*E1156</f>
        <v>0</v>
      </c>
      <c r="N1156" s="23">
        <f ca="1">IF(L1156&gt;0,OFFSET('Z1'!$I$7,B1156,L1156)*IF(L1156=1,E1156-9300,IF(L1156=2,E1156-18000,IF(L1156=3,E1156-45000,0))),0)</f>
        <v>0</v>
      </c>
      <c r="O1156" s="23">
        <f>IF(AND(F1156=1,E1156&gt;20000,E1156&lt;=45000),E1156*'Z1'!$G$7,0)+IF(AND(F1156=1,E1156&gt;45000,E1156&lt;=50000),'Z1'!$G$7/5000*(50000-E1156)*E1156,0)</f>
        <v>0</v>
      </c>
      <c r="P1156" s="24">
        <f t="shared" ca="1" si="232"/>
        <v>0</v>
      </c>
      <c r="Q1156" s="27">
        <v>16199</v>
      </c>
      <c r="R1156" s="26">
        <f t="shared" si="233"/>
        <v>15199</v>
      </c>
      <c r="S1156" s="27">
        <f t="shared" si="234"/>
        <v>1</v>
      </c>
      <c r="T1156" s="28">
        <f t="shared" si="235"/>
        <v>13679.1</v>
      </c>
      <c r="U1156" s="61">
        <f ca="1">OFFSET($U$4,B1156,0)/OFFSET($G$4,B1156,0)*G1156</f>
        <v>1253915.5809253396</v>
      </c>
      <c r="V1156" s="62">
        <f t="shared" ca="1" si="236"/>
        <v>1267594.6809253397</v>
      </c>
      <c r="W1156" s="63">
        <v>888.69317508671111</v>
      </c>
      <c r="X1156" s="63">
        <f t="shared" ca="1" si="237"/>
        <v>823.64826570847288</v>
      </c>
      <c r="Y1156" s="64">
        <f t="shared" ca="1" si="238"/>
        <v>-7.3191638241051793E-2</v>
      </c>
      <c r="Z1156" s="64"/>
      <c r="AA1156" s="64">
        <f ca="1">MAX(Y1156,OFFSET($AA$4,B1156,0))</f>
        <v>-7.3191638241051793E-2</v>
      </c>
      <c r="AB1156" s="62">
        <f t="shared" ca="1" si="239"/>
        <v>1267594.6809253397</v>
      </c>
      <c r="AC1156" s="65">
        <f t="shared" ca="1" si="240"/>
        <v>0</v>
      </c>
      <c r="AD1156" s="62">
        <f ca="1">MAX(0,AB1156-W1156*(1+OFFSET($Y$4,B1156,0))*E1156)</f>
        <v>0</v>
      </c>
      <c r="AE1156" s="65">
        <f ca="1">IF(OFFSET($AC$4,B1156,0)=0,0,-OFFSET($AC$4,B1156,0)/OFFSET($AD$4,B1156,0)*AD1156)</f>
        <v>0</v>
      </c>
      <c r="AF1156" s="51">
        <f t="shared" ca="1" si="241"/>
        <v>1267594.6809253397</v>
      </c>
    </row>
    <row r="1157" spans="1:32" ht="11.25" x14ac:dyDescent="0.2">
      <c r="A1157" s="60">
        <v>41319</v>
      </c>
      <c r="B1157" s="102">
        <f>INT(A1157/10000)</f>
        <v>4</v>
      </c>
      <c r="C1157" s="109">
        <v>1</v>
      </c>
      <c r="D1157" s="60" t="s">
        <v>1214</v>
      </c>
      <c r="E1157" s="60">
        <v>495</v>
      </c>
      <c r="F1157" s="60">
        <v>0</v>
      </c>
      <c r="G1157" s="60">
        <f t="shared" si="229"/>
        <v>797.91044776119406</v>
      </c>
      <c r="H1157" s="60"/>
      <c r="I1157" s="60"/>
      <c r="J1157" s="57"/>
      <c r="K1157" s="23">
        <f t="shared" si="230"/>
        <v>1</v>
      </c>
      <c r="L1157" s="23">
        <f t="shared" si="231"/>
        <v>0</v>
      </c>
      <c r="M1157" s="23">
        <f ca="1">OFFSET('Z1'!$B$7,B1157,K1157)*E1157</f>
        <v>0</v>
      </c>
      <c r="N1157" s="23">
        <f ca="1">IF(L1157&gt;0,OFFSET('Z1'!$I$7,B1157,L1157)*IF(L1157=1,E1157-9300,IF(L1157=2,E1157-18000,IF(L1157=3,E1157-45000,0))),0)</f>
        <v>0</v>
      </c>
      <c r="O1157" s="23">
        <f>IF(AND(F1157=1,E1157&gt;20000,E1157&lt;=45000),E1157*'Z1'!$G$7,0)+IF(AND(F1157=1,E1157&gt;45000,E1157&lt;=50000),'Z1'!$G$7/5000*(50000-E1157)*E1157,0)</f>
        <v>0</v>
      </c>
      <c r="P1157" s="24">
        <f t="shared" ca="1" si="232"/>
        <v>0</v>
      </c>
      <c r="Q1157" s="27">
        <v>1365</v>
      </c>
      <c r="R1157" s="26">
        <f t="shared" si="233"/>
        <v>365</v>
      </c>
      <c r="S1157" s="27">
        <f t="shared" si="234"/>
        <v>1</v>
      </c>
      <c r="T1157" s="28">
        <f t="shared" si="235"/>
        <v>328.5</v>
      </c>
      <c r="U1157" s="61">
        <f ca="1">OFFSET($U$4,B1157,0)/OFFSET($G$4,B1157,0)*G1157</f>
        <v>403306.18099937832</v>
      </c>
      <c r="V1157" s="62">
        <f t="shared" ca="1" si="236"/>
        <v>403634.68099937832</v>
      </c>
      <c r="W1157" s="63">
        <v>880.84985128363144</v>
      </c>
      <c r="X1157" s="63">
        <f t="shared" ca="1" si="237"/>
        <v>815.42359797854203</v>
      </c>
      <c r="Y1157" s="64">
        <f t="shared" ca="1" si="238"/>
        <v>-7.4276283534300491E-2</v>
      </c>
      <c r="Z1157" s="64"/>
      <c r="AA1157" s="64">
        <f ca="1">MAX(Y1157,OFFSET($AA$4,B1157,0))</f>
        <v>-7.4276283534300491E-2</v>
      </c>
      <c r="AB1157" s="62">
        <f t="shared" ca="1" si="239"/>
        <v>403634.68099937832</v>
      </c>
      <c r="AC1157" s="65">
        <f t="shared" ca="1" si="240"/>
        <v>0</v>
      </c>
      <c r="AD1157" s="62">
        <f ca="1">MAX(0,AB1157-W1157*(1+OFFSET($Y$4,B1157,0))*E1157)</f>
        <v>0</v>
      </c>
      <c r="AE1157" s="65">
        <f ca="1">IF(OFFSET($AC$4,B1157,0)=0,0,-OFFSET($AC$4,B1157,0)/OFFSET($AD$4,B1157,0)*AD1157)</f>
        <v>0</v>
      </c>
      <c r="AF1157" s="51">
        <f t="shared" ca="1" si="241"/>
        <v>403634.68099937832</v>
      </c>
    </row>
    <row r="1158" spans="1:32" ht="11.25" x14ac:dyDescent="0.2">
      <c r="A1158" s="60">
        <v>41320</v>
      </c>
      <c r="B1158" s="102">
        <f>INT(A1158/10000)</f>
        <v>4</v>
      </c>
      <c r="C1158" s="109">
        <v>2</v>
      </c>
      <c r="D1158" s="60" t="s">
        <v>1215</v>
      </c>
      <c r="E1158" s="60">
        <v>641</v>
      </c>
      <c r="F1158" s="60">
        <v>0</v>
      </c>
      <c r="G1158" s="60">
        <f t="shared" si="229"/>
        <v>1033.2537313432836</v>
      </c>
      <c r="H1158" s="60"/>
      <c r="I1158" s="60"/>
      <c r="J1158" s="57"/>
      <c r="K1158" s="23">
        <f t="shared" si="230"/>
        <v>1</v>
      </c>
      <c r="L1158" s="23">
        <f t="shared" si="231"/>
        <v>0</v>
      </c>
      <c r="M1158" s="23">
        <f ca="1">OFFSET('Z1'!$B$7,B1158,K1158)*E1158</f>
        <v>0</v>
      </c>
      <c r="N1158" s="23">
        <f ca="1">IF(L1158&gt;0,OFFSET('Z1'!$I$7,B1158,L1158)*IF(L1158=1,E1158-9300,IF(L1158=2,E1158-18000,IF(L1158=3,E1158-45000,0))),0)</f>
        <v>0</v>
      </c>
      <c r="O1158" s="23">
        <f>IF(AND(F1158=1,E1158&gt;20000,E1158&lt;=45000),E1158*'Z1'!$G$7,0)+IF(AND(F1158=1,E1158&gt;45000,E1158&lt;=50000),'Z1'!$G$7/5000*(50000-E1158)*E1158,0)</f>
        <v>0</v>
      </c>
      <c r="P1158" s="24">
        <f t="shared" ca="1" si="232"/>
        <v>0</v>
      </c>
      <c r="Q1158" s="27">
        <v>2445</v>
      </c>
      <c r="R1158" s="26">
        <f t="shared" si="233"/>
        <v>1445</v>
      </c>
      <c r="S1158" s="27">
        <f t="shared" si="234"/>
        <v>1</v>
      </c>
      <c r="T1158" s="28">
        <f t="shared" si="235"/>
        <v>1300.5</v>
      </c>
      <c r="U1158" s="61">
        <f ca="1">OFFSET($U$4,B1158,0)/OFFSET($G$4,B1158,0)*G1158</f>
        <v>522261.13539515447</v>
      </c>
      <c r="V1158" s="62">
        <f t="shared" ca="1" si="236"/>
        <v>523561.63539515447</v>
      </c>
      <c r="W1158" s="63">
        <v>882.53230637345177</v>
      </c>
      <c r="X1158" s="63">
        <f t="shared" ca="1" si="237"/>
        <v>816.78882276935178</v>
      </c>
      <c r="Y1158" s="64">
        <f t="shared" ca="1" si="238"/>
        <v>-7.4494138208103244E-2</v>
      </c>
      <c r="Z1158" s="64"/>
      <c r="AA1158" s="64">
        <f ca="1">MAX(Y1158,OFFSET($AA$4,B1158,0))</f>
        <v>-7.4494138208103244E-2</v>
      </c>
      <c r="AB1158" s="62">
        <f t="shared" ca="1" si="239"/>
        <v>523561.63539515447</v>
      </c>
      <c r="AC1158" s="65">
        <f t="shared" ca="1" si="240"/>
        <v>0</v>
      </c>
      <c r="AD1158" s="62">
        <f ca="1">MAX(0,AB1158-W1158*(1+OFFSET($Y$4,B1158,0))*E1158)</f>
        <v>0</v>
      </c>
      <c r="AE1158" s="65">
        <f ca="1">IF(OFFSET($AC$4,B1158,0)=0,0,-OFFSET($AC$4,B1158,0)/OFFSET($AD$4,B1158,0)*AD1158)</f>
        <v>0</v>
      </c>
      <c r="AF1158" s="51">
        <f t="shared" ca="1" si="241"/>
        <v>523561.63539515447</v>
      </c>
    </row>
    <row r="1159" spans="1:32" ht="11.25" x14ac:dyDescent="0.2">
      <c r="A1159" s="60">
        <v>41321</v>
      </c>
      <c r="B1159" s="102">
        <f>INT(A1159/10000)</f>
        <v>4</v>
      </c>
      <c r="C1159" s="109">
        <v>3</v>
      </c>
      <c r="D1159" s="60" t="s">
        <v>1216</v>
      </c>
      <c r="E1159" s="60">
        <v>1281</v>
      </c>
      <c r="F1159" s="60">
        <v>0</v>
      </c>
      <c r="G1159" s="60">
        <f t="shared" si="229"/>
        <v>2064.8955223880598</v>
      </c>
      <c r="H1159" s="60"/>
      <c r="I1159" s="60"/>
      <c r="J1159" s="57"/>
      <c r="K1159" s="23">
        <f t="shared" si="230"/>
        <v>1</v>
      </c>
      <c r="L1159" s="23">
        <f t="shared" si="231"/>
        <v>0</v>
      </c>
      <c r="M1159" s="23">
        <f ca="1">OFFSET('Z1'!$B$7,B1159,K1159)*E1159</f>
        <v>0</v>
      </c>
      <c r="N1159" s="23">
        <f ca="1">IF(L1159&gt;0,OFFSET('Z1'!$I$7,B1159,L1159)*IF(L1159=1,E1159-9300,IF(L1159=2,E1159-18000,IF(L1159=3,E1159-45000,0))),0)</f>
        <v>0</v>
      </c>
      <c r="O1159" s="23">
        <f>IF(AND(F1159=1,E1159&gt;20000,E1159&lt;=45000),E1159*'Z1'!$G$7,0)+IF(AND(F1159=1,E1159&gt;45000,E1159&lt;=50000),'Z1'!$G$7/5000*(50000-E1159)*E1159,0)</f>
        <v>0</v>
      </c>
      <c r="P1159" s="24">
        <f t="shared" ca="1" si="232"/>
        <v>0</v>
      </c>
      <c r="Q1159" s="27">
        <v>9831</v>
      </c>
      <c r="R1159" s="26">
        <f t="shared" si="233"/>
        <v>8831</v>
      </c>
      <c r="S1159" s="27">
        <f t="shared" si="234"/>
        <v>1</v>
      </c>
      <c r="T1159" s="28">
        <f t="shared" si="235"/>
        <v>7947.9000000000005</v>
      </c>
      <c r="U1159" s="61">
        <f ca="1">OFFSET($U$4,B1159,0)/OFFSET($G$4,B1159,0)*G1159</f>
        <v>1043707.5108286941</v>
      </c>
      <c r="V1159" s="62">
        <f t="shared" ca="1" si="236"/>
        <v>1051655.410828694</v>
      </c>
      <c r="W1159" s="63">
        <v>885.75456528358586</v>
      </c>
      <c r="X1159" s="63">
        <f t="shared" ca="1" si="237"/>
        <v>820.96441126361754</v>
      </c>
      <c r="Y1159" s="64">
        <f t="shared" ca="1" si="238"/>
        <v>-7.3146847399228387E-2</v>
      </c>
      <c r="Z1159" s="64"/>
      <c r="AA1159" s="64">
        <f ca="1">MAX(Y1159,OFFSET($AA$4,B1159,0))</f>
        <v>-7.3146847399228387E-2</v>
      </c>
      <c r="AB1159" s="62">
        <f t="shared" ca="1" si="239"/>
        <v>1051655.410828694</v>
      </c>
      <c r="AC1159" s="65">
        <f t="shared" ca="1" si="240"/>
        <v>0</v>
      </c>
      <c r="AD1159" s="62">
        <f ca="1">MAX(0,AB1159-W1159*(1+OFFSET($Y$4,B1159,0))*E1159)</f>
        <v>0</v>
      </c>
      <c r="AE1159" s="65">
        <f ca="1">IF(OFFSET($AC$4,B1159,0)=0,0,-OFFSET($AC$4,B1159,0)/OFFSET($AD$4,B1159,0)*AD1159)</f>
        <v>0</v>
      </c>
      <c r="AF1159" s="51">
        <f t="shared" ca="1" si="241"/>
        <v>1051655.410828694</v>
      </c>
    </row>
    <row r="1160" spans="1:32" ht="11.25" x14ac:dyDescent="0.2">
      <c r="A1160" s="60">
        <v>41322</v>
      </c>
      <c r="B1160" s="102">
        <f>INT(A1160/10000)</f>
        <v>4</v>
      </c>
      <c r="C1160" s="109">
        <v>2</v>
      </c>
      <c r="D1160" s="60" t="s">
        <v>1217</v>
      </c>
      <c r="E1160" s="60">
        <v>986</v>
      </c>
      <c r="F1160" s="60">
        <v>0</v>
      </c>
      <c r="G1160" s="60">
        <f t="shared" si="229"/>
        <v>1589.3731343283582</v>
      </c>
      <c r="H1160" s="60"/>
      <c r="I1160" s="60"/>
      <c r="J1160" s="57"/>
      <c r="K1160" s="23">
        <f t="shared" si="230"/>
        <v>1</v>
      </c>
      <c r="L1160" s="23">
        <f t="shared" si="231"/>
        <v>0</v>
      </c>
      <c r="M1160" s="23">
        <f ca="1">OFFSET('Z1'!$B$7,B1160,K1160)*E1160</f>
        <v>0</v>
      </c>
      <c r="N1160" s="23">
        <f ca="1">IF(L1160&gt;0,OFFSET('Z1'!$I$7,B1160,L1160)*IF(L1160=1,E1160-9300,IF(L1160=2,E1160-18000,IF(L1160=3,E1160-45000,0))),0)</f>
        <v>0</v>
      </c>
      <c r="O1160" s="23">
        <f>IF(AND(F1160=1,E1160&gt;20000,E1160&lt;=45000),E1160*'Z1'!$G$7,0)+IF(AND(F1160=1,E1160&gt;45000,E1160&lt;=50000),'Z1'!$G$7/5000*(50000-E1160)*E1160,0)</f>
        <v>0</v>
      </c>
      <c r="P1160" s="24">
        <f t="shared" ca="1" si="232"/>
        <v>0</v>
      </c>
      <c r="Q1160" s="27">
        <v>2464</v>
      </c>
      <c r="R1160" s="26">
        <f t="shared" si="233"/>
        <v>1464</v>
      </c>
      <c r="S1160" s="27">
        <f t="shared" si="234"/>
        <v>1</v>
      </c>
      <c r="T1160" s="28">
        <f t="shared" si="235"/>
        <v>1317.6000000000001</v>
      </c>
      <c r="U1160" s="61">
        <f ca="1">OFFSET($U$4,B1160,0)/OFFSET($G$4,B1160,0)*G1160</f>
        <v>803353.3221522969</v>
      </c>
      <c r="V1160" s="62">
        <f t="shared" ca="1" si="236"/>
        <v>804670.92215229687</v>
      </c>
      <c r="W1160" s="63">
        <v>881.43614157182424</v>
      </c>
      <c r="X1160" s="63">
        <f t="shared" ca="1" si="237"/>
        <v>816.09626993133554</v>
      </c>
      <c r="Y1160" s="64">
        <f t="shared" ca="1" si="238"/>
        <v>-7.4128877361406054E-2</v>
      </c>
      <c r="Z1160" s="64"/>
      <c r="AA1160" s="64">
        <f ca="1">MAX(Y1160,OFFSET($AA$4,B1160,0))</f>
        <v>-7.4128877361406054E-2</v>
      </c>
      <c r="AB1160" s="62">
        <f t="shared" ca="1" si="239"/>
        <v>804670.92215229687</v>
      </c>
      <c r="AC1160" s="65">
        <f t="shared" ca="1" si="240"/>
        <v>0</v>
      </c>
      <c r="AD1160" s="62">
        <f ca="1">MAX(0,AB1160-W1160*(1+OFFSET($Y$4,B1160,0))*E1160)</f>
        <v>0</v>
      </c>
      <c r="AE1160" s="65">
        <f ca="1">IF(OFFSET($AC$4,B1160,0)=0,0,-OFFSET($AC$4,B1160,0)/OFFSET($AD$4,B1160,0)*AD1160)</f>
        <v>0</v>
      </c>
      <c r="AF1160" s="51">
        <f t="shared" ca="1" si="241"/>
        <v>804670.92215229687</v>
      </c>
    </row>
    <row r="1161" spans="1:32" ht="11.25" x14ac:dyDescent="0.2">
      <c r="A1161" s="60">
        <v>41323</v>
      </c>
      <c r="B1161" s="102">
        <f>INT(A1161/10000)</f>
        <v>4</v>
      </c>
      <c r="C1161" s="109">
        <v>3</v>
      </c>
      <c r="D1161" s="60" t="s">
        <v>1218</v>
      </c>
      <c r="E1161" s="60">
        <v>1839</v>
      </c>
      <c r="F1161" s="60">
        <v>0</v>
      </c>
      <c r="G1161" s="60">
        <f t="shared" si="229"/>
        <v>2964.3582089552237</v>
      </c>
      <c r="H1161" s="60"/>
      <c r="I1161" s="60"/>
      <c r="J1161" s="57"/>
      <c r="K1161" s="23">
        <f t="shared" si="230"/>
        <v>1</v>
      </c>
      <c r="L1161" s="23">
        <f t="shared" si="231"/>
        <v>0</v>
      </c>
      <c r="M1161" s="23">
        <f ca="1">OFFSET('Z1'!$B$7,B1161,K1161)*E1161</f>
        <v>0</v>
      </c>
      <c r="N1161" s="23">
        <f ca="1">IF(L1161&gt;0,OFFSET('Z1'!$I$7,B1161,L1161)*IF(L1161=1,E1161-9300,IF(L1161=2,E1161-18000,IF(L1161=3,E1161-45000,0))),0)</f>
        <v>0</v>
      </c>
      <c r="O1161" s="23">
        <f>IF(AND(F1161=1,E1161&gt;20000,E1161&lt;=45000),E1161*'Z1'!$G$7,0)+IF(AND(F1161=1,E1161&gt;45000,E1161&lt;=50000),'Z1'!$G$7/5000*(50000-E1161)*E1161,0)</f>
        <v>0</v>
      </c>
      <c r="P1161" s="24">
        <f t="shared" ca="1" si="232"/>
        <v>0</v>
      </c>
      <c r="Q1161" s="27">
        <v>4303</v>
      </c>
      <c r="R1161" s="26">
        <f t="shared" si="233"/>
        <v>3303</v>
      </c>
      <c r="S1161" s="27">
        <f t="shared" si="234"/>
        <v>1</v>
      </c>
      <c r="T1161" s="28">
        <f t="shared" si="235"/>
        <v>2972.7000000000003</v>
      </c>
      <c r="U1161" s="61">
        <f ca="1">OFFSET($U$4,B1161,0)/OFFSET($G$4,B1161,0)*G1161</f>
        <v>1498343.5694098114</v>
      </c>
      <c r="V1161" s="62">
        <f t="shared" ca="1" si="236"/>
        <v>1501316.2694098114</v>
      </c>
      <c r="W1161" s="63">
        <v>881.83859696233469</v>
      </c>
      <c r="X1161" s="63">
        <f t="shared" ca="1" si="237"/>
        <v>816.37643796074576</v>
      </c>
      <c r="Y1161" s="64">
        <f t="shared" ca="1" si="238"/>
        <v>-7.4233719443769108E-2</v>
      </c>
      <c r="Z1161" s="64"/>
      <c r="AA1161" s="64">
        <f ca="1">MAX(Y1161,OFFSET($AA$4,B1161,0))</f>
        <v>-7.4233719443769108E-2</v>
      </c>
      <c r="AB1161" s="62">
        <f t="shared" ca="1" si="239"/>
        <v>1501316.2694098114</v>
      </c>
      <c r="AC1161" s="65">
        <f t="shared" ca="1" si="240"/>
        <v>0</v>
      </c>
      <c r="AD1161" s="62">
        <f ca="1">MAX(0,AB1161-W1161*(1+OFFSET($Y$4,B1161,0))*E1161)</f>
        <v>0</v>
      </c>
      <c r="AE1161" s="65">
        <f ca="1">IF(OFFSET($AC$4,B1161,0)=0,0,-OFFSET($AC$4,B1161,0)/OFFSET($AD$4,B1161,0)*AD1161)</f>
        <v>0</v>
      </c>
      <c r="AF1161" s="51">
        <f t="shared" ca="1" si="241"/>
        <v>1501316.2694098114</v>
      </c>
    </row>
    <row r="1162" spans="1:32" ht="11.25" x14ac:dyDescent="0.2">
      <c r="A1162" s="60">
        <v>41324</v>
      </c>
      <c r="B1162" s="102">
        <f>INT(A1162/10000)</f>
        <v>4</v>
      </c>
      <c r="C1162" s="109">
        <v>2</v>
      </c>
      <c r="D1162" s="60" t="s">
        <v>1219</v>
      </c>
      <c r="E1162" s="60">
        <v>713</v>
      </c>
      <c r="F1162" s="60">
        <v>0</v>
      </c>
      <c r="G1162" s="60">
        <f t="shared" si="229"/>
        <v>1149.3134328358208</v>
      </c>
      <c r="H1162" s="60"/>
      <c r="I1162" s="60"/>
      <c r="J1162" s="57"/>
      <c r="K1162" s="23">
        <f t="shared" si="230"/>
        <v>1</v>
      </c>
      <c r="L1162" s="23">
        <f t="shared" si="231"/>
        <v>0</v>
      </c>
      <c r="M1162" s="23">
        <f ca="1">OFFSET('Z1'!$B$7,B1162,K1162)*E1162</f>
        <v>0</v>
      </c>
      <c r="N1162" s="23">
        <f ca="1">IF(L1162&gt;0,OFFSET('Z1'!$I$7,B1162,L1162)*IF(L1162=1,E1162-9300,IF(L1162=2,E1162-18000,IF(L1162=3,E1162-45000,0))),0)</f>
        <v>0</v>
      </c>
      <c r="O1162" s="23">
        <f>IF(AND(F1162=1,E1162&gt;20000,E1162&lt;=45000),E1162*'Z1'!$G$7,0)+IF(AND(F1162=1,E1162&gt;45000,E1162&lt;=50000),'Z1'!$G$7/5000*(50000-E1162)*E1162,0)</f>
        <v>0</v>
      </c>
      <c r="P1162" s="24">
        <f t="shared" ca="1" si="232"/>
        <v>0</v>
      </c>
      <c r="Q1162" s="27">
        <v>0</v>
      </c>
      <c r="R1162" s="26">
        <f t="shared" si="233"/>
        <v>0</v>
      </c>
      <c r="S1162" s="27">
        <f t="shared" si="234"/>
        <v>1</v>
      </c>
      <c r="T1162" s="28">
        <f t="shared" si="235"/>
        <v>0</v>
      </c>
      <c r="U1162" s="61">
        <f ca="1">OFFSET($U$4,B1162,0)/OFFSET($G$4,B1162,0)*G1162</f>
        <v>580923.8526314277</v>
      </c>
      <c r="V1162" s="62">
        <f t="shared" ca="1" si="236"/>
        <v>580923.8526314277</v>
      </c>
      <c r="W1162" s="63">
        <v>880.12230637345169</v>
      </c>
      <c r="X1162" s="63">
        <f t="shared" ca="1" si="237"/>
        <v>814.75996161490559</v>
      </c>
      <c r="Y1162" s="64">
        <f t="shared" ca="1" si="238"/>
        <v>-7.4265070076307893E-2</v>
      </c>
      <c r="Z1162" s="64"/>
      <c r="AA1162" s="64">
        <f ca="1">MAX(Y1162,OFFSET($AA$4,B1162,0))</f>
        <v>-7.4265070076307893E-2</v>
      </c>
      <c r="AB1162" s="62">
        <f t="shared" ca="1" si="239"/>
        <v>580923.8526314277</v>
      </c>
      <c r="AC1162" s="65">
        <f t="shared" ca="1" si="240"/>
        <v>0</v>
      </c>
      <c r="AD1162" s="62">
        <f ca="1">MAX(0,AB1162-W1162*(1+OFFSET($Y$4,B1162,0))*E1162)</f>
        <v>0</v>
      </c>
      <c r="AE1162" s="65">
        <f ca="1">IF(OFFSET($AC$4,B1162,0)=0,0,-OFFSET($AC$4,B1162,0)/OFFSET($AD$4,B1162,0)*AD1162)</f>
        <v>0</v>
      </c>
      <c r="AF1162" s="51">
        <f t="shared" ca="1" si="241"/>
        <v>580923.8526314277</v>
      </c>
    </row>
    <row r="1163" spans="1:32" ht="11.25" x14ac:dyDescent="0.2">
      <c r="A1163" s="60">
        <v>41325</v>
      </c>
      <c r="B1163" s="102">
        <f>INT(A1163/10000)</f>
        <v>4</v>
      </c>
      <c r="C1163" s="109">
        <v>3</v>
      </c>
      <c r="D1163" s="60" t="s">
        <v>1220</v>
      </c>
      <c r="E1163" s="60">
        <v>1516</v>
      </c>
      <c r="F1163" s="60">
        <v>0</v>
      </c>
      <c r="G1163" s="60">
        <f t="shared" si="229"/>
        <v>2443.7014925373132</v>
      </c>
      <c r="H1163" s="60"/>
      <c r="I1163" s="60"/>
      <c r="J1163" s="57"/>
      <c r="K1163" s="23">
        <f t="shared" si="230"/>
        <v>1</v>
      </c>
      <c r="L1163" s="23">
        <f t="shared" si="231"/>
        <v>0</v>
      </c>
      <c r="M1163" s="23">
        <f ca="1">OFFSET('Z1'!$B$7,B1163,K1163)*E1163</f>
        <v>0</v>
      </c>
      <c r="N1163" s="23">
        <f ca="1">IF(L1163&gt;0,OFFSET('Z1'!$I$7,B1163,L1163)*IF(L1163=1,E1163-9300,IF(L1163=2,E1163-18000,IF(L1163=3,E1163-45000,0))),0)</f>
        <v>0</v>
      </c>
      <c r="O1163" s="23">
        <f>IF(AND(F1163=1,E1163&gt;20000,E1163&lt;=45000),E1163*'Z1'!$G$7,0)+IF(AND(F1163=1,E1163&gt;45000,E1163&lt;=50000),'Z1'!$G$7/5000*(50000-E1163)*E1163,0)</f>
        <v>0</v>
      </c>
      <c r="P1163" s="24">
        <f t="shared" ca="1" si="232"/>
        <v>0</v>
      </c>
      <c r="Q1163" s="27">
        <v>0</v>
      </c>
      <c r="R1163" s="26">
        <f t="shared" si="233"/>
        <v>0</v>
      </c>
      <c r="S1163" s="27">
        <f t="shared" si="234"/>
        <v>1</v>
      </c>
      <c r="T1163" s="28">
        <f t="shared" si="235"/>
        <v>0</v>
      </c>
      <c r="U1163" s="61">
        <f ca="1">OFFSET($U$4,B1163,0)/OFFSET($G$4,B1163,0)*G1163</f>
        <v>1235176.1018081969</v>
      </c>
      <c r="V1163" s="62">
        <f t="shared" ca="1" si="236"/>
        <v>1235176.1018081969</v>
      </c>
      <c r="W1163" s="63">
        <v>880.12230637345158</v>
      </c>
      <c r="X1163" s="63">
        <f t="shared" ca="1" si="237"/>
        <v>814.75996161490559</v>
      </c>
      <c r="Y1163" s="64">
        <f t="shared" ca="1" si="238"/>
        <v>-7.4265070076307782E-2</v>
      </c>
      <c r="Z1163" s="64"/>
      <c r="AA1163" s="64">
        <f ca="1">MAX(Y1163,OFFSET($AA$4,B1163,0))</f>
        <v>-7.4265070076307782E-2</v>
      </c>
      <c r="AB1163" s="62">
        <f t="shared" ca="1" si="239"/>
        <v>1235176.1018081969</v>
      </c>
      <c r="AC1163" s="65">
        <f t="shared" ca="1" si="240"/>
        <v>0</v>
      </c>
      <c r="AD1163" s="62">
        <f ca="1">MAX(0,AB1163-W1163*(1+OFFSET($Y$4,B1163,0))*E1163)</f>
        <v>0</v>
      </c>
      <c r="AE1163" s="65">
        <f ca="1">IF(OFFSET($AC$4,B1163,0)=0,0,-OFFSET($AC$4,B1163,0)/OFFSET($AD$4,B1163,0)*AD1163)</f>
        <v>0</v>
      </c>
      <c r="AF1163" s="51">
        <f t="shared" ca="1" si="241"/>
        <v>1235176.1018081969</v>
      </c>
    </row>
    <row r="1164" spans="1:32" ht="11.25" x14ac:dyDescent="0.2">
      <c r="A1164" s="60">
        <v>41326</v>
      </c>
      <c r="B1164" s="102">
        <f>INT(A1164/10000)</f>
        <v>4</v>
      </c>
      <c r="C1164" s="109">
        <v>3</v>
      </c>
      <c r="D1164" s="60" t="s">
        <v>1221</v>
      </c>
      <c r="E1164" s="60">
        <v>1549</v>
      </c>
      <c r="F1164" s="60">
        <v>0</v>
      </c>
      <c r="G1164" s="60">
        <f t="shared" si="229"/>
        <v>2496.8955223880598</v>
      </c>
      <c r="H1164" s="60"/>
      <c r="I1164" s="60"/>
      <c r="J1164" s="57"/>
      <c r="K1164" s="23">
        <f t="shared" si="230"/>
        <v>1</v>
      </c>
      <c r="L1164" s="23">
        <f t="shared" si="231"/>
        <v>0</v>
      </c>
      <c r="M1164" s="23">
        <f ca="1">OFFSET('Z1'!$B$7,B1164,K1164)*E1164</f>
        <v>0</v>
      </c>
      <c r="N1164" s="23">
        <f ca="1">IF(L1164&gt;0,OFFSET('Z1'!$I$7,B1164,L1164)*IF(L1164=1,E1164-9300,IF(L1164=2,E1164-18000,IF(L1164=3,E1164-45000,0))),0)</f>
        <v>0</v>
      </c>
      <c r="O1164" s="23">
        <f>IF(AND(F1164=1,E1164&gt;20000,E1164&lt;=45000),E1164*'Z1'!$G$7,0)+IF(AND(F1164=1,E1164&gt;45000,E1164&lt;=50000),'Z1'!$G$7/5000*(50000-E1164)*E1164,0)</f>
        <v>0</v>
      </c>
      <c r="P1164" s="24">
        <f t="shared" ca="1" si="232"/>
        <v>0</v>
      </c>
      <c r="Q1164" s="27">
        <v>2913</v>
      </c>
      <c r="R1164" s="26">
        <f t="shared" si="233"/>
        <v>1913</v>
      </c>
      <c r="S1164" s="27">
        <f t="shared" si="234"/>
        <v>1</v>
      </c>
      <c r="T1164" s="28">
        <f t="shared" si="235"/>
        <v>1721.7</v>
      </c>
      <c r="U1164" s="61">
        <f ca="1">OFFSET($U$4,B1164,0)/OFFSET($G$4,B1164,0)*G1164</f>
        <v>1262063.1805414888</v>
      </c>
      <c r="V1164" s="62">
        <f t="shared" ca="1" si="236"/>
        <v>1263784.8805414888</v>
      </c>
      <c r="W1164" s="63">
        <v>880.94911183864383</v>
      </c>
      <c r="X1164" s="63">
        <f t="shared" ca="1" si="237"/>
        <v>815.8714528996054</v>
      </c>
      <c r="Y1164" s="64">
        <f t="shared" ca="1" si="238"/>
        <v>-7.3872211305388236E-2</v>
      </c>
      <c r="Z1164" s="64"/>
      <c r="AA1164" s="64">
        <f ca="1">MAX(Y1164,OFFSET($AA$4,B1164,0))</f>
        <v>-7.3872211305388236E-2</v>
      </c>
      <c r="AB1164" s="62">
        <f t="shared" ca="1" si="239"/>
        <v>1263784.8805414888</v>
      </c>
      <c r="AC1164" s="65">
        <f t="shared" ca="1" si="240"/>
        <v>0</v>
      </c>
      <c r="AD1164" s="62">
        <f ca="1">MAX(0,AB1164-W1164*(1+OFFSET($Y$4,B1164,0))*E1164)</f>
        <v>0</v>
      </c>
      <c r="AE1164" s="65">
        <f ca="1">IF(OFFSET($AC$4,B1164,0)=0,0,-OFFSET($AC$4,B1164,0)/OFFSET($AD$4,B1164,0)*AD1164)</f>
        <v>0</v>
      </c>
      <c r="AF1164" s="51">
        <f t="shared" ca="1" si="241"/>
        <v>1263784.8805414888</v>
      </c>
    </row>
    <row r="1165" spans="1:32" ht="11.25" x14ac:dyDescent="0.2">
      <c r="A1165" s="60">
        <v>41327</v>
      </c>
      <c r="B1165" s="102">
        <f>INT(A1165/10000)</f>
        <v>4</v>
      </c>
      <c r="C1165" s="109">
        <v>3</v>
      </c>
      <c r="D1165" s="60" t="s">
        <v>1222</v>
      </c>
      <c r="E1165" s="60">
        <v>1462</v>
      </c>
      <c r="F1165" s="60">
        <v>0</v>
      </c>
      <c r="G1165" s="60">
        <f t="shared" si="229"/>
        <v>2356.6567164179105</v>
      </c>
      <c r="H1165" s="60"/>
      <c r="I1165" s="60"/>
      <c r="J1165" s="57"/>
      <c r="K1165" s="23">
        <f t="shared" si="230"/>
        <v>1</v>
      </c>
      <c r="L1165" s="23">
        <f t="shared" si="231"/>
        <v>0</v>
      </c>
      <c r="M1165" s="23">
        <f ca="1">OFFSET('Z1'!$B$7,B1165,K1165)*E1165</f>
        <v>0</v>
      </c>
      <c r="N1165" s="23">
        <f ca="1">IF(L1165&gt;0,OFFSET('Z1'!$I$7,B1165,L1165)*IF(L1165=1,E1165-9300,IF(L1165=2,E1165-18000,IF(L1165=3,E1165-45000,0))),0)</f>
        <v>0</v>
      </c>
      <c r="O1165" s="23">
        <f>IF(AND(F1165=1,E1165&gt;20000,E1165&lt;=45000),E1165*'Z1'!$G$7,0)+IF(AND(F1165=1,E1165&gt;45000,E1165&lt;=50000),'Z1'!$G$7/5000*(50000-E1165)*E1165,0)</f>
        <v>0</v>
      </c>
      <c r="P1165" s="24">
        <f t="shared" ca="1" si="232"/>
        <v>0</v>
      </c>
      <c r="Q1165" s="27">
        <v>2966</v>
      </c>
      <c r="R1165" s="26">
        <f t="shared" si="233"/>
        <v>1966</v>
      </c>
      <c r="S1165" s="27">
        <f t="shared" si="234"/>
        <v>1</v>
      </c>
      <c r="T1165" s="28">
        <f t="shared" si="235"/>
        <v>1769.4</v>
      </c>
      <c r="U1165" s="61">
        <f ca="1">OFFSET($U$4,B1165,0)/OFFSET($G$4,B1165,0)*G1165</f>
        <v>1191179.0638809921</v>
      </c>
      <c r="V1165" s="62">
        <f t="shared" ca="1" si="236"/>
        <v>1192948.463880992</v>
      </c>
      <c r="W1165" s="63">
        <v>881.07463903065252</v>
      </c>
      <c r="X1165" s="63">
        <f t="shared" ca="1" si="237"/>
        <v>815.97022153282626</v>
      </c>
      <c r="Y1165" s="64">
        <f t="shared" ca="1" si="238"/>
        <v>-7.3892057055975791E-2</v>
      </c>
      <c r="Z1165" s="64"/>
      <c r="AA1165" s="64">
        <f ca="1">MAX(Y1165,OFFSET($AA$4,B1165,0))</f>
        <v>-7.3892057055975791E-2</v>
      </c>
      <c r="AB1165" s="62">
        <f t="shared" ca="1" si="239"/>
        <v>1192948.463880992</v>
      </c>
      <c r="AC1165" s="65">
        <f t="shared" ca="1" si="240"/>
        <v>0</v>
      </c>
      <c r="AD1165" s="62">
        <f ca="1">MAX(0,AB1165-W1165*(1+OFFSET($Y$4,B1165,0))*E1165)</f>
        <v>0</v>
      </c>
      <c r="AE1165" s="65">
        <f ca="1">IF(OFFSET($AC$4,B1165,0)=0,0,-OFFSET($AC$4,B1165,0)/OFFSET($AD$4,B1165,0)*AD1165)</f>
        <v>0</v>
      </c>
      <c r="AF1165" s="51">
        <f t="shared" ca="1" si="241"/>
        <v>1192948.463880992</v>
      </c>
    </row>
    <row r="1166" spans="1:32" ht="11.25" x14ac:dyDescent="0.2">
      <c r="A1166" s="60">
        <v>41328</v>
      </c>
      <c r="B1166" s="102">
        <f>INT(A1166/10000)</f>
        <v>4</v>
      </c>
      <c r="C1166" s="109">
        <v>3</v>
      </c>
      <c r="D1166" s="60" t="s">
        <v>1223</v>
      </c>
      <c r="E1166" s="60">
        <v>1534</v>
      </c>
      <c r="F1166" s="60">
        <v>0</v>
      </c>
      <c r="G1166" s="60">
        <f t="shared" si="229"/>
        <v>2472.7164179104479</v>
      </c>
      <c r="H1166" s="60"/>
      <c r="I1166" s="60"/>
      <c r="J1166" s="57"/>
      <c r="K1166" s="23">
        <f t="shared" si="230"/>
        <v>1</v>
      </c>
      <c r="L1166" s="23">
        <f t="shared" si="231"/>
        <v>0</v>
      </c>
      <c r="M1166" s="23">
        <f ca="1">OFFSET('Z1'!$B$7,B1166,K1166)*E1166</f>
        <v>0</v>
      </c>
      <c r="N1166" s="23">
        <f ca="1">IF(L1166&gt;0,OFFSET('Z1'!$I$7,B1166,L1166)*IF(L1166=1,E1166-9300,IF(L1166=2,E1166-18000,IF(L1166=3,E1166-45000,0))),0)</f>
        <v>0</v>
      </c>
      <c r="O1166" s="23">
        <f>IF(AND(F1166=1,E1166&gt;20000,E1166&lt;=45000),E1166*'Z1'!$G$7,0)+IF(AND(F1166=1,E1166&gt;45000,E1166&lt;=50000),'Z1'!$G$7/5000*(50000-E1166)*E1166,0)</f>
        <v>0</v>
      </c>
      <c r="P1166" s="24">
        <f t="shared" ca="1" si="232"/>
        <v>0</v>
      </c>
      <c r="Q1166" s="27">
        <v>0</v>
      </c>
      <c r="R1166" s="26">
        <f t="shared" si="233"/>
        <v>0</v>
      </c>
      <c r="S1166" s="27">
        <f t="shared" si="234"/>
        <v>1</v>
      </c>
      <c r="T1166" s="28">
        <f t="shared" si="235"/>
        <v>0</v>
      </c>
      <c r="U1166" s="61">
        <f ca="1">OFFSET($U$4,B1166,0)/OFFSET($G$4,B1166,0)*G1166</f>
        <v>1249841.7811172653</v>
      </c>
      <c r="V1166" s="62">
        <f t="shared" ca="1" si="236"/>
        <v>1249841.7811172653</v>
      </c>
      <c r="W1166" s="63">
        <v>880.12230637345169</v>
      </c>
      <c r="X1166" s="63">
        <f t="shared" ca="1" si="237"/>
        <v>814.75996161490571</v>
      </c>
      <c r="Y1166" s="64">
        <f t="shared" ca="1" si="238"/>
        <v>-7.4265070076307782E-2</v>
      </c>
      <c r="Z1166" s="64"/>
      <c r="AA1166" s="64">
        <f ca="1">MAX(Y1166,OFFSET($AA$4,B1166,0))</f>
        <v>-7.4265070076307782E-2</v>
      </c>
      <c r="AB1166" s="62">
        <f t="shared" ca="1" si="239"/>
        <v>1249841.7811172653</v>
      </c>
      <c r="AC1166" s="65">
        <f t="shared" ca="1" si="240"/>
        <v>0</v>
      </c>
      <c r="AD1166" s="62">
        <f ca="1">MAX(0,AB1166-W1166*(1+OFFSET($Y$4,B1166,0))*E1166)</f>
        <v>0</v>
      </c>
      <c r="AE1166" s="65">
        <f ca="1">IF(OFFSET($AC$4,B1166,0)=0,0,-OFFSET($AC$4,B1166,0)/OFFSET($AD$4,B1166,0)*AD1166)</f>
        <v>0</v>
      </c>
      <c r="AF1166" s="51">
        <f t="shared" ca="1" si="241"/>
        <v>1249841.7811172653</v>
      </c>
    </row>
    <row r="1167" spans="1:32" ht="11.25" x14ac:dyDescent="0.2">
      <c r="A1167" s="60">
        <v>41329</v>
      </c>
      <c r="B1167" s="102">
        <f>INT(A1167/10000)</f>
        <v>4</v>
      </c>
      <c r="C1167" s="109">
        <v>3</v>
      </c>
      <c r="D1167" s="60" t="s">
        <v>1224</v>
      </c>
      <c r="E1167" s="60">
        <v>1466</v>
      </c>
      <c r="F1167" s="60">
        <v>0</v>
      </c>
      <c r="G1167" s="60">
        <f t="shared" si="229"/>
        <v>2363.1044776119402</v>
      </c>
      <c r="H1167" s="60"/>
      <c r="I1167" s="60"/>
      <c r="J1167" s="57"/>
      <c r="K1167" s="23">
        <f t="shared" si="230"/>
        <v>1</v>
      </c>
      <c r="L1167" s="23">
        <f t="shared" si="231"/>
        <v>0</v>
      </c>
      <c r="M1167" s="23">
        <f ca="1">OFFSET('Z1'!$B$7,B1167,K1167)*E1167</f>
        <v>0</v>
      </c>
      <c r="N1167" s="23">
        <f ca="1">IF(L1167&gt;0,OFFSET('Z1'!$I$7,B1167,L1167)*IF(L1167=1,E1167-9300,IF(L1167=2,E1167-18000,IF(L1167=3,E1167-45000,0))),0)</f>
        <v>0</v>
      </c>
      <c r="O1167" s="23">
        <f>IF(AND(F1167=1,E1167&gt;20000,E1167&lt;=45000),E1167*'Z1'!$G$7,0)+IF(AND(F1167=1,E1167&gt;45000,E1167&lt;=50000),'Z1'!$G$7/5000*(50000-E1167)*E1167,0)</f>
        <v>0</v>
      </c>
      <c r="P1167" s="24">
        <f t="shared" ca="1" si="232"/>
        <v>0</v>
      </c>
      <c r="Q1167" s="27">
        <v>22296</v>
      </c>
      <c r="R1167" s="26">
        <f t="shared" si="233"/>
        <v>21296</v>
      </c>
      <c r="S1167" s="27">
        <f t="shared" si="234"/>
        <v>1</v>
      </c>
      <c r="T1167" s="28">
        <f t="shared" si="235"/>
        <v>19166.400000000001</v>
      </c>
      <c r="U1167" s="61">
        <f ca="1">OFFSET($U$4,B1167,0)/OFFSET($G$4,B1167,0)*G1167</f>
        <v>1194438.1037274515</v>
      </c>
      <c r="V1167" s="62">
        <f t="shared" ca="1" si="236"/>
        <v>1213604.5037274514</v>
      </c>
      <c r="W1167" s="63">
        <v>892.71242983024172</v>
      </c>
      <c r="X1167" s="63">
        <f t="shared" ca="1" si="237"/>
        <v>827.83390431613327</v>
      </c>
      <c r="Y1167" s="64">
        <f t="shared" ca="1" si="238"/>
        <v>-7.267572775529263E-2</v>
      </c>
      <c r="Z1167" s="64"/>
      <c r="AA1167" s="64">
        <f ca="1">MAX(Y1167,OFFSET($AA$4,B1167,0))</f>
        <v>-7.267572775529263E-2</v>
      </c>
      <c r="AB1167" s="62">
        <f t="shared" ca="1" si="239"/>
        <v>1213604.5037274514</v>
      </c>
      <c r="AC1167" s="65">
        <f t="shared" ca="1" si="240"/>
        <v>0</v>
      </c>
      <c r="AD1167" s="62">
        <f ca="1">MAX(0,AB1167-W1167*(1+OFFSET($Y$4,B1167,0))*E1167)</f>
        <v>0</v>
      </c>
      <c r="AE1167" s="65">
        <f ca="1">IF(OFFSET($AC$4,B1167,0)=0,0,-OFFSET($AC$4,B1167,0)/OFFSET($AD$4,B1167,0)*AD1167)</f>
        <v>0</v>
      </c>
      <c r="AF1167" s="51">
        <f t="shared" ca="1" si="241"/>
        <v>1213604.5037274514</v>
      </c>
    </row>
    <row r="1168" spans="1:32" ht="11.25" x14ac:dyDescent="0.2">
      <c r="A1168" s="60">
        <v>41331</v>
      </c>
      <c r="B1168" s="102">
        <f>INT(A1168/10000)</f>
        <v>4</v>
      </c>
      <c r="C1168" s="109">
        <v>3</v>
      </c>
      <c r="D1168" s="60" t="s">
        <v>1225</v>
      </c>
      <c r="E1168" s="60">
        <v>1023</v>
      </c>
      <c r="F1168" s="60">
        <v>0</v>
      </c>
      <c r="G1168" s="60">
        <f t="shared" si="229"/>
        <v>1649.0149253731342</v>
      </c>
      <c r="H1168" s="60"/>
      <c r="I1168" s="60"/>
      <c r="J1168" s="57"/>
      <c r="K1168" s="23">
        <f t="shared" si="230"/>
        <v>1</v>
      </c>
      <c r="L1168" s="23">
        <f t="shared" si="231"/>
        <v>0</v>
      </c>
      <c r="M1168" s="23">
        <f ca="1">OFFSET('Z1'!$B$7,B1168,K1168)*E1168</f>
        <v>0</v>
      </c>
      <c r="N1168" s="23">
        <f ca="1">IF(L1168&gt;0,OFFSET('Z1'!$I$7,B1168,L1168)*IF(L1168=1,E1168-9300,IF(L1168=2,E1168-18000,IF(L1168=3,E1168-45000,0))),0)</f>
        <v>0</v>
      </c>
      <c r="O1168" s="23">
        <f>IF(AND(F1168=1,E1168&gt;20000,E1168&lt;=45000),E1168*'Z1'!$G$7,0)+IF(AND(F1168=1,E1168&gt;45000,E1168&lt;=50000),'Z1'!$G$7/5000*(50000-E1168)*E1168,0)</f>
        <v>0</v>
      </c>
      <c r="P1168" s="24">
        <f t="shared" ca="1" si="232"/>
        <v>0</v>
      </c>
      <c r="Q1168" s="27">
        <v>4854</v>
      </c>
      <c r="R1168" s="26">
        <f t="shared" si="233"/>
        <v>3854</v>
      </c>
      <c r="S1168" s="27">
        <f t="shared" si="234"/>
        <v>1</v>
      </c>
      <c r="T1168" s="28">
        <f t="shared" si="235"/>
        <v>3468.6</v>
      </c>
      <c r="U1168" s="61">
        <f ca="1">OFFSET($U$4,B1168,0)/OFFSET($G$4,B1168,0)*G1168</f>
        <v>833499.44073204836</v>
      </c>
      <c r="V1168" s="62">
        <f t="shared" ca="1" si="236"/>
        <v>836968.04073204834</v>
      </c>
      <c r="W1168" s="63">
        <v>882.97989392208979</v>
      </c>
      <c r="X1168" s="63">
        <f t="shared" ca="1" si="237"/>
        <v>818.15057745068259</v>
      </c>
      <c r="Y1168" s="64">
        <f t="shared" ca="1" si="238"/>
        <v>-7.3421056263742512E-2</v>
      </c>
      <c r="Z1168" s="64"/>
      <c r="AA1168" s="64">
        <f ca="1">MAX(Y1168,OFFSET($AA$4,B1168,0))</f>
        <v>-7.3421056263742512E-2</v>
      </c>
      <c r="AB1168" s="62">
        <f t="shared" ca="1" si="239"/>
        <v>836968.04073204834</v>
      </c>
      <c r="AC1168" s="65">
        <f t="shared" ca="1" si="240"/>
        <v>0</v>
      </c>
      <c r="AD1168" s="62">
        <f ca="1">MAX(0,AB1168-W1168*(1+OFFSET($Y$4,B1168,0))*E1168)</f>
        <v>0</v>
      </c>
      <c r="AE1168" s="65">
        <f ca="1">IF(OFFSET($AC$4,B1168,0)=0,0,-OFFSET($AC$4,B1168,0)/OFFSET($AD$4,B1168,0)*AD1168)</f>
        <v>0</v>
      </c>
      <c r="AF1168" s="51">
        <f t="shared" ca="1" si="241"/>
        <v>836968.04073204834</v>
      </c>
    </row>
    <row r="1169" spans="1:32" ht="11.25" x14ac:dyDescent="0.2">
      <c r="A1169" s="60">
        <v>41332</v>
      </c>
      <c r="B1169" s="102">
        <f>INT(A1169/10000)</f>
        <v>4</v>
      </c>
      <c r="C1169" s="109">
        <v>4</v>
      </c>
      <c r="D1169" s="60" t="s">
        <v>1226</v>
      </c>
      <c r="E1169" s="60">
        <v>3769</v>
      </c>
      <c r="F1169" s="60">
        <v>0</v>
      </c>
      <c r="G1169" s="60">
        <f t="shared" si="229"/>
        <v>6075.4029850746265</v>
      </c>
      <c r="H1169" s="60"/>
      <c r="I1169" s="60"/>
      <c r="J1169" s="57"/>
      <c r="K1169" s="23">
        <f t="shared" si="230"/>
        <v>1</v>
      </c>
      <c r="L1169" s="23">
        <f t="shared" si="231"/>
        <v>0</v>
      </c>
      <c r="M1169" s="23">
        <f ca="1">OFFSET('Z1'!$B$7,B1169,K1169)*E1169</f>
        <v>0</v>
      </c>
      <c r="N1169" s="23">
        <f ca="1">IF(L1169&gt;0,OFFSET('Z1'!$I$7,B1169,L1169)*IF(L1169=1,E1169-9300,IF(L1169=2,E1169-18000,IF(L1169=3,E1169-45000,0))),0)</f>
        <v>0</v>
      </c>
      <c r="O1169" s="23">
        <f>IF(AND(F1169=1,E1169&gt;20000,E1169&lt;=45000),E1169*'Z1'!$G$7,0)+IF(AND(F1169=1,E1169&gt;45000,E1169&lt;=50000),'Z1'!$G$7/5000*(50000-E1169)*E1169,0)</f>
        <v>0</v>
      </c>
      <c r="P1169" s="24">
        <f t="shared" ca="1" si="232"/>
        <v>0</v>
      </c>
      <c r="Q1169" s="27">
        <v>2289</v>
      </c>
      <c r="R1169" s="26">
        <f t="shared" si="233"/>
        <v>1289</v>
      </c>
      <c r="S1169" s="27">
        <f t="shared" si="234"/>
        <v>1</v>
      </c>
      <c r="T1169" s="28">
        <f t="shared" si="235"/>
        <v>1160.1000000000001</v>
      </c>
      <c r="U1169" s="61">
        <f ca="1">OFFSET($U$4,B1169,0)/OFFSET($G$4,B1169,0)*G1169</f>
        <v>3070830.2953265789</v>
      </c>
      <c r="V1169" s="62">
        <f t="shared" ca="1" si="236"/>
        <v>3071990.395326579</v>
      </c>
      <c r="W1169" s="63">
        <v>880.44132998714235</v>
      </c>
      <c r="X1169" s="63">
        <f t="shared" ca="1" si="237"/>
        <v>815.06776209248585</v>
      </c>
      <c r="Y1169" s="64">
        <f t="shared" ca="1" si="238"/>
        <v>-7.4250907661969068E-2</v>
      </c>
      <c r="Z1169" s="64"/>
      <c r="AA1169" s="64">
        <f ca="1">MAX(Y1169,OFFSET($AA$4,B1169,0))</f>
        <v>-7.4250907661969068E-2</v>
      </c>
      <c r="AB1169" s="62">
        <f t="shared" ca="1" si="239"/>
        <v>3071990.395326579</v>
      </c>
      <c r="AC1169" s="65">
        <f t="shared" ca="1" si="240"/>
        <v>0</v>
      </c>
      <c r="AD1169" s="62">
        <f ca="1">MAX(0,AB1169-W1169*(1+OFFSET($Y$4,B1169,0))*E1169)</f>
        <v>0</v>
      </c>
      <c r="AE1169" s="65">
        <f ca="1">IF(OFFSET($AC$4,B1169,0)=0,0,-OFFSET($AC$4,B1169,0)/OFFSET($AD$4,B1169,0)*AD1169)</f>
        <v>0</v>
      </c>
      <c r="AF1169" s="51">
        <f t="shared" ca="1" si="241"/>
        <v>3071990.395326579</v>
      </c>
    </row>
    <row r="1170" spans="1:32" ht="11.25" x14ac:dyDescent="0.2">
      <c r="A1170" s="60">
        <v>41333</v>
      </c>
      <c r="B1170" s="102">
        <f>INT(A1170/10000)</f>
        <v>4</v>
      </c>
      <c r="C1170" s="109">
        <v>2</v>
      </c>
      <c r="D1170" s="60" t="s">
        <v>1227</v>
      </c>
      <c r="E1170" s="60">
        <v>504</v>
      </c>
      <c r="F1170" s="60">
        <v>0</v>
      </c>
      <c r="G1170" s="60">
        <f t="shared" si="229"/>
        <v>812.41791044776119</v>
      </c>
      <c r="H1170" s="60"/>
      <c r="I1170" s="60"/>
      <c r="J1170" s="57"/>
      <c r="K1170" s="23">
        <f t="shared" si="230"/>
        <v>1</v>
      </c>
      <c r="L1170" s="23">
        <f t="shared" si="231"/>
        <v>0</v>
      </c>
      <c r="M1170" s="23">
        <f ca="1">OFFSET('Z1'!$B$7,B1170,K1170)*E1170</f>
        <v>0</v>
      </c>
      <c r="N1170" s="23">
        <f ca="1">IF(L1170&gt;0,OFFSET('Z1'!$I$7,B1170,L1170)*IF(L1170=1,E1170-9300,IF(L1170=2,E1170-18000,IF(L1170=3,E1170-45000,0))),0)</f>
        <v>0</v>
      </c>
      <c r="O1170" s="23">
        <f>IF(AND(F1170=1,E1170&gt;20000,E1170&lt;=45000),E1170*'Z1'!$G$7,0)+IF(AND(F1170=1,E1170&gt;45000,E1170&lt;=50000),'Z1'!$G$7/5000*(50000-E1170)*E1170,0)</f>
        <v>0</v>
      </c>
      <c r="P1170" s="24">
        <f t="shared" ca="1" si="232"/>
        <v>0</v>
      </c>
      <c r="Q1170" s="27">
        <v>0</v>
      </c>
      <c r="R1170" s="26">
        <f t="shared" si="233"/>
        <v>0</v>
      </c>
      <c r="S1170" s="27">
        <f t="shared" si="234"/>
        <v>1</v>
      </c>
      <c r="T1170" s="28">
        <f t="shared" si="235"/>
        <v>0</v>
      </c>
      <c r="U1170" s="61">
        <f ca="1">OFFSET($U$4,B1170,0)/OFFSET($G$4,B1170,0)*G1170</f>
        <v>410639.02065391245</v>
      </c>
      <c r="V1170" s="62">
        <f t="shared" ca="1" si="236"/>
        <v>410639.02065391245</v>
      </c>
      <c r="W1170" s="63">
        <v>880.12230637345169</v>
      </c>
      <c r="X1170" s="63">
        <f t="shared" ca="1" si="237"/>
        <v>814.75996161490571</v>
      </c>
      <c r="Y1170" s="64">
        <f t="shared" ca="1" si="238"/>
        <v>-7.4265070076307782E-2</v>
      </c>
      <c r="Z1170" s="64"/>
      <c r="AA1170" s="64">
        <f ca="1">MAX(Y1170,OFFSET($AA$4,B1170,0))</f>
        <v>-7.4265070076307782E-2</v>
      </c>
      <c r="AB1170" s="62">
        <f t="shared" ca="1" si="239"/>
        <v>410639.02065391245</v>
      </c>
      <c r="AC1170" s="65">
        <f t="shared" ca="1" si="240"/>
        <v>0</v>
      </c>
      <c r="AD1170" s="62">
        <f ca="1">MAX(0,AB1170-W1170*(1+OFFSET($Y$4,B1170,0))*E1170)</f>
        <v>0</v>
      </c>
      <c r="AE1170" s="65">
        <f ca="1">IF(OFFSET($AC$4,B1170,0)=0,0,-OFFSET($AC$4,B1170,0)/OFFSET($AD$4,B1170,0)*AD1170)</f>
        <v>0</v>
      </c>
      <c r="AF1170" s="51">
        <f t="shared" ca="1" si="241"/>
        <v>410639.02065391245</v>
      </c>
    </row>
    <row r="1171" spans="1:32" ht="11.25" x14ac:dyDescent="0.2">
      <c r="A1171" s="60">
        <v>41334</v>
      </c>
      <c r="B1171" s="102">
        <f>INT(A1171/10000)</f>
        <v>4</v>
      </c>
      <c r="C1171" s="109">
        <v>3</v>
      </c>
      <c r="D1171" s="60" t="s">
        <v>1228</v>
      </c>
      <c r="E1171" s="60">
        <v>1759</v>
      </c>
      <c r="F1171" s="60">
        <v>0</v>
      </c>
      <c r="G1171" s="60">
        <f t="shared" si="229"/>
        <v>2835.4029850746269</v>
      </c>
      <c r="H1171" s="60"/>
      <c r="I1171" s="60"/>
      <c r="J1171" s="57"/>
      <c r="K1171" s="23">
        <f t="shared" si="230"/>
        <v>1</v>
      </c>
      <c r="L1171" s="23">
        <f t="shared" si="231"/>
        <v>0</v>
      </c>
      <c r="M1171" s="23">
        <f ca="1">OFFSET('Z1'!$B$7,B1171,K1171)*E1171</f>
        <v>0</v>
      </c>
      <c r="N1171" s="23">
        <f ca="1">IF(L1171&gt;0,OFFSET('Z1'!$I$7,B1171,L1171)*IF(L1171=1,E1171-9300,IF(L1171=2,E1171-18000,IF(L1171=3,E1171-45000,0))),0)</f>
        <v>0</v>
      </c>
      <c r="O1171" s="23">
        <f>IF(AND(F1171=1,E1171&gt;20000,E1171&lt;=45000),E1171*'Z1'!$G$7,0)+IF(AND(F1171=1,E1171&gt;45000,E1171&lt;=50000),'Z1'!$G$7/5000*(50000-E1171)*E1171,0)</f>
        <v>0</v>
      </c>
      <c r="P1171" s="24">
        <f t="shared" ca="1" si="232"/>
        <v>0</v>
      </c>
      <c r="Q1171" s="27">
        <v>0</v>
      </c>
      <c r="R1171" s="26">
        <f t="shared" si="233"/>
        <v>0</v>
      </c>
      <c r="S1171" s="27">
        <f t="shared" si="234"/>
        <v>1</v>
      </c>
      <c r="T1171" s="28">
        <f t="shared" si="235"/>
        <v>0</v>
      </c>
      <c r="U1171" s="61">
        <f ca="1">OFFSET($U$4,B1171,0)/OFFSET($G$4,B1171,0)*G1171</f>
        <v>1433162.7724806189</v>
      </c>
      <c r="V1171" s="62">
        <f t="shared" ca="1" si="236"/>
        <v>1433162.7724806189</v>
      </c>
      <c r="W1171" s="63">
        <v>880.12230637345158</v>
      </c>
      <c r="X1171" s="63">
        <f t="shared" ca="1" si="237"/>
        <v>814.75996161490559</v>
      </c>
      <c r="Y1171" s="64">
        <f t="shared" ca="1" si="238"/>
        <v>-7.4265070076307782E-2</v>
      </c>
      <c r="Z1171" s="64"/>
      <c r="AA1171" s="64">
        <f ca="1">MAX(Y1171,OFFSET($AA$4,B1171,0))</f>
        <v>-7.4265070076307782E-2</v>
      </c>
      <c r="AB1171" s="62">
        <f t="shared" ca="1" si="239"/>
        <v>1433162.7724806189</v>
      </c>
      <c r="AC1171" s="65">
        <f t="shared" ca="1" si="240"/>
        <v>0</v>
      </c>
      <c r="AD1171" s="62">
        <f ca="1">MAX(0,AB1171-W1171*(1+OFFSET($Y$4,B1171,0))*E1171)</f>
        <v>0</v>
      </c>
      <c r="AE1171" s="65">
        <f ca="1">IF(OFFSET($AC$4,B1171,0)=0,0,-OFFSET($AC$4,B1171,0)/OFFSET($AD$4,B1171,0)*AD1171)</f>
        <v>0</v>
      </c>
      <c r="AF1171" s="51">
        <f t="shared" ca="1" si="241"/>
        <v>1433162.7724806189</v>
      </c>
    </row>
    <row r="1172" spans="1:32" ht="11.25" x14ac:dyDescent="0.2">
      <c r="A1172" s="60">
        <v>41336</v>
      </c>
      <c r="B1172" s="102">
        <f>INT(A1172/10000)</f>
        <v>4</v>
      </c>
      <c r="C1172" s="109">
        <v>2</v>
      </c>
      <c r="D1172" s="60" t="s">
        <v>1229</v>
      </c>
      <c r="E1172" s="60">
        <v>633</v>
      </c>
      <c r="F1172" s="60">
        <v>0</v>
      </c>
      <c r="G1172" s="60">
        <f t="shared" ref="G1172:G1235" si="242">IF(AND(F1172=1,E1172&lt;=20000),E1172*2,IF(E1172&lt;=10000,E1172*(1+41/67),IF(E1172&lt;=20000,E1172*(1+2/3),IF(E1172&lt;=50000,E1172*(2),E1172*(2+1/3))))+IF(AND(E1172&gt;9000,E1172&lt;=10000),(E1172-9000)*(110/201),0)+IF(AND(E1172&gt;18000,E1172&lt;=20000),(E1172-18000)*(3+1/3),0)+IF(AND(E1172&gt;45000,E1172&lt;=50000),(E1172-45000)*(3+1/3),0))</f>
        <v>1020.3582089552239</v>
      </c>
      <c r="H1172" s="60"/>
      <c r="I1172" s="60"/>
      <c r="J1172" s="57"/>
      <c r="K1172" s="23">
        <f t="shared" ref="K1172:K1235" si="243">IF(AND(F1172=1,E1172&lt;=20000),3,IF(E1172&lt;=10000,1,IF(E1172&lt;=20000,2,IF(E1172&lt;=50000,3,4))))</f>
        <v>1</v>
      </c>
      <c r="L1172" s="23">
        <f t="shared" ref="L1172:L1235" si="244">IF(AND(F1172=1,E1172&lt;=45000),0,IF(AND(E1172&gt;9300,E1172&lt;=10000),1,IF(AND(E1172&gt;18000,E1172&lt;=20000),2,IF(AND(E1172&gt;45000,E1172&lt;=50000),3,0))))</f>
        <v>0</v>
      </c>
      <c r="M1172" s="23">
        <f ca="1">OFFSET('Z1'!$B$7,B1172,K1172)*E1172</f>
        <v>0</v>
      </c>
      <c r="N1172" s="23">
        <f ca="1">IF(L1172&gt;0,OFFSET('Z1'!$I$7,B1172,L1172)*IF(L1172=1,E1172-9300,IF(L1172=2,E1172-18000,IF(L1172=3,E1172-45000,0))),0)</f>
        <v>0</v>
      </c>
      <c r="O1172" s="23">
        <f>IF(AND(F1172=1,E1172&gt;20000,E1172&lt;=45000),E1172*'Z1'!$G$7,0)+IF(AND(F1172=1,E1172&gt;45000,E1172&lt;=50000),'Z1'!$G$7/5000*(50000-E1172)*E1172,0)</f>
        <v>0</v>
      </c>
      <c r="P1172" s="24">
        <f t="shared" ref="P1172:P1235" ca="1" si="245">SUM(M1172:O1172)</f>
        <v>0</v>
      </c>
      <c r="Q1172" s="27">
        <v>0</v>
      </c>
      <c r="R1172" s="26">
        <f t="shared" ref="R1172:R1235" si="246">MAX(Q1172-$R$3,0)</f>
        <v>0</v>
      </c>
      <c r="S1172" s="27">
        <f t="shared" ref="S1172:S1235" si="247">IF(E1172&lt;=9300,1,IF(E1172&gt;10000,0,2))</f>
        <v>1</v>
      </c>
      <c r="T1172" s="28">
        <f t="shared" ref="T1172:T1235" si="248">IF(S1172=0,0,IF(S1172=1,R1172*$T$3,R1172*$T$3*(10000-E1172)/700))</f>
        <v>0</v>
      </c>
      <c r="U1172" s="61">
        <f ca="1">OFFSET($U$4,B1172,0)/OFFSET($G$4,B1172,0)*G1172</f>
        <v>515743.05570223526</v>
      </c>
      <c r="V1172" s="62">
        <f t="shared" ref="V1172:V1235" ca="1" si="249">P1172+T1172+U1172</f>
        <v>515743.05570223526</v>
      </c>
      <c r="W1172" s="63">
        <v>880.12230637345181</v>
      </c>
      <c r="X1172" s="63">
        <f t="shared" ref="X1172:X1235" ca="1" si="250">V1172/E1172</f>
        <v>814.75996161490559</v>
      </c>
      <c r="Y1172" s="64">
        <f t="shared" ref="Y1172:Y1235" ca="1" si="251">X1172/W1172-1</f>
        <v>-7.4265070076308004E-2</v>
      </c>
      <c r="Z1172" s="64"/>
      <c r="AA1172" s="64">
        <f ca="1">MAX(Y1172,OFFSET($AA$4,B1172,0))</f>
        <v>-7.4265070076308004E-2</v>
      </c>
      <c r="AB1172" s="62">
        <f t="shared" ref="AB1172:AB1235" ca="1" si="252">(W1172*(1+AA1172))*E1172</f>
        <v>515743.05570223526</v>
      </c>
      <c r="AC1172" s="65">
        <f t="shared" ref="AC1172:AC1235" ca="1" si="253">AB1172-V1172</f>
        <v>0</v>
      </c>
      <c r="AD1172" s="62">
        <f ca="1">MAX(0,AB1172-W1172*(1+OFFSET($Y$4,B1172,0))*E1172)</f>
        <v>0</v>
      </c>
      <c r="AE1172" s="65">
        <f ca="1">IF(OFFSET($AC$4,B1172,0)=0,0,-OFFSET($AC$4,B1172,0)/OFFSET($AD$4,B1172,0)*AD1172)</f>
        <v>0</v>
      </c>
      <c r="AF1172" s="51">
        <f t="shared" ref="AF1172:AF1235" ca="1" si="254">AB1172+AE1172</f>
        <v>515743.05570223526</v>
      </c>
    </row>
    <row r="1173" spans="1:32" ht="11.25" x14ac:dyDescent="0.2">
      <c r="A1173" s="60">
        <v>41337</v>
      </c>
      <c r="B1173" s="102">
        <f>INT(A1173/10000)</f>
        <v>4</v>
      </c>
      <c r="C1173" s="109">
        <v>3</v>
      </c>
      <c r="D1173" s="60" t="s">
        <v>1230</v>
      </c>
      <c r="E1173" s="60">
        <v>1218</v>
      </c>
      <c r="F1173" s="60">
        <v>0</v>
      </c>
      <c r="G1173" s="60">
        <f t="shared" si="242"/>
        <v>1963.3432835820895</v>
      </c>
      <c r="H1173" s="60"/>
      <c r="I1173" s="60"/>
      <c r="J1173" s="57"/>
      <c r="K1173" s="23">
        <f t="shared" si="243"/>
        <v>1</v>
      </c>
      <c r="L1173" s="23">
        <f t="shared" si="244"/>
        <v>0</v>
      </c>
      <c r="M1173" s="23">
        <f ca="1">OFFSET('Z1'!$B$7,B1173,K1173)*E1173</f>
        <v>0</v>
      </c>
      <c r="N1173" s="23">
        <f ca="1">IF(L1173&gt;0,OFFSET('Z1'!$I$7,B1173,L1173)*IF(L1173=1,E1173-9300,IF(L1173=2,E1173-18000,IF(L1173=3,E1173-45000,0))),0)</f>
        <v>0</v>
      </c>
      <c r="O1173" s="23">
        <f>IF(AND(F1173=1,E1173&gt;20000,E1173&lt;=45000),E1173*'Z1'!$G$7,0)+IF(AND(F1173=1,E1173&gt;45000,E1173&lt;=50000),'Z1'!$G$7/5000*(50000-E1173)*E1173,0)</f>
        <v>0</v>
      </c>
      <c r="P1173" s="24">
        <f t="shared" ca="1" si="245"/>
        <v>0</v>
      </c>
      <c r="Q1173" s="27">
        <v>0</v>
      </c>
      <c r="R1173" s="26">
        <f t="shared" si="246"/>
        <v>0</v>
      </c>
      <c r="S1173" s="27">
        <f t="shared" si="247"/>
        <v>1</v>
      </c>
      <c r="T1173" s="28">
        <f t="shared" si="248"/>
        <v>0</v>
      </c>
      <c r="U1173" s="61">
        <f ca="1">OFFSET($U$4,B1173,0)/OFFSET($G$4,B1173,0)*G1173</f>
        <v>992377.633246955</v>
      </c>
      <c r="V1173" s="62">
        <f t="shared" ca="1" si="249"/>
        <v>992377.633246955</v>
      </c>
      <c r="W1173" s="63">
        <v>880.12230637345181</v>
      </c>
      <c r="X1173" s="63">
        <f t="shared" ca="1" si="250"/>
        <v>814.75996161490559</v>
      </c>
      <c r="Y1173" s="64">
        <f t="shared" ca="1" si="251"/>
        <v>-7.4265070076308004E-2</v>
      </c>
      <c r="Z1173" s="64"/>
      <c r="AA1173" s="64">
        <f ca="1">MAX(Y1173,OFFSET($AA$4,B1173,0))</f>
        <v>-7.4265070076308004E-2</v>
      </c>
      <c r="AB1173" s="62">
        <f t="shared" ca="1" si="252"/>
        <v>992377.633246955</v>
      </c>
      <c r="AC1173" s="65">
        <f t="shared" ca="1" si="253"/>
        <v>0</v>
      </c>
      <c r="AD1173" s="62">
        <f ca="1">MAX(0,AB1173-W1173*(1+OFFSET($Y$4,B1173,0))*E1173)</f>
        <v>0</v>
      </c>
      <c r="AE1173" s="65">
        <f ca="1">IF(OFFSET($AC$4,B1173,0)=0,0,-OFFSET($AC$4,B1173,0)/OFFSET($AD$4,B1173,0)*AD1173)</f>
        <v>0</v>
      </c>
      <c r="AF1173" s="51">
        <f t="shared" ca="1" si="254"/>
        <v>992377.633246955</v>
      </c>
    </row>
    <row r="1174" spans="1:32" ht="11.25" x14ac:dyDescent="0.2">
      <c r="A1174" s="60">
        <v>41338</v>
      </c>
      <c r="B1174" s="102">
        <f>INT(A1174/10000)</f>
        <v>4</v>
      </c>
      <c r="C1174" s="109">
        <v>3</v>
      </c>
      <c r="D1174" s="60" t="s">
        <v>1231</v>
      </c>
      <c r="E1174" s="60">
        <v>2272</v>
      </c>
      <c r="F1174" s="60">
        <v>0</v>
      </c>
      <c r="G1174" s="60">
        <f t="shared" si="242"/>
        <v>3662.3283582089553</v>
      </c>
      <c r="H1174" s="60"/>
      <c r="I1174" s="60"/>
      <c r="J1174" s="57"/>
      <c r="K1174" s="23">
        <f t="shared" si="243"/>
        <v>1</v>
      </c>
      <c r="L1174" s="23">
        <f t="shared" si="244"/>
        <v>0</v>
      </c>
      <c r="M1174" s="23">
        <f ca="1">OFFSET('Z1'!$B$7,B1174,K1174)*E1174</f>
        <v>0</v>
      </c>
      <c r="N1174" s="23">
        <f ca="1">IF(L1174&gt;0,OFFSET('Z1'!$I$7,B1174,L1174)*IF(L1174=1,E1174-9300,IF(L1174=2,E1174-18000,IF(L1174=3,E1174-45000,0))),0)</f>
        <v>0</v>
      </c>
      <c r="O1174" s="23">
        <f>IF(AND(F1174=1,E1174&gt;20000,E1174&lt;=45000),E1174*'Z1'!$G$7,0)+IF(AND(F1174=1,E1174&gt;45000,E1174&lt;=50000),'Z1'!$G$7/5000*(50000-E1174)*E1174,0)</f>
        <v>0</v>
      </c>
      <c r="P1174" s="24">
        <f t="shared" ca="1" si="245"/>
        <v>0</v>
      </c>
      <c r="Q1174" s="27">
        <v>8530</v>
      </c>
      <c r="R1174" s="26">
        <f t="shared" si="246"/>
        <v>7530</v>
      </c>
      <c r="S1174" s="27">
        <f t="shared" si="247"/>
        <v>1</v>
      </c>
      <c r="T1174" s="28">
        <f t="shared" si="248"/>
        <v>6777</v>
      </c>
      <c r="U1174" s="61">
        <f ca="1">OFFSET($U$4,B1174,0)/OFFSET($G$4,B1174,0)*G1174</f>
        <v>1851134.6327890656</v>
      </c>
      <c r="V1174" s="62">
        <f t="shared" ca="1" si="249"/>
        <v>1857911.6327890656</v>
      </c>
      <c r="W1174" s="63">
        <v>882.5608443277913</v>
      </c>
      <c r="X1174" s="63">
        <f t="shared" ca="1" si="250"/>
        <v>817.74279612194789</v>
      </c>
      <c r="Y1174" s="64">
        <f t="shared" ca="1" si="251"/>
        <v>-7.3443149696055809E-2</v>
      </c>
      <c r="Z1174" s="64"/>
      <c r="AA1174" s="64">
        <f ca="1">MAX(Y1174,OFFSET($AA$4,B1174,0))</f>
        <v>-7.3443149696055809E-2</v>
      </c>
      <c r="AB1174" s="62">
        <f t="shared" ca="1" si="252"/>
        <v>1857911.6327890656</v>
      </c>
      <c r="AC1174" s="65">
        <f t="shared" ca="1" si="253"/>
        <v>0</v>
      </c>
      <c r="AD1174" s="62">
        <f ca="1">MAX(0,AB1174-W1174*(1+OFFSET($Y$4,B1174,0))*E1174)</f>
        <v>0</v>
      </c>
      <c r="AE1174" s="65">
        <f ca="1">IF(OFFSET($AC$4,B1174,0)=0,0,-OFFSET($AC$4,B1174,0)/OFFSET($AD$4,B1174,0)*AD1174)</f>
        <v>0</v>
      </c>
      <c r="AF1174" s="51">
        <f t="shared" ca="1" si="254"/>
        <v>1857911.6327890656</v>
      </c>
    </row>
    <row r="1175" spans="1:32" ht="11.25" x14ac:dyDescent="0.2">
      <c r="A1175" s="60">
        <v>41341</v>
      </c>
      <c r="B1175" s="102">
        <f>INT(A1175/10000)</f>
        <v>4</v>
      </c>
      <c r="C1175" s="109">
        <v>2</v>
      </c>
      <c r="D1175" s="60" t="s">
        <v>1232</v>
      </c>
      <c r="E1175" s="60">
        <v>571</v>
      </c>
      <c r="F1175" s="60">
        <v>0</v>
      </c>
      <c r="G1175" s="60">
        <f t="shared" si="242"/>
        <v>920.41791044776119</v>
      </c>
      <c r="H1175" s="60"/>
      <c r="I1175" s="60"/>
      <c r="J1175" s="57"/>
      <c r="K1175" s="23">
        <f t="shared" si="243"/>
        <v>1</v>
      </c>
      <c r="L1175" s="23">
        <f t="shared" si="244"/>
        <v>0</v>
      </c>
      <c r="M1175" s="23">
        <f ca="1">OFFSET('Z1'!$B$7,B1175,K1175)*E1175</f>
        <v>0</v>
      </c>
      <c r="N1175" s="23">
        <f ca="1">IF(L1175&gt;0,OFFSET('Z1'!$I$7,B1175,L1175)*IF(L1175=1,E1175-9300,IF(L1175=2,E1175-18000,IF(L1175=3,E1175-45000,0))),0)</f>
        <v>0</v>
      </c>
      <c r="O1175" s="23">
        <f>IF(AND(F1175=1,E1175&gt;20000,E1175&lt;=45000),E1175*'Z1'!$G$7,0)+IF(AND(F1175=1,E1175&gt;45000,E1175&lt;=50000),'Z1'!$G$7/5000*(50000-E1175)*E1175,0)</f>
        <v>0</v>
      </c>
      <c r="P1175" s="24">
        <f t="shared" ca="1" si="245"/>
        <v>0</v>
      </c>
      <c r="Q1175" s="27">
        <v>12500</v>
      </c>
      <c r="R1175" s="26">
        <f t="shared" si="246"/>
        <v>11500</v>
      </c>
      <c r="S1175" s="27">
        <f t="shared" si="247"/>
        <v>1</v>
      </c>
      <c r="T1175" s="28">
        <f t="shared" si="248"/>
        <v>10350</v>
      </c>
      <c r="U1175" s="61">
        <f ca="1">OFFSET($U$4,B1175,0)/OFFSET($G$4,B1175,0)*G1175</f>
        <v>465227.93808211113</v>
      </c>
      <c r="V1175" s="62">
        <f t="shared" ca="1" si="249"/>
        <v>475577.93808211113</v>
      </c>
      <c r="W1175" s="63">
        <v>897.58610250701952</v>
      </c>
      <c r="X1175" s="63">
        <f t="shared" ca="1" si="250"/>
        <v>832.88605618583381</v>
      </c>
      <c r="Y1175" s="64">
        <f t="shared" ca="1" si="251"/>
        <v>-7.2082272820929383E-2</v>
      </c>
      <c r="Z1175" s="64"/>
      <c r="AA1175" s="64">
        <f ca="1">MAX(Y1175,OFFSET($AA$4,B1175,0))</f>
        <v>-7.2082272820929383E-2</v>
      </c>
      <c r="AB1175" s="62">
        <f t="shared" ca="1" si="252"/>
        <v>475577.93808211113</v>
      </c>
      <c r="AC1175" s="65">
        <f t="shared" ca="1" si="253"/>
        <v>0</v>
      </c>
      <c r="AD1175" s="62">
        <f ca="1">MAX(0,AB1175-W1175*(1+OFFSET($Y$4,B1175,0))*E1175)</f>
        <v>0</v>
      </c>
      <c r="AE1175" s="65">
        <f ca="1">IF(OFFSET($AC$4,B1175,0)=0,0,-OFFSET($AC$4,B1175,0)/OFFSET($AD$4,B1175,0)*AD1175)</f>
        <v>0</v>
      </c>
      <c r="AF1175" s="51">
        <f t="shared" ca="1" si="254"/>
        <v>475577.93808211113</v>
      </c>
    </row>
    <row r="1176" spans="1:32" ht="11.25" x14ac:dyDescent="0.2">
      <c r="A1176" s="60">
        <v>41342</v>
      </c>
      <c r="B1176" s="102">
        <f>INT(A1176/10000)</f>
        <v>4</v>
      </c>
      <c r="C1176" s="109">
        <v>4</v>
      </c>
      <c r="D1176" s="60" t="s">
        <v>1233</v>
      </c>
      <c r="E1176" s="60">
        <v>2835</v>
      </c>
      <c r="F1176" s="60">
        <v>0</v>
      </c>
      <c r="G1176" s="60">
        <f t="shared" si="242"/>
        <v>4569.8507462686566</v>
      </c>
      <c r="H1176" s="60"/>
      <c r="I1176" s="60"/>
      <c r="J1176" s="57"/>
      <c r="K1176" s="23">
        <f t="shared" si="243"/>
        <v>1</v>
      </c>
      <c r="L1176" s="23">
        <f t="shared" si="244"/>
        <v>0</v>
      </c>
      <c r="M1176" s="23">
        <f ca="1">OFFSET('Z1'!$B$7,B1176,K1176)*E1176</f>
        <v>0</v>
      </c>
      <c r="N1176" s="23">
        <f ca="1">IF(L1176&gt;0,OFFSET('Z1'!$I$7,B1176,L1176)*IF(L1176=1,E1176-9300,IF(L1176=2,E1176-18000,IF(L1176=3,E1176-45000,0))),0)</f>
        <v>0</v>
      </c>
      <c r="O1176" s="23">
        <f>IF(AND(F1176=1,E1176&gt;20000,E1176&lt;=45000),E1176*'Z1'!$G$7,0)+IF(AND(F1176=1,E1176&gt;45000,E1176&lt;=50000),'Z1'!$G$7/5000*(50000-E1176)*E1176,0)</f>
        <v>0</v>
      </c>
      <c r="P1176" s="24">
        <f t="shared" ca="1" si="245"/>
        <v>0</v>
      </c>
      <c r="Q1176" s="27">
        <v>44059</v>
      </c>
      <c r="R1176" s="26">
        <f t="shared" si="246"/>
        <v>43059</v>
      </c>
      <c r="S1176" s="27">
        <f t="shared" si="247"/>
        <v>1</v>
      </c>
      <c r="T1176" s="28">
        <f t="shared" si="248"/>
        <v>38753.1</v>
      </c>
      <c r="U1176" s="61">
        <f ca="1">OFFSET($U$4,B1176,0)/OFFSET($G$4,B1176,0)*G1176</f>
        <v>2309844.4911782574</v>
      </c>
      <c r="V1176" s="62">
        <f t="shared" ca="1" si="249"/>
        <v>2348597.5911782575</v>
      </c>
      <c r="W1176" s="63">
        <v>890.89878942429925</v>
      </c>
      <c r="X1176" s="63">
        <f t="shared" ca="1" si="250"/>
        <v>828.42948542442946</v>
      </c>
      <c r="Y1176" s="64">
        <f t="shared" ca="1" si="251"/>
        <v>-7.011941731365201E-2</v>
      </c>
      <c r="Z1176" s="64"/>
      <c r="AA1176" s="64">
        <f ca="1">MAX(Y1176,OFFSET($AA$4,B1176,0))</f>
        <v>-7.011941731365201E-2</v>
      </c>
      <c r="AB1176" s="62">
        <f t="shared" ca="1" si="252"/>
        <v>2348597.5911782575</v>
      </c>
      <c r="AC1176" s="65">
        <f t="shared" ca="1" si="253"/>
        <v>0</v>
      </c>
      <c r="AD1176" s="62">
        <f ca="1">MAX(0,AB1176-W1176*(1+OFFSET($Y$4,B1176,0))*E1176)</f>
        <v>168.94444563565776</v>
      </c>
      <c r="AE1176" s="65">
        <f ca="1">IF(OFFSET($AC$4,B1176,0)=0,0,-OFFSET($AC$4,B1176,0)/OFFSET($AD$4,B1176,0)*AD1176)</f>
        <v>-7.6325785903104206</v>
      </c>
      <c r="AF1176" s="51">
        <f t="shared" ca="1" si="254"/>
        <v>2348589.9585996671</v>
      </c>
    </row>
    <row r="1177" spans="1:32" ht="11.25" x14ac:dyDescent="0.2">
      <c r="A1177" s="60">
        <v>41343</v>
      </c>
      <c r="B1177" s="102">
        <f>INT(A1177/10000)</f>
        <v>4</v>
      </c>
      <c r="C1177" s="109">
        <v>4</v>
      </c>
      <c r="D1177" s="60" t="s">
        <v>1234</v>
      </c>
      <c r="E1177" s="60">
        <v>3225</v>
      </c>
      <c r="F1177" s="60">
        <v>0</v>
      </c>
      <c r="G1177" s="60">
        <f t="shared" si="242"/>
        <v>5198.5074626865671</v>
      </c>
      <c r="H1177" s="60"/>
      <c r="I1177" s="60"/>
      <c r="J1177" s="57"/>
      <c r="K1177" s="23">
        <f t="shared" si="243"/>
        <v>1</v>
      </c>
      <c r="L1177" s="23">
        <f t="shared" si="244"/>
        <v>0</v>
      </c>
      <c r="M1177" s="23">
        <f ca="1">OFFSET('Z1'!$B$7,B1177,K1177)*E1177</f>
        <v>0</v>
      </c>
      <c r="N1177" s="23">
        <f ca="1">IF(L1177&gt;0,OFFSET('Z1'!$I$7,B1177,L1177)*IF(L1177=1,E1177-9300,IF(L1177=2,E1177-18000,IF(L1177=3,E1177-45000,0))),0)</f>
        <v>0</v>
      </c>
      <c r="O1177" s="23">
        <f>IF(AND(F1177=1,E1177&gt;20000,E1177&lt;=45000),E1177*'Z1'!$G$7,0)+IF(AND(F1177=1,E1177&gt;45000,E1177&lt;=50000),'Z1'!$G$7/5000*(50000-E1177)*E1177,0)</f>
        <v>0</v>
      </c>
      <c r="P1177" s="24">
        <f t="shared" ca="1" si="245"/>
        <v>0</v>
      </c>
      <c r="Q1177" s="27">
        <v>82319</v>
      </c>
      <c r="R1177" s="26">
        <f t="shared" si="246"/>
        <v>81319</v>
      </c>
      <c r="S1177" s="27">
        <f t="shared" si="247"/>
        <v>1</v>
      </c>
      <c r="T1177" s="28">
        <f t="shared" si="248"/>
        <v>73187.100000000006</v>
      </c>
      <c r="U1177" s="61">
        <f ca="1">OFFSET($U$4,B1177,0)/OFFSET($G$4,B1177,0)*G1177</f>
        <v>2627600.8762080707</v>
      </c>
      <c r="V1177" s="62">
        <f t="shared" ca="1" si="249"/>
        <v>2700787.9762080708</v>
      </c>
      <c r="W1177" s="63">
        <v>902.88133495398142</v>
      </c>
      <c r="X1177" s="63">
        <f t="shared" ca="1" si="250"/>
        <v>837.45363603351029</v>
      </c>
      <c r="Y1177" s="64">
        <f t="shared" ca="1" si="251"/>
        <v>-7.2465446330005179E-2</v>
      </c>
      <c r="Z1177" s="64"/>
      <c r="AA1177" s="64">
        <f ca="1">MAX(Y1177,OFFSET($AA$4,B1177,0))</f>
        <v>-7.2465446330005179E-2</v>
      </c>
      <c r="AB1177" s="62">
        <f t="shared" ca="1" si="252"/>
        <v>2700787.9762080708</v>
      </c>
      <c r="AC1177" s="65">
        <f t="shared" ca="1" si="253"/>
        <v>0</v>
      </c>
      <c r="AD1177" s="62">
        <f ca="1">MAX(0,AB1177-W1177*(1+OFFSET($Y$4,B1177,0))*E1177)</f>
        <v>0</v>
      </c>
      <c r="AE1177" s="65">
        <f ca="1">IF(OFFSET($AC$4,B1177,0)=0,0,-OFFSET($AC$4,B1177,0)/OFFSET($AD$4,B1177,0)*AD1177)</f>
        <v>0</v>
      </c>
      <c r="AF1177" s="51">
        <f t="shared" ca="1" si="254"/>
        <v>2700787.9762080708</v>
      </c>
    </row>
    <row r="1178" spans="1:32" ht="11.25" x14ac:dyDescent="0.2">
      <c r="A1178" s="60">
        <v>41344</v>
      </c>
      <c r="B1178" s="102">
        <f>INT(A1178/10000)</f>
        <v>4</v>
      </c>
      <c r="C1178" s="109">
        <v>5</v>
      </c>
      <c r="D1178" s="60" t="s">
        <v>1235</v>
      </c>
      <c r="E1178" s="60">
        <v>5163</v>
      </c>
      <c r="F1178" s="60">
        <v>0</v>
      </c>
      <c r="G1178" s="60">
        <f t="shared" si="242"/>
        <v>8322.4477611940292</v>
      </c>
      <c r="H1178" s="60"/>
      <c r="I1178" s="60"/>
      <c r="J1178" s="57"/>
      <c r="K1178" s="23">
        <f t="shared" si="243"/>
        <v>1</v>
      </c>
      <c r="L1178" s="23">
        <f t="shared" si="244"/>
        <v>0</v>
      </c>
      <c r="M1178" s="23">
        <f ca="1">OFFSET('Z1'!$B$7,B1178,K1178)*E1178</f>
        <v>0</v>
      </c>
      <c r="N1178" s="23">
        <f ca="1">IF(L1178&gt;0,OFFSET('Z1'!$I$7,B1178,L1178)*IF(L1178=1,E1178-9300,IF(L1178=2,E1178-18000,IF(L1178=3,E1178-45000,0))),0)</f>
        <v>0</v>
      </c>
      <c r="O1178" s="23">
        <f>IF(AND(F1178=1,E1178&gt;20000,E1178&lt;=45000),E1178*'Z1'!$G$7,0)+IF(AND(F1178=1,E1178&gt;45000,E1178&lt;=50000),'Z1'!$G$7/5000*(50000-E1178)*E1178,0)</f>
        <v>0</v>
      </c>
      <c r="P1178" s="24">
        <f t="shared" ca="1" si="245"/>
        <v>0</v>
      </c>
      <c r="Q1178" s="27">
        <v>12586</v>
      </c>
      <c r="R1178" s="26">
        <f t="shared" si="246"/>
        <v>11586</v>
      </c>
      <c r="S1178" s="27">
        <f t="shared" si="247"/>
        <v>1</v>
      </c>
      <c r="T1178" s="28">
        <f t="shared" si="248"/>
        <v>10427.4</v>
      </c>
      <c r="U1178" s="61">
        <f ca="1">OFFSET($U$4,B1178,0)/OFFSET($G$4,B1178,0)*G1178</f>
        <v>4206605.681817757</v>
      </c>
      <c r="V1178" s="62">
        <f t="shared" ca="1" si="249"/>
        <v>4217033.0818177573</v>
      </c>
      <c r="W1178" s="63">
        <v>881.28388358717018</v>
      </c>
      <c r="X1178" s="63">
        <f t="shared" ca="1" si="250"/>
        <v>816.77960135924025</v>
      </c>
      <c r="Y1178" s="64">
        <f t="shared" ca="1" si="251"/>
        <v>-7.3193534375520675E-2</v>
      </c>
      <c r="Z1178" s="64"/>
      <c r="AA1178" s="64">
        <f ca="1">MAX(Y1178,OFFSET($AA$4,B1178,0))</f>
        <v>-7.3193534375520675E-2</v>
      </c>
      <c r="AB1178" s="62">
        <f t="shared" ca="1" si="252"/>
        <v>4217033.0818177573</v>
      </c>
      <c r="AC1178" s="65">
        <f t="shared" ca="1" si="253"/>
        <v>0</v>
      </c>
      <c r="AD1178" s="62">
        <f ca="1">MAX(0,AB1178-W1178*(1+OFFSET($Y$4,B1178,0))*E1178)</f>
        <v>0</v>
      </c>
      <c r="AE1178" s="65">
        <f ca="1">IF(OFFSET($AC$4,B1178,0)=0,0,-OFFSET($AC$4,B1178,0)/OFFSET($AD$4,B1178,0)*AD1178)</f>
        <v>0</v>
      </c>
      <c r="AF1178" s="51">
        <f t="shared" ca="1" si="254"/>
        <v>4217033.0818177573</v>
      </c>
    </row>
    <row r="1179" spans="1:32" ht="11.25" x14ac:dyDescent="0.2">
      <c r="A1179" s="60">
        <v>41345</v>
      </c>
      <c r="B1179" s="102">
        <f>INT(A1179/10000)</f>
        <v>4</v>
      </c>
      <c r="C1179" s="109">
        <v>3</v>
      </c>
      <c r="D1179" s="60" t="s">
        <v>1236</v>
      </c>
      <c r="E1179" s="60">
        <v>1591</v>
      </c>
      <c r="F1179" s="60">
        <v>0</v>
      </c>
      <c r="G1179" s="60">
        <f t="shared" si="242"/>
        <v>2564.5970149253731</v>
      </c>
      <c r="H1179" s="60"/>
      <c r="I1179" s="60"/>
      <c r="J1179" s="57"/>
      <c r="K1179" s="23">
        <f t="shared" si="243"/>
        <v>1</v>
      </c>
      <c r="L1179" s="23">
        <f t="shared" si="244"/>
        <v>0</v>
      </c>
      <c r="M1179" s="23">
        <f ca="1">OFFSET('Z1'!$B$7,B1179,K1179)*E1179</f>
        <v>0</v>
      </c>
      <c r="N1179" s="23">
        <f ca="1">IF(L1179&gt;0,OFFSET('Z1'!$I$7,B1179,L1179)*IF(L1179=1,E1179-9300,IF(L1179=2,E1179-18000,IF(L1179=3,E1179-45000,0))),0)</f>
        <v>0</v>
      </c>
      <c r="O1179" s="23">
        <f>IF(AND(F1179=1,E1179&gt;20000,E1179&lt;=45000),E1179*'Z1'!$G$7,0)+IF(AND(F1179=1,E1179&gt;45000,E1179&lt;=50000),'Z1'!$G$7/5000*(50000-E1179)*E1179,0)</f>
        <v>0</v>
      </c>
      <c r="P1179" s="24">
        <f t="shared" ca="1" si="245"/>
        <v>0</v>
      </c>
      <c r="Q1179" s="27">
        <v>1585</v>
      </c>
      <c r="R1179" s="26">
        <f t="shared" si="246"/>
        <v>585</v>
      </c>
      <c r="S1179" s="27">
        <f t="shared" si="247"/>
        <v>1</v>
      </c>
      <c r="T1179" s="28">
        <f t="shared" si="248"/>
        <v>526.5</v>
      </c>
      <c r="U1179" s="61">
        <f ca="1">OFFSET($U$4,B1179,0)/OFFSET($G$4,B1179,0)*G1179</f>
        <v>1296283.0989293149</v>
      </c>
      <c r="V1179" s="62">
        <f t="shared" ca="1" si="249"/>
        <v>1296809.5989293149</v>
      </c>
      <c r="W1179" s="63">
        <v>880.71574387345163</v>
      </c>
      <c r="X1179" s="63">
        <f t="shared" ca="1" si="250"/>
        <v>815.09088556210861</v>
      </c>
      <c r="Y1179" s="64">
        <f t="shared" ca="1" si="251"/>
        <v>-7.4513097747884172E-2</v>
      </c>
      <c r="Z1179" s="64"/>
      <c r="AA1179" s="64">
        <f ca="1">MAX(Y1179,OFFSET($AA$4,B1179,0))</f>
        <v>-7.4513097747884172E-2</v>
      </c>
      <c r="AB1179" s="62">
        <f t="shared" ca="1" si="252"/>
        <v>1296809.5989293149</v>
      </c>
      <c r="AC1179" s="65">
        <f t="shared" ca="1" si="253"/>
        <v>0</v>
      </c>
      <c r="AD1179" s="62">
        <f ca="1">MAX(0,AB1179-W1179*(1+OFFSET($Y$4,B1179,0))*E1179)</f>
        <v>0</v>
      </c>
      <c r="AE1179" s="65">
        <f ca="1">IF(OFFSET($AC$4,B1179,0)=0,0,-OFFSET($AC$4,B1179,0)/OFFSET($AD$4,B1179,0)*AD1179)</f>
        <v>0</v>
      </c>
      <c r="AF1179" s="51">
        <f t="shared" ca="1" si="254"/>
        <v>1296809.5989293149</v>
      </c>
    </row>
    <row r="1180" spans="1:32" ht="11.25" x14ac:dyDescent="0.2">
      <c r="A1180" s="60">
        <v>41346</v>
      </c>
      <c r="B1180" s="102">
        <f>INT(A1180/10000)</f>
        <v>4</v>
      </c>
      <c r="C1180" s="109">
        <v>3</v>
      </c>
      <c r="D1180" s="60" t="s">
        <v>1237</v>
      </c>
      <c r="E1180" s="60">
        <v>1100</v>
      </c>
      <c r="F1180" s="60">
        <v>0</v>
      </c>
      <c r="G1180" s="60">
        <f t="shared" si="242"/>
        <v>1773.1343283582089</v>
      </c>
      <c r="H1180" s="60"/>
      <c r="I1180" s="60"/>
      <c r="J1180" s="57"/>
      <c r="K1180" s="23">
        <f t="shared" si="243"/>
        <v>1</v>
      </c>
      <c r="L1180" s="23">
        <f t="shared" si="244"/>
        <v>0</v>
      </c>
      <c r="M1180" s="23">
        <f ca="1">OFFSET('Z1'!$B$7,B1180,K1180)*E1180</f>
        <v>0</v>
      </c>
      <c r="N1180" s="23">
        <f ca="1">IF(L1180&gt;0,OFFSET('Z1'!$I$7,B1180,L1180)*IF(L1180=1,E1180-9300,IF(L1180=2,E1180-18000,IF(L1180=3,E1180-45000,0))),0)</f>
        <v>0</v>
      </c>
      <c r="O1180" s="23">
        <f>IF(AND(F1180=1,E1180&gt;20000,E1180&lt;=45000),E1180*'Z1'!$G$7,0)+IF(AND(F1180=1,E1180&gt;45000,E1180&lt;=50000),'Z1'!$G$7/5000*(50000-E1180)*E1180,0)</f>
        <v>0</v>
      </c>
      <c r="P1180" s="24">
        <f t="shared" ca="1" si="245"/>
        <v>0</v>
      </c>
      <c r="Q1180" s="27">
        <v>33204</v>
      </c>
      <c r="R1180" s="26">
        <f t="shared" si="246"/>
        <v>32204</v>
      </c>
      <c r="S1180" s="27">
        <f t="shared" si="247"/>
        <v>1</v>
      </c>
      <c r="T1180" s="28">
        <f t="shared" si="248"/>
        <v>28983.600000000002</v>
      </c>
      <c r="U1180" s="61">
        <f ca="1">OFFSET($U$4,B1180,0)/OFFSET($G$4,B1180,0)*G1180</f>
        <v>896235.95777639619</v>
      </c>
      <c r="V1180" s="62">
        <f t="shared" ca="1" si="249"/>
        <v>925219.55777639616</v>
      </c>
      <c r="W1180" s="63">
        <v>906.15145655001334</v>
      </c>
      <c r="X1180" s="63">
        <f t="shared" ca="1" si="250"/>
        <v>841.10868888763287</v>
      </c>
      <c r="Y1180" s="64">
        <f t="shared" ca="1" si="251"/>
        <v>-7.1779134925211596E-2</v>
      </c>
      <c r="Z1180" s="64"/>
      <c r="AA1180" s="64">
        <f ca="1">MAX(Y1180,OFFSET($AA$4,B1180,0))</f>
        <v>-7.1779134925211596E-2</v>
      </c>
      <c r="AB1180" s="62">
        <f t="shared" ca="1" si="252"/>
        <v>925219.55777639616</v>
      </c>
      <c r="AC1180" s="65">
        <f t="shared" ca="1" si="253"/>
        <v>0</v>
      </c>
      <c r="AD1180" s="62">
        <f ca="1">MAX(0,AB1180-W1180*(1+OFFSET($Y$4,B1180,0))*E1180)</f>
        <v>0</v>
      </c>
      <c r="AE1180" s="65">
        <f ca="1">IF(OFFSET($AC$4,B1180,0)=0,0,-OFFSET($AC$4,B1180,0)/OFFSET($AD$4,B1180,0)*AD1180)</f>
        <v>0</v>
      </c>
      <c r="AF1180" s="51">
        <f t="shared" ca="1" si="254"/>
        <v>925219.55777639616</v>
      </c>
    </row>
    <row r="1181" spans="1:32" ht="11.25" x14ac:dyDescent="0.2">
      <c r="A1181" s="60">
        <v>41401</v>
      </c>
      <c r="B1181" s="102">
        <f>INT(A1181/10000)</f>
        <v>4</v>
      </c>
      <c r="C1181" s="109">
        <v>2</v>
      </c>
      <c r="D1181" s="60" t="s">
        <v>1238</v>
      </c>
      <c r="E1181" s="60">
        <v>693</v>
      </c>
      <c r="F1181" s="60">
        <v>0</v>
      </c>
      <c r="G1181" s="60">
        <f t="shared" si="242"/>
        <v>1117.0746268656717</v>
      </c>
      <c r="H1181" s="60"/>
      <c r="I1181" s="60"/>
      <c r="J1181" s="57"/>
      <c r="K1181" s="23">
        <f t="shared" si="243"/>
        <v>1</v>
      </c>
      <c r="L1181" s="23">
        <f t="shared" si="244"/>
        <v>0</v>
      </c>
      <c r="M1181" s="23">
        <f ca="1">OFFSET('Z1'!$B$7,B1181,K1181)*E1181</f>
        <v>0</v>
      </c>
      <c r="N1181" s="23">
        <f ca="1">IF(L1181&gt;0,OFFSET('Z1'!$I$7,B1181,L1181)*IF(L1181=1,E1181-9300,IF(L1181=2,E1181-18000,IF(L1181=3,E1181-45000,0))),0)</f>
        <v>0</v>
      </c>
      <c r="O1181" s="23">
        <f>IF(AND(F1181=1,E1181&gt;20000,E1181&lt;=45000),E1181*'Z1'!$G$7,0)+IF(AND(F1181=1,E1181&gt;45000,E1181&lt;=50000),'Z1'!$G$7/5000*(50000-E1181)*E1181,0)</f>
        <v>0</v>
      </c>
      <c r="P1181" s="24">
        <f t="shared" ca="1" si="245"/>
        <v>0</v>
      </c>
      <c r="Q1181" s="27">
        <v>0</v>
      </c>
      <c r="R1181" s="26">
        <f t="shared" si="246"/>
        <v>0</v>
      </c>
      <c r="S1181" s="27">
        <f t="shared" si="247"/>
        <v>1</v>
      </c>
      <c r="T1181" s="28">
        <f t="shared" si="248"/>
        <v>0</v>
      </c>
      <c r="U1181" s="61">
        <f ca="1">OFFSET($U$4,B1181,0)/OFFSET($G$4,B1181,0)*G1181</f>
        <v>564628.65339912963</v>
      </c>
      <c r="V1181" s="62">
        <f t="shared" ca="1" si="249"/>
        <v>564628.65339912963</v>
      </c>
      <c r="W1181" s="63">
        <v>880.12230637345181</v>
      </c>
      <c r="X1181" s="63">
        <f t="shared" ca="1" si="250"/>
        <v>814.75996161490571</v>
      </c>
      <c r="Y1181" s="64">
        <f t="shared" ca="1" si="251"/>
        <v>-7.4265070076307893E-2</v>
      </c>
      <c r="Z1181" s="64"/>
      <c r="AA1181" s="64">
        <f ca="1">MAX(Y1181,OFFSET($AA$4,B1181,0))</f>
        <v>-7.4265070076307893E-2</v>
      </c>
      <c r="AB1181" s="62">
        <f t="shared" ca="1" si="252"/>
        <v>564628.65339912963</v>
      </c>
      <c r="AC1181" s="65">
        <f t="shared" ca="1" si="253"/>
        <v>0</v>
      </c>
      <c r="AD1181" s="62">
        <f ca="1">MAX(0,AB1181-W1181*(1+OFFSET($Y$4,B1181,0))*E1181)</f>
        <v>0</v>
      </c>
      <c r="AE1181" s="65">
        <f ca="1">IF(OFFSET($AC$4,B1181,0)=0,0,-OFFSET($AC$4,B1181,0)/OFFSET($AD$4,B1181,0)*AD1181)</f>
        <v>0</v>
      </c>
      <c r="AF1181" s="51">
        <f t="shared" ca="1" si="254"/>
        <v>564628.65339912963</v>
      </c>
    </row>
    <row r="1182" spans="1:32" ht="11.25" x14ac:dyDescent="0.2">
      <c r="A1182" s="60">
        <v>41402</v>
      </c>
      <c r="B1182" s="102">
        <f>INT(A1182/10000)</f>
        <v>4</v>
      </c>
      <c r="C1182" s="109">
        <v>5</v>
      </c>
      <c r="D1182" s="60" t="s">
        <v>1239</v>
      </c>
      <c r="E1182" s="60">
        <v>5232</v>
      </c>
      <c r="F1182" s="60">
        <v>0</v>
      </c>
      <c r="G1182" s="60">
        <f t="shared" si="242"/>
        <v>8433.6716417910447</v>
      </c>
      <c r="H1182" s="60"/>
      <c r="I1182" s="60"/>
      <c r="J1182" s="57"/>
      <c r="K1182" s="23">
        <f t="shared" si="243"/>
        <v>1</v>
      </c>
      <c r="L1182" s="23">
        <f t="shared" si="244"/>
        <v>0</v>
      </c>
      <c r="M1182" s="23">
        <f ca="1">OFFSET('Z1'!$B$7,B1182,K1182)*E1182</f>
        <v>0</v>
      </c>
      <c r="N1182" s="23">
        <f ca="1">IF(L1182&gt;0,OFFSET('Z1'!$I$7,B1182,L1182)*IF(L1182=1,E1182-9300,IF(L1182=2,E1182-18000,IF(L1182=3,E1182-45000,0))),0)</f>
        <v>0</v>
      </c>
      <c r="O1182" s="23">
        <f>IF(AND(F1182=1,E1182&gt;20000,E1182&lt;=45000),E1182*'Z1'!$G$7,0)+IF(AND(F1182=1,E1182&gt;45000,E1182&lt;=50000),'Z1'!$G$7/5000*(50000-E1182)*E1182,0)</f>
        <v>0</v>
      </c>
      <c r="P1182" s="24">
        <f t="shared" ca="1" si="245"/>
        <v>0</v>
      </c>
      <c r="Q1182" s="27">
        <v>6840</v>
      </c>
      <c r="R1182" s="26">
        <f t="shared" si="246"/>
        <v>5840</v>
      </c>
      <c r="S1182" s="27">
        <f t="shared" si="247"/>
        <v>1</v>
      </c>
      <c r="T1182" s="28">
        <f t="shared" si="248"/>
        <v>5256</v>
      </c>
      <c r="U1182" s="61">
        <f ca="1">OFFSET($U$4,B1182,0)/OFFSET($G$4,B1182,0)*G1182</f>
        <v>4262824.1191691859</v>
      </c>
      <c r="V1182" s="62">
        <f t="shared" ca="1" si="249"/>
        <v>4268080.1191691859</v>
      </c>
      <c r="W1182" s="63">
        <v>881.11427083163221</v>
      </c>
      <c r="X1182" s="63">
        <f t="shared" ca="1" si="250"/>
        <v>815.76454877086883</v>
      </c>
      <c r="Y1182" s="64">
        <f t="shared" ca="1" si="251"/>
        <v>-7.4167136118546306E-2</v>
      </c>
      <c r="Z1182" s="64"/>
      <c r="AA1182" s="64">
        <f ca="1">MAX(Y1182,OFFSET($AA$4,B1182,0))</f>
        <v>-7.4167136118546306E-2</v>
      </c>
      <c r="AB1182" s="62">
        <f t="shared" ca="1" si="252"/>
        <v>4268080.1191691859</v>
      </c>
      <c r="AC1182" s="65">
        <f t="shared" ca="1" si="253"/>
        <v>0</v>
      </c>
      <c r="AD1182" s="62">
        <f ca="1">MAX(0,AB1182-W1182*(1+OFFSET($Y$4,B1182,0))*E1182)</f>
        <v>0</v>
      </c>
      <c r="AE1182" s="65">
        <f ca="1">IF(OFFSET($AC$4,B1182,0)=0,0,-OFFSET($AC$4,B1182,0)/OFFSET($AD$4,B1182,0)*AD1182)</f>
        <v>0</v>
      </c>
      <c r="AF1182" s="51">
        <f t="shared" ca="1" si="254"/>
        <v>4268080.1191691859</v>
      </c>
    </row>
    <row r="1183" spans="1:32" ht="11.25" x14ac:dyDescent="0.2">
      <c r="A1183" s="60">
        <v>41403</v>
      </c>
      <c r="B1183" s="102">
        <f>INT(A1183/10000)</f>
        <v>4</v>
      </c>
      <c r="C1183" s="109">
        <v>3</v>
      </c>
      <c r="D1183" s="60" t="s">
        <v>1240</v>
      </c>
      <c r="E1183" s="60">
        <v>2066</v>
      </c>
      <c r="F1183" s="60">
        <v>0</v>
      </c>
      <c r="G1183" s="60">
        <f t="shared" si="242"/>
        <v>3330.2686567164178</v>
      </c>
      <c r="H1183" s="60"/>
      <c r="I1183" s="60"/>
      <c r="J1183" s="57"/>
      <c r="K1183" s="23">
        <f t="shared" si="243"/>
        <v>1</v>
      </c>
      <c r="L1183" s="23">
        <f t="shared" si="244"/>
        <v>0</v>
      </c>
      <c r="M1183" s="23">
        <f ca="1">OFFSET('Z1'!$B$7,B1183,K1183)*E1183</f>
        <v>0</v>
      </c>
      <c r="N1183" s="23">
        <f ca="1">IF(L1183&gt;0,OFFSET('Z1'!$I$7,B1183,L1183)*IF(L1183=1,E1183-9300,IF(L1183=2,E1183-18000,IF(L1183=3,E1183-45000,0))),0)</f>
        <v>0</v>
      </c>
      <c r="O1183" s="23">
        <f>IF(AND(F1183=1,E1183&gt;20000,E1183&lt;=45000),E1183*'Z1'!$G$7,0)+IF(AND(F1183=1,E1183&gt;45000,E1183&lt;=50000),'Z1'!$G$7/5000*(50000-E1183)*E1183,0)</f>
        <v>0</v>
      </c>
      <c r="P1183" s="24">
        <f t="shared" ca="1" si="245"/>
        <v>0</v>
      </c>
      <c r="Q1183" s="27">
        <v>0</v>
      </c>
      <c r="R1183" s="26">
        <f t="shared" si="246"/>
        <v>0</v>
      </c>
      <c r="S1183" s="27">
        <f t="shared" si="247"/>
        <v>1</v>
      </c>
      <c r="T1183" s="28">
        <f t="shared" si="248"/>
        <v>0</v>
      </c>
      <c r="U1183" s="61">
        <f ca="1">OFFSET($U$4,B1183,0)/OFFSET($G$4,B1183,0)*G1183</f>
        <v>1683294.0806963949</v>
      </c>
      <c r="V1183" s="62">
        <f t="shared" ca="1" si="249"/>
        <v>1683294.0806963949</v>
      </c>
      <c r="W1183" s="63">
        <v>880.12230637345181</v>
      </c>
      <c r="X1183" s="63">
        <f t="shared" ca="1" si="250"/>
        <v>814.75996161490559</v>
      </c>
      <c r="Y1183" s="64">
        <f t="shared" ca="1" si="251"/>
        <v>-7.4265070076308004E-2</v>
      </c>
      <c r="Z1183" s="64"/>
      <c r="AA1183" s="64">
        <f ca="1">MAX(Y1183,OFFSET($AA$4,B1183,0))</f>
        <v>-7.4265070076308004E-2</v>
      </c>
      <c r="AB1183" s="62">
        <f t="shared" ca="1" si="252"/>
        <v>1683294.0806963949</v>
      </c>
      <c r="AC1183" s="65">
        <f t="shared" ca="1" si="253"/>
        <v>0</v>
      </c>
      <c r="AD1183" s="62">
        <f ca="1">MAX(0,AB1183-W1183*(1+OFFSET($Y$4,B1183,0))*E1183)</f>
        <v>0</v>
      </c>
      <c r="AE1183" s="65">
        <f ca="1">IF(OFFSET($AC$4,B1183,0)=0,0,-OFFSET($AC$4,B1183,0)/OFFSET($AD$4,B1183,0)*AD1183)</f>
        <v>0</v>
      </c>
      <c r="AF1183" s="51">
        <f t="shared" ca="1" si="254"/>
        <v>1683294.0806963949</v>
      </c>
    </row>
    <row r="1184" spans="1:32" ht="11.25" x14ac:dyDescent="0.2">
      <c r="A1184" s="60">
        <v>41404</v>
      </c>
      <c r="B1184" s="102">
        <f>INT(A1184/10000)</f>
        <v>4</v>
      </c>
      <c r="C1184" s="109">
        <v>3</v>
      </c>
      <c r="D1184" s="60" t="s">
        <v>1241</v>
      </c>
      <c r="E1184" s="60">
        <v>1593</v>
      </c>
      <c r="F1184" s="60">
        <v>0</v>
      </c>
      <c r="G1184" s="60">
        <f t="shared" si="242"/>
        <v>2567.8208955223881</v>
      </c>
      <c r="H1184" s="60"/>
      <c r="I1184" s="60"/>
      <c r="J1184" s="57"/>
      <c r="K1184" s="23">
        <f t="shared" si="243"/>
        <v>1</v>
      </c>
      <c r="L1184" s="23">
        <f t="shared" si="244"/>
        <v>0</v>
      </c>
      <c r="M1184" s="23">
        <f ca="1">OFFSET('Z1'!$B$7,B1184,K1184)*E1184</f>
        <v>0</v>
      </c>
      <c r="N1184" s="23">
        <f ca="1">IF(L1184&gt;0,OFFSET('Z1'!$I$7,B1184,L1184)*IF(L1184=1,E1184-9300,IF(L1184=2,E1184-18000,IF(L1184=3,E1184-45000,0))),0)</f>
        <v>0</v>
      </c>
      <c r="O1184" s="23">
        <f>IF(AND(F1184=1,E1184&gt;20000,E1184&lt;=45000),E1184*'Z1'!$G$7,0)+IF(AND(F1184=1,E1184&gt;45000,E1184&lt;=50000),'Z1'!$G$7/5000*(50000-E1184)*E1184,0)</f>
        <v>0</v>
      </c>
      <c r="P1184" s="24">
        <f t="shared" ca="1" si="245"/>
        <v>0</v>
      </c>
      <c r="Q1184" s="27">
        <v>2064</v>
      </c>
      <c r="R1184" s="26">
        <f t="shared" si="246"/>
        <v>1064</v>
      </c>
      <c r="S1184" s="27">
        <f t="shared" si="247"/>
        <v>1</v>
      </c>
      <c r="T1184" s="28">
        <f t="shared" si="248"/>
        <v>957.6</v>
      </c>
      <c r="U1184" s="61">
        <f ca="1">OFFSET($U$4,B1184,0)/OFFSET($G$4,B1184,0)*G1184</f>
        <v>1297912.6188525446</v>
      </c>
      <c r="V1184" s="62">
        <f t="shared" ca="1" si="249"/>
        <v>1298870.2188525447</v>
      </c>
      <c r="W1184" s="63">
        <v>880.61864244420349</v>
      </c>
      <c r="X1184" s="63">
        <f t="shared" ca="1" si="250"/>
        <v>815.36109155840848</v>
      </c>
      <c r="Y1184" s="64">
        <f t="shared" ca="1" si="251"/>
        <v>-7.4104212357654853E-2</v>
      </c>
      <c r="Z1184" s="64"/>
      <c r="AA1184" s="64">
        <f ca="1">MAX(Y1184,OFFSET($AA$4,B1184,0))</f>
        <v>-7.4104212357654853E-2</v>
      </c>
      <c r="AB1184" s="62">
        <f t="shared" ca="1" si="252"/>
        <v>1298870.2188525447</v>
      </c>
      <c r="AC1184" s="65">
        <f t="shared" ca="1" si="253"/>
        <v>0</v>
      </c>
      <c r="AD1184" s="62">
        <f ca="1">MAX(0,AB1184-W1184*(1+OFFSET($Y$4,B1184,0))*E1184)</f>
        <v>0</v>
      </c>
      <c r="AE1184" s="65">
        <f ca="1">IF(OFFSET($AC$4,B1184,0)=0,0,-OFFSET($AC$4,B1184,0)/OFFSET($AD$4,B1184,0)*AD1184)</f>
        <v>0</v>
      </c>
      <c r="AF1184" s="51">
        <f t="shared" ca="1" si="254"/>
        <v>1298870.2188525447</v>
      </c>
    </row>
    <row r="1185" spans="1:32" ht="11.25" x14ac:dyDescent="0.2">
      <c r="A1185" s="60">
        <v>41405</v>
      </c>
      <c r="B1185" s="102">
        <f>INT(A1185/10000)</f>
        <v>4</v>
      </c>
      <c r="C1185" s="109">
        <v>3</v>
      </c>
      <c r="D1185" s="60" t="s">
        <v>1242</v>
      </c>
      <c r="E1185" s="60">
        <v>1041</v>
      </c>
      <c r="F1185" s="60">
        <v>0</v>
      </c>
      <c r="G1185" s="60">
        <f t="shared" si="242"/>
        <v>1678.0298507462687</v>
      </c>
      <c r="H1185" s="60"/>
      <c r="I1185" s="60"/>
      <c r="J1185" s="57"/>
      <c r="K1185" s="23">
        <f t="shared" si="243"/>
        <v>1</v>
      </c>
      <c r="L1185" s="23">
        <f t="shared" si="244"/>
        <v>0</v>
      </c>
      <c r="M1185" s="23">
        <f ca="1">OFFSET('Z1'!$B$7,B1185,K1185)*E1185</f>
        <v>0</v>
      </c>
      <c r="N1185" s="23">
        <f ca="1">IF(L1185&gt;0,OFFSET('Z1'!$I$7,B1185,L1185)*IF(L1185=1,E1185-9300,IF(L1185=2,E1185-18000,IF(L1185=3,E1185-45000,0))),0)</f>
        <v>0</v>
      </c>
      <c r="O1185" s="23">
        <f>IF(AND(F1185=1,E1185&gt;20000,E1185&lt;=45000),E1185*'Z1'!$G$7,0)+IF(AND(F1185=1,E1185&gt;45000,E1185&lt;=50000),'Z1'!$G$7/5000*(50000-E1185)*E1185,0)</f>
        <v>0</v>
      </c>
      <c r="P1185" s="24">
        <f t="shared" ca="1" si="245"/>
        <v>0</v>
      </c>
      <c r="Q1185" s="27">
        <v>0</v>
      </c>
      <c r="R1185" s="26">
        <f t="shared" si="246"/>
        <v>0</v>
      </c>
      <c r="S1185" s="27">
        <f t="shared" si="247"/>
        <v>1</v>
      </c>
      <c r="T1185" s="28">
        <f t="shared" si="248"/>
        <v>0</v>
      </c>
      <c r="U1185" s="61">
        <f ca="1">OFFSET($U$4,B1185,0)/OFFSET($G$4,B1185,0)*G1185</f>
        <v>848165.12004111672</v>
      </c>
      <c r="V1185" s="62">
        <f t="shared" ca="1" si="249"/>
        <v>848165.12004111672</v>
      </c>
      <c r="W1185" s="63">
        <v>879.97558431339235</v>
      </c>
      <c r="X1185" s="63">
        <f t="shared" ca="1" si="250"/>
        <v>814.75996161490559</v>
      </c>
      <c r="Y1185" s="64">
        <f t="shared" ca="1" si="251"/>
        <v>-7.4110718366546258E-2</v>
      </c>
      <c r="Z1185" s="64"/>
      <c r="AA1185" s="64">
        <f ca="1">MAX(Y1185,OFFSET($AA$4,B1185,0))</f>
        <v>-7.4110718366546258E-2</v>
      </c>
      <c r="AB1185" s="62">
        <f t="shared" ca="1" si="252"/>
        <v>848165.12004111672</v>
      </c>
      <c r="AC1185" s="65">
        <f t="shared" ca="1" si="253"/>
        <v>0</v>
      </c>
      <c r="AD1185" s="62">
        <f ca="1">MAX(0,AB1185-W1185*(1+OFFSET($Y$4,B1185,0))*E1185)</f>
        <v>0</v>
      </c>
      <c r="AE1185" s="65">
        <f ca="1">IF(OFFSET($AC$4,B1185,0)=0,0,-OFFSET($AC$4,B1185,0)/OFFSET($AD$4,B1185,0)*AD1185)</f>
        <v>0</v>
      </c>
      <c r="AF1185" s="51">
        <f t="shared" ca="1" si="254"/>
        <v>848165.12004111672</v>
      </c>
    </row>
    <row r="1186" spans="1:32" ht="11.25" x14ac:dyDescent="0.2">
      <c r="A1186" s="60">
        <v>41406</v>
      </c>
      <c r="B1186" s="102">
        <f>INT(A1186/10000)</f>
        <v>4</v>
      </c>
      <c r="C1186" s="109">
        <v>3</v>
      </c>
      <c r="D1186" s="60" t="s">
        <v>1243</v>
      </c>
      <c r="E1186" s="60">
        <v>1316</v>
      </c>
      <c r="F1186" s="60">
        <v>0</v>
      </c>
      <c r="G1186" s="60">
        <f t="shared" si="242"/>
        <v>2121.313432835821</v>
      </c>
      <c r="H1186" s="60"/>
      <c r="I1186" s="60"/>
      <c r="J1186" s="57"/>
      <c r="K1186" s="23">
        <f t="shared" si="243"/>
        <v>1</v>
      </c>
      <c r="L1186" s="23">
        <f t="shared" si="244"/>
        <v>0</v>
      </c>
      <c r="M1186" s="23">
        <f ca="1">OFFSET('Z1'!$B$7,B1186,K1186)*E1186</f>
        <v>0</v>
      </c>
      <c r="N1186" s="23">
        <f ca="1">IF(L1186&gt;0,OFFSET('Z1'!$I$7,B1186,L1186)*IF(L1186=1,E1186-9300,IF(L1186=2,E1186-18000,IF(L1186=3,E1186-45000,0))),0)</f>
        <v>0</v>
      </c>
      <c r="O1186" s="23">
        <f>IF(AND(F1186=1,E1186&gt;20000,E1186&lt;=45000),E1186*'Z1'!$G$7,0)+IF(AND(F1186=1,E1186&gt;45000,E1186&lt;=50000),'Z1'!$G$7/5000*(50000-E1186)*E1186,0)</f>
        <v>0</v>
      </c>
      <c r="P1186" s="24">
        <f t="shared" ca="1" si="245"/>
        <v>0</v>
      </c>
      <c r="Q1186" s="27">
        <v>0</v>
      </c>
      <c r="R1186" s="26">
        <f t="shared" si="246"/>
        <v>0</v>
      </c>
      <c r="S1186" s="27">
        <f t="shared" si="247"/>
        <v>1</v>
      </c>
      <c r="T1186" s="28">
        <f t="shared" si="248"/>
        <v>0</v>
      </c>
      <c r="U1186" s="61">
        <f ca="1">OFFSET($U$4,B1186,0)/OFFSET($G$4,B1186,0)*G1186</f>
        <v>1072224.1094852157</v>
      </c>
      <c r="V1186" s="62">
        <f t="shared" ca="1" si="249"/>
        <v>1072224.1094852157</v>
      </c>
      <c r="W1186" s="63">
        <v>880.12230637345169</v>
      </c>
      <c r="X1186" s="63">
        <f t="shared" ca="1" si="250"/>
        <v>814.75996161490559</v>
      </c>
      <c r="Y1186" s="64">
        <f t="shared" ca="1" si="251"/>
        <v>-7.4265070076307893E-2</v>
      </c>
      <c r="Z1186" s="64"/>
      <c r="AA1186" s="64">
        <f ca="1">MAX(Y1186,OFFSET($AA$4,B1186,0))</f>
        <v>-7.4265070076307893E-2</v>
      </c>
      <c r="AB1186" s="62">
        <f t="shared" ca="1" si="252"/>
        <v>1072224.1094852157</v>
      </c>
      <c r="AC1186" s="65">
        <f t="shared" ca="1" si="253"/>
        <v>0</v>
      </c>
      <c r="AD1186" s="62">
        <f ca="1">MAX(0,AB1186-W1186*(1+OFFSET($Y$4,B1186,0))*E1186)</f>
        <v>0</v>
      </c>
      <c r="AE1186" s="65">
        <f ca="1">IF(OFFSET($AC$4,B1186,0)=0,0,-OFFSET($AC$4,B1186,0)/OFFSET($AD$4,B1186,0)*AD1186)</f>
        <v>0</v>
      </c>
      <c r="AF1186" s="51">
        <f t="shared" ca="1" si="254"/>
        <v>1072224.1094852157</v>
      </c>
    </row>
    <row r="1187" spans="1:32" ht="11.25" x14ac:dyDescent="0.2">
      <c r="A1187" s="60">
        <v>41407</v>
      </c>
      <c r="B1187" s="102">
        <f>INT(A1187/10000)</f>
        <v>4</v>
      </c>
      <c r="C1187" s="109">
        <v>2</v>
      </c>
      <c r="D1187" s="60" t="s">
        <v>1244</v>
      </c>
      <c r="E1187" s="60">
        <v>933</v>
      </c>
      <c r="F1187" s="60">
        <v>0</v>
      </c>
      <c r="G1187" s="60">
        <f t="shared" si="242"/>
        <v>1503.9402985074628</v>
      </c>
      <c r="H1187" s="60"/>
      <c r="I1187" s="60"/>
      <c r="J1187" s="57"/>
      <c r="K1187" s="23">
        <f t="shared" si="243"/>
        <v>1</v>
      </c>
      <c r="L1187" s="23">
        <f t="shared" si="244"/>
        <v>0</v>
      </c>
      <c r="M1187" s="23">
        <f ca="1">OFFSET('Z1'!$B$7,B1187,K1187)*E1187</f>
        <v>0</v>
      </c>
      <c r="N1187" s="23">
        <f ca="1">IF(L1187&gt;0,OFFSET('Z1'!$I$7,B1187,L1187)*IF(L1187=1,E1187-9300,IF(L1187=2,E1187-18000,IF(L1187=3,E1187-45000,0))),0)</f>
        <v>0</v>
      </c>
      <c r="O1187" s="23">
        <f>IF(AND(F1187=1,E1187&gt;20000,E1187&lt;=45000),E1187*'Z1'!$G$7,0)+IF(AND(F1187=1,E1187&gt;45000,E1187&lt;=50000),'Z1'!$G$7/5000*(50000-E1187)*E1187,0)</f>
        <v>0</v>
      </c>
      <c r="P1187" s="24">
        <f t="shared" ca="1" si="245"/>
        <v>0</v>
      </c>
      <c r="Q1187" s="27">
        <v>9985</v>
      </c>
      <c r="R1187" s="26">
        <f t="shared" si="246"/>
        <v>8985</v>
      </c>
      <c r="S1187" s="27">
        <f t="shared" si="247"/>
        <v>1</v>
      </c>
      <c r="T1187" s="28">
        <f t="shared" si="248"/>
        <v>8086.5</v>
      </c>
      <c r="U1187" s="61">
        <f ca="1">OFFSET($U$4,B1187,0)/OFFSET($G$4,B1187,0)*G1187</f>
        <v>760171.044186707</v>
      </c>
      <c r="V1187" s="62">
        <f t="shared" ca="1" si="249"/>
        <v>768257.544186707</v>
      </c>
      <c r="W1187" s="63">
        <v>888.70506868608561</v>
      </c>
      <c r="X1187" s="63">
        <f t="shared" ca="1" si="250"/>
        <v>823.42716418725297</v>
      </c>
      <c r="Y1187" s="64">
        <f t="shared" ca="1" si="251"/>
        <v>-7.3452832440061733E-2</v>
      </c>
      <c r="Z1187" s="64"/>
      <c r="AA1187" s="64">
        <f ca="1">MAX(Y1187,OFFSET($AA$4,B1187,0))</f>
        <v>-7.3452832440061733E-2</v>
      </c>
      <c r="AB1187" s="62">
        <f t="shared" ca="1" si="252"/>
        <v>768257.544186707</v>
      </c>
      <c r="AC1187" s="65">
        <f t="shared" ca="1" si="253"/>
        <v>0</v>
      </c>
      <c r="AD1187" s="62">
        <f ca="1">MAX(0,AB1187-W1187*(1+OFFSET($Y$4,B1187,0))*E1187)</f>
        <v>0</v>
      </c>
      <c r="AE1187" s="65">
        <f ca="1">IF(OFFSET($AC$4,B1187,0)=0,0,-OFFSET($AC$4,B1187,0)/OFFSET($AD$4,B1187,0)*AD1187)</f>
        <v>0</v>
      </c>
      <c r="AF1187" s="51">
        <f t="shared" ca="1" si="254"/>
        <v>768257.544186707</v>
      </c>
    </row>
    <row r="1188" spans="1:32" ht="11.25" x14ac:dyDescent="0.2">
      <c r="A1188" s="60">
        <v>41408</v>
      </c>
      <c r="B1188" s="102">
        <f>INT(A1188/10000)</f>
        <v>4</v>
      </c>
      <c r="C1188" s="109">
        <v>3</v>
      </c>
      <c r="D1188" s="60" t="s">
        <v>1245</v>
      </c>
      <c r="E1188" s="60">
        <v>1783</v>
      </c>
      <c r="F1188" s="60">
        <v>0</v>
      </c>
      <c r="G1188" s="60">
        <f t="shared" si="242"/>
        <v>2874.0895522388059</v>
      </c>
      <c r="H1188" s="60"/>
      <c r="I1188" s="60"/>
      <c r="J1188" s="57"/>
      <c r="K1188" s="23">
        <f t="shared" si="243"/>
        <v>1</v>
      </c>
      <c r="L1188" s="23">
        <f t="shared" si="244"/>
        <v>0</v>
      </c>
      <c r="M1188" s="23">
        <f ca="1">OFFSET('Z1'!$B$7,B1188,K1188)*E1188</f>
        <v>0</v>
      </c>
      <c r="N1188" s="23">
        <f ca="1">IF(L1188&gt;0,OFFSET('Z1'!$I$7,B1188,L1188)*IF(L1188=1,E1188-9300,IF(L1188=2,E1188-18000,IF(L1188=3,E1188-45000,0))),0)</f>
        <v>0</v>
      </c>
      <c r="O1188" s="23">
        <f>IF(AND(F1188=1,E1188&gt;20000,E1188&lt;=45000),E1188*'Z1'!$G$7,0)+IF(AND(F1188=1,E1188&gt;45000,E1188&lt;=50000),'Z1'!$G$7/5000*(50000-E1188)*E1188,0)</f>
        <v>0</v>
      </c>
      <c r="P1188" s="24">
        <f t="shared" ca="1" si="245"/>
        <v>0</v>
      </c>
      <c r="Q1188" s="27">
        <v>0</v>
      </c>
      <c r="R1188" s="26">
        <f t="shared" si="246"/>
        <v>0</v>
      </c>
      <c r="S1188" s="27">
        <f t="shared" si="247"/>
        <v>1</v>
      </c>
      <c r="T1188" s="28">
        <f t="shared" si="248"/>
        <v>0</v>
      </c>
      <c r="U1188" s="61">
        <f ca="1">OFFSET($U$4,B1188,0)/OFFSET($G$4,B1188,0)*G1188</f>
        <v>1452717.0115593767</v>
      </c>
      <c r="V1188" s="62">
        <f t="shared" ca="1" si="249"/>
        <v>1452717.0115593767</v>
      </c>
      <c r="W1188" s="63">
        <v>880.12230637345169</v>
      </c>
      <c r="X1188" s="63">
        <f t="shared" ca="1" si="250"/>
        <v>814.75996161490559</v>
      </c>
      <c r="Y1188" s="64">
        <f t="shared" ca="1" si="251"/>
        <v>-7.4265070076307893E-2</v>
      </c>
      <c r="Z1188" s="64"/>
      <c r="AA1188" s="64">
        <f ca="1">MAX(Y1188,OFFSET($AA$4,B1188,0))</f>
        <v>-7.4265070076307893E-2</v>
      </c>
      <c r="AB1188" s="62">
        <f t="shared" ca="1" si="252"/>
        <v>1452717.0115593767</v>
      </c>
      <c r="AC1188" s="65">
        <f t="shared" ca="1" si="253"/>
        <v>0</v>
      </c>
      <c r="AD1188" s="62">
        <f ca="1">MAX(0,AB1188-W1188*(1+OFFSET($Y$4,B1188,0))*E1188)</f>
        <v>0</v>
      </c>
      <c r="AE1188" s="65">
        <f ca="1">IF(OFFSET($AC$4,B1188,0)=0,0,-OFFSET($AC$4,B1188,0)/OFFSET($AD$4,B1188,0)*AD1188)</f>
        <v>0</v>
      </c>
      <c r="AF1188" s="51">
        <f t="shared" ca="1" si="254"/>
        <v>1452717.0115593767</v>
      </c>
    </row>
    <row r="1189" spans="1:32" ht="11.25" x14ac:dyDescent="0.2">
      <c r="A1189" s="60">
        <v>41409</v>
      </c>
      <c r="B1189" s="102">
        <f>INT(A1189/10000)</f>
        <v>4</v>
      </c>
      <c r="C1189" s="109">
        <v>4</v>
      </c>
      <c r="D1189" s="60" t="s">
        <v>1246</v>
      </c>
      <c r="E1189" s="60">
        <v>2870</v>
      </c>
      <c r="F1189" s="60">
        <v>0</v>
      </c>
      <c r="G1189" s="60">
        <f t="shared" si="242"/>
        <v>4626.2686567164183</v>
      </c>
      <c r="H1189" s="60"/>
      <c r="I1189" s="60"/>
      <c r="J1189" s="57"/>
      <c r="K1189" s="23">
        <f t="shared" si="243"/>
        <v>1</v>
      </c>
      <c r="L1189" s="23">
        <f t="shared" si="244"/>
        <v>0</v>
      </c>
      <c r="M1189" s="23">
        <f ca="1">OFFSET('Z1'!$B$7,B1189,K1189)*E1189</f>
        <v>0</v>
      </c>
      <c r="N1189" s="23">
        <f ca="1">IF(L1189&gt;0,OFFSET('Z1'!$I$7,B1189,L1189)*IF(L1189=1,E1189-9300,IF(L1189=2,E1189-18000,IF(L1189=3,E1189-45000,0))),0)</f>
        <v>0</v>
      </c>
      <c r="O1189" s="23">
        <f>IF(AND(F1189=1,E1189&gt;20000,E1189&lt;=45000),E1189*'Z1'!$G$7,0)+IF(AND(F1189=1,E1189&gt;45000,E1189&lt;=50000),'Z1'!$G$7/5000*(50000-E1189)*E1189,0)</f>
        <v>0</v>
      </c>
      <c r="P1189" s="24">
        <f t="shared" ca="1" si="245"/>
        <v>0</v>
      </c>
      <c r="Q1189" s="27">
        <v>0</v>
      </c>
      <c r="R1189" s="26">
        <f t="shared" si="246"/>
        <v>0</v>
      </c>
      <c r="S1189" s="27">
        <f t="shared" si="247"/>
        <v>1</v>
      </c>
      <c r="T1189" s="28">
        <f t="shared" si="248"/>
        <v>0</v>
      </c>
      <c r="U1189" s="61">
        <f ca="1">OFFSET($U$4,B1189,0)/OFFSET($G$4,B1189,0)*G1189</f>
        <v>2338361.0898347795</v>
      </c>
      <c r="V1189" s="62">
        <f t="shared" ca="1" si="249"/>
        <v>2338361.0898347795</v>
      </c>
      <c r="W1189" s="63">
        <v>880.12230637345169</v>
      </c>
      <c r="X1189" s="63">
        <f t="shared" ca="1" si="250"/>
        <v>814.75996161490571</v>
      </c>
      <c r="Y1189" s="64">
        <f t="shared" ca="1" si="251"/>
        <v>-7.4265070076307782E-2</v>
      </c>
      <c r="Z1189" s="64"/>
      <c r="AA1189" s="64">
        <f ca="1">MAX(Y1189,OFFSET($AA$4,B1189,0))</f>
        <v>-7.4265070076307782E-2</v>
      </c>
      <c r="AB1189" s="62">
        <f t="shared" ca="1" si="252"/>
        <v>2338361.0898347795</v>
      </c>
      <c r="AC1189" s="65">
        <f t="shared" ca="1" si="253"/>
        <v>0</v>
      </c>
      <c r="AD1189" s="62">
        <f ca="1">MAX(0,AB1189-W1189*(1+OFFSET($Y$4,B1189,0))*E1189)</f>
        <v>0</v>
      </c>
      <c r="AE1189" s="65">
        <f ca="1">IF(OFFSET($AC$4,B1189,0)=0,0,-OFFSET($AC$4,B1189,0)/OFFSET($AD$4,B1189,0)*AD1189)</f>
        <v>0</v>
      </c>
      <c r="AF1189" s="51">
        <f t="shared" ca="1" si="254"/>
        <v>2338361.0898347795</v>
      </c>
    </row>
    <row r="1190" spans="1:32" ht="11.25" x14ac:dyDescent="0.2">
      <c r="A1190" s="60">
        <v>41410</v>
      </c>
      <c r="B1190" s="102">
        <f>INT(A1190/10000)</f>
        <v>4</v>
      </c>
      <c r="C1190" s="109">
        <v>3</v>
      </c>
      <c r="D1190" s="60" t="s">
        <v>1247</v>
      </c>
      <c r="E1190" s="60">
        <v>1447</v>
      </c>
      <c r="F1190" s="60">
        <v>0</v>
      </c>
      <c r="G1190" s="60">
        <f t="shared" si="242"/>
        <v>2332.4776119402986</v>
      </c>
      <c r="H1190" s="60"/>
      <c r="I1190" s="60"/>
      <c r="J1190" s="57"/>
      <c r="K1190" s="23">
        <f t="shared" si="243"/>
        <v>1</v>
      </c>
      <c r="L1190" s="23">
        <f t="shared" si="244"/>
        <v>0</v>
      </c>
      <c r="M1190" s="23">
        <f ca="1">OFFSET('Z1'!$B$7,B1190,K1190)*E1190</f>
        <v>0</v>
      </c>
      <c r="N1190" s="23">
        <f ca="1">IF(L1190&gt;0,OFFSET('Z1'!$I$7,B1190,L1190)*IF(L1190=1,E1190-9300,IF(L1190=2,E1190-18000,IF(L1190=3,E1190-45000,0))),0)</f>
        <v>0</v>
      </c>
      <c r="O1190" s="23">
        <f>IF(AND(F1190=1,E1190&gt;20000,E1190&lt;=45000),E1190*'Z1'!$G$7,0)+IF(AND(F1190=1,E1190&gt;45000,E1190&lt;=50000),'Z1'!$G$7/5000*(50000-E1190)*E1190,0)</f>
        <v>0</v>
      </c>
      <c r="P1190" s="24">
        <f t="shared" ca="1" si="245"/>
        <v>0</v>
      </c>
      <c r="Q1190" s="27">
        <v>1359</v>
      </c>
      <c r="R1190" s="26">
        <f t="shared" si="246"/>
        <v>359</v>
      </c>
      <c r="S1190" s="27">
        <f t="shared" si="247"/>
        <v>1</v>
      </c>
      <c r="T1190" s="28">
        <f t="shared" si="248"/>
        <v>323.10000000000002</v>
      </c>
      <c r="U1190" s="61">
        <f ca="1">OFFSET($U$4,B1190,0)/OFFSET($G$4,B1190,0)*G1190</f>
        <v>1178957.6644567684</v>
      </c>
      <c r="V1190" s="62">
        <f t="shared" ca="1" si="249"/>
        <v>1179280.7644567685</v>
      </c>
      <c r="W1190" s="63">
        <v>880.06325392106498</v>
      </c>
      <c r="X1190" s="63">
        <f t="shared" ca="1" si="250"/>
        <v>814.98325117952209</v>
      </c>
      <c r="Y1190" s="64">
        <f t="shared" ca="1" si="251"/>
        <v>-7.3949233139303461E-2</v>
      </c>
      <c r="Z1190" s="64"/>
      <c r="AA1190" s="64">
        <f ca="1">MAX(Y1190,OFFSET($AA$4,B1190,0))</f>
        <v>-7.3949233139303461E-2</v>
      </c>
      <c r="AB1190" s="62">
        <f t="shared" ca="1" si="252"/>
        <v>1179280.7644567685</v>
      </c>
      <c r="AC1190" s="65">
        <f t="shared" ca="1" si="253"/>
        <v>0</v>
      </c>
      <c r="AD1190" s="62">
        <f ca="1">MAX(0,AB1190-W1190*(1+OFFSET($Y$4,B1190,0))*E1190)</f>
        <v>0</v>
      </c>
      <c r="AE1190" s="65">
        <f ca="1">IF(OFFSET($AC$4,B1190,0)=0,0,-OFFSET($AC$4,B1190,0)/OFFSET($AD$4,B1190,0)*AD1190)</f>
        <v>0</v>
      </c>
      <c r="AF1190" s="51">
        <f t="shared" ca="1" si="254"/>
        <v>1179280.7644567685</v>
      </c>
    </row>
    <row r="1191" spans="1:32" ht="11.25" x14ac:dyDescent="0.2">
      <c r="A1191" s="60">
        <v>41411</v>
      </c>
      <c r="B1191" s="102">
        <f>INT(A1191/10000)</f>
        <v>4</v>
      </c>
      <c r="C1191" s="109">
        <v>3</v>
      </c>
      <c r="D1191" s="60" t="s">
        <v>1248</v>
      </c>
      <c r="E1191" s="60">
        <v>1994</v>
      </c>
      <c r="F1191" s="60">
        <v>0</v>
      </c>
      <c r="G1191" s="60">
        <f t="shared" si="242"/>
        <v>3214.2089552238804</v>
      </c>
      <c r="H1191" s="60"/>
      <c r="I1191" s="60"/>
      <c r="J1191" s="57"/>
      <c r="K1191" s="23">
        <f t="shared" si="243"/>
        <v>1</v>
      </c>
      <c r="L1191" s="23">
        <f t="shared" si="244"/>
        <v>0</v>
      </c>
      <c r="M1191" s="23">
        <f ca="1">OFFSET('Z1'!$B$7,B1191,K1191)*E1191</f>
        <v>0</v>
      </c>
      <c r="N1191" s="23">
        <f ca="1">IF(L1191&gt;0,OFFSET('Z1'!$I$7,B1191,L1191)*IF(L1191=1,E1191-9300,IF(L1191=2,E1191-18000,IF(L1191=3,E1191-45000,0))),0)</f>
        <v>0</v>
      </c>
      <c r="O1191" s="23">
        <f>IF(AND(F1191=1,E1191&gt;20000,E1191&lt;=45000),E1191*'Z1'!$G$7,0)+IF(AND(F1191=1,E1191&gt;45000,E1191&lt;=50000),'Z1'!$G$7/5000*(50000-E1191)*E1191,0)</f>
        <v>0</v>
      </c>
      <c r="P1191" s="24">
        <f t="shared" ca="1" si="245"/>
        <v>0</v>
      </c>
      <c r="Q1191" s="27">
        <v>8715</v>
      </c>
      <c r="R1191" s="26">
        <f t="shared" si="246"/>
        <v>7715</v>
      </c>
      <c r="S1191" s="27">
        <f t="shared" si="247"/>
        <v>1</v>
      </c>
      <c r="T1191" s="28">
        <f t="shared" si="248"/>
        <v>6943.5</v>
      </c>
      <c r="U1191" s="61">
        <f ca="1">OFFSET($U$4,B1191,0)/OFFSET($G$4,B1191,0)*G1191</f>
        <v>1624631.3634601217</v>
      </c>
      <c r="V1191" s="62">
        <f t="shared" ca="1" si="249"/>
        <v>1631574.8634601217</v>
      </c>
      <c r="W1191" s="63">
        <v>883.32965270028842</v>
      </c>
      <c r="X1191" s="63">
        <f t="shared" ca="1" si="250"/>
        <v>818.24215820467487</v>
      </c>
      <c r="Y1191" s="64">
        <f t="shared" ca="1" si="251"/>
        <v>-7.3684263056996713E-2</v>
      </c>
      <c r="Z1191" s="64"/>
      <c r="AA1191" s="64">
        <f ca="1">MAX(Y1191,OFFSET($AA$4,B1191,0))</f>
        <v>-7.3684263056996713E-2</v>
      </c>
      <c r="AB1191" s="62">
        <f t="shared" ca="1" si="252"/>
        <v>1631574.8634601217</v>
      </c>
      <c r="AC1191" s="65">
        <f t="shared" ca="1" si="253"/>
        <v>0</v>
      </c>
      <c r="AD1191" s="62">
        <f ca="1">MAX(0,AB1191-W1191*(1+OFFSET($Y$4,B1191,0))*E1191)</f>
        <v>0</v>
      </c>
      <c r="AE1191" s="65">
        <f ca="1">IF(OFFSET($AC$4,B1191,0)=0,0,-OFFSET($AC$4,B1191,0)/OFFSET($AD$4,B1191,0)*AD1191)</f>
        <v>0</v>
      </c>
      <c r="AF1191" s="51">
        <f t="shared" ca="1" si="254"/>
        <v>1631574.8634601217</v>
      </c>
    </row>
    <row r="1192" spans="1:32" ht="11.25" x14ac:dyDescent="0.2">
      <c r="A1192" s="60">
        <v>41412</v>
      </c>
      <c r="B1192" s="102">
        <f>INT(A1192/10000)</f>
        <v>4</v>
      </c>
      <c r="C1192" s="109">
        <v>1</v>
      </c>
      <c r="D1192" s="60" t="s">
        <v>1249</v>
      </c>
      <c r="E1192" s="60">
        <v>328</v>
      </c>
      <c r="F1192" s="60">
        <v>0</v>
      </c>
      <c r="G1192" s="60">
        <f t="shared" si="242"/>
        <v>528.71641791044772</v>
      </c>
      <c r="H1192" s="60"/>
      <c r="I1192" s="60"/>
      <c r="J1192" s="57"/>
      <c r="K1192" s="23">
        <f t="shared" si="243"/>
        <v>1</v>
      </c>
      <c r="L1192" s="23">
        <f t="shared" si="244"/>
        <v>0</v>
      </c>
      <c r="M1192" s="23">
        <f ca="1">OFFSET('Z1'!$B$7,B1192,K1192)*E1192</f>
        <v>0</v>
      </c>
      <c r="N1192" s="23">
        <f ca="1">IF(L1192&gt;0,OFFSET('Z1'!$I$7,B1192,L1192)*IF(L1192=1,E1192-9300,IF(L1192=2,E1192-18000,IF(L1192=3,E1192-45000,0))),0)</f>
        <v>0</v>
      </c>
      <c r="O1192" s="23">
        <f>IF(AND(F1192=1,E1192&gt;20000,E1192&lt;=45000),E1192*'Z1'!$G$7,0)+IF(AND(F1192=1,E1192&gt;45000,E1192&lt;=50000),'Z1'!$G$7/5000*(50000-E1192)*E1192,0)</f>
        <v>0</v>
      </c>
      <c r="P1192" s="24">
        <f t="shared" ca="1" si="245"/>
        <v>0</v>
      </c>
      <c r="Q1192" s="27">
        <v>0</v>
      </c>
      <c r="R1192" s="26">
        <f t="shared" si="246"/>
        <v>0</v>
      </c>
      <c r="S1192" s="27">
        <f t="shared" si="247"/>
        <v>1</v>
      </c>
      <c r="T1192" s="28">
        <f t="shared" si="248"/>
        <v>0</v>
      </c>
      <c r="U1192" s="61">
        <f ca="1">OFFSET($U$4,B1192,0)/OFFSET($G$4,B1192,0)*G1192</f>
        <v>267241.26740968903</v>
      </c>
      <c r="V1192" s="62">
        <f t="shared" ca="1" si="249"/>
        <v>267241.26740968903</v>
      </c>
      <c r="W1192" s="63">
        <v>880.1143831966175</v>
      </c>
      <c r="X1192" s="63">
        <f t="shared" ca="1" si="250"/>
        <v>814.75996161490559</v>
      </c>
      <c r="Y1192" s="64">
        <f t="shared" ca="1" si="251"/>
        <v>-7.4256736203243912E-2</v>
      </c>
      <c r="Z1192" s="64"/>
      <c r="AA1192" s="64">
        <f ca="1">MAX(Y1192,OFFSET($AA$4,B1192,0))</f>
        <v>-7.4256736203243912E-2</v>
      </c>
      <c r="AB1192" s="62">
        <f t="shared" ca="1" si="252"/>
        <v>267241.26740968903</v>
      </c>
      <c r="AC1192" s="65">
        <f t="shared" ca="1" si="253"/>
        <v>0</v>
      </c>
      <c r="AD1192" s="62">
        <f ca="1">MAX(0,AB1192-W1192*(1+OFFSET($Y$4,B1192,0))*E1192)</f>
        <v>0</v>
      </c>
      <c r="AE1192" s="65">
        <f ca="1">IF(OFFSET($AC$4,B1192,0)=0,0,-OFFSET($AC$4,B1192,0)/OFFSET($AD$4,B1192,0)*AD1192)</f>
        <v>0</v>
      </c>
      <c r="AF1192" s="51">
        <f t="shared" ca="1" si="254"/>
        <v>267241.26740968903</v>
      </c>
    </row>
    <row r="1193" spans="1:32" ht="11.25" x14ac:dyDescent="0.2">
      <c r="A1193" s="60">
        <v>41413</v>
      </c>
      <c r="B1193" s="102">
        <f>INT(A1193/10000)</f>
        <v>4</v>
      </c>
      <c r="C1193" s="109">
        <v>4</v>
      </c>
      <c r="D1193" s="60" t="s">
        <v>1250</v>
      </c>
      <c r="E1193" s="60">
        <v>2576</v>
      </c>
      <c r="F1193" s="60">
        <v>0</v>
      </c>
      <c r="G1193" s="60">
        <f t="shared" si="242"/>
        <v>4152.3582089552237</v>
      </c>
      <c r="H1193" s="60"/>
      <c r="I1193" s="60"/>
      <c r="J1193" s="57"/>
      <c r="K1193" s="23">
        <f t="shared" si="243"/>
        <v>1</v>
      </c>
      <c r="L1193" s="23">
        <f t="shared" si="244"/>
        <v>0</v>
      </c>
      <c r="M1193" s="23">
        <f ca="1">OFFSET('Z1'!$B$7,B1193,K1193)*E1193</f>
        <v>0</v>
      </c>
      <c r="N1193" s="23">
        <f ca="1">IF(L1193&gt;0,OFFSET('Z1'!$I$7,B1193,L1193)*IF(L1193=1,E1193-9300,IF(L1193=2,E1193-18000,IF(L1193=3,E1193-45000,0))),0)</f>
        <v>0</v>
      </c>
      <c r="O1193" s="23">
        <f>IF(AND(F1193=1,E1193&gt;20000,E1193&lt;=45000),E1193*'Z1'!$G$7,0)+IF(AND(F1193=1,E1193&gt;45000,E1193&lt;=50000),'Z1'!$G$7/5000*(50000-E1193)*E1193,0)</f>
        <v>0</v>
      </c>
      <c r="P1193" s="24">
        <f t="shared" ca="1" si="245"/>
        <v>0</v>
      </c>
      <c r="Q1193" s="27">
        <v>0</v>
      </c>
      <c r="R1193" s="26">
        <f t="shared" si="246"/>
        <v>0</v>
      </c>
      <c r="S1193" s="27">
        <f t="shared" si="247"/>
        <v>1</v>
      </c>
      <c r="T1193" s="28">
        <f t="shared" si="248"/>
        <v>0</v>
      </c>
      <c r="U1193" s="61">
        <f ca="1">OFFSET($U$4,B1193,0)/OFFSET($G$4,B1193,0)*G1193</f>
        <v>2098821.6611199966</v>
      </c>
      <c r="V1193" s="62">
        <f t="shared" ca="1" si="249"/>
        <v>2098821.6611199966</v>
      </c>
      <c r="W1193" s="63">
        <v>880.12230637345181</v>
      </c>
      <c r="X1193" s="63">
        <f t="shared" ca="1" si="250"/>
        <v>814.75996161490548</v>
      </c>
      <c r="Y1193" s="64">
        <f t="shared" ca="1" si="251"/>
        <v>-7.4265070076308115E-2</v>
      </c>
      <c r="Z1193" s="64"/>
      <c r="AA1193" s="64">
        <f ca="1">MAX(Y1193,OFFSET($AA$4,B1193,0))</f>
        <v>-7.4265070076308115E-2</v>
      </c>
      <c r="AB1193" s="62">
        <f t="shared" ca="1" si="252"/>
        <v>2098821.6611199966</v>
      </c>
      <c r="AC1193" s="65">
        <f t="shared" ca="1" si="253"/>
        <v>0</v>
      </c>
      <c r="AD1193" s="62">
        <f ca="1">MAX(0,AB1193-W1193*(1+OFFSET($Y$4,B1193,0))*E1193)</f>
        <v>0</v>
      </c>
      <c r="AE1193" s="65">
        <f ca="1">IF(OFFSET($AC$4,B1193,0)=0,0,-OFFSET($AC$4,B1193,0)/OFFSET($AD$4,B1193,0)*AD1193)</f>
        <v>0</v>
      </c>
      <c r="AF1193" s="51">
        <f t="shared" ca="1" si="254"/>
        <v>2098821.6611199966</v>
      </c>
    </row>
    <row r="1194" spans="1:32" ht="11.25" x14ac:dyDescent="0.2">
      <c r="A1194" s="60">
        <v>41414</v>
      </c>
      <c r="B1194" s="102">
        <f>INT(A1194/10000)</f>
        <v>4</v>
      </c>
      <c r="C1194" s="109">
        <v>3</v>
      </c>
      <c r="D1194" s="60" t="s">
        <v>1251</v>
      </c>
      <c r="E1194" s="60">
        <v>2264</v>
      </c>
      <c r="F1194" s="60">
        <v>0</v>
      </c>
      <c r="G1194" s="60">
        <f t="shared" si="242"/>
        <v>3649.4328358208954</v>
      </c>
      <c r="H1194" s="60"/>
      <c r="I1194" s="60"/>
      <c r="J1194" s="57"/>
      <c r="K1194" s="23">
        <f t="shared" si="243"/>
        <v>1</v>
      </c>
      <c r="L1194" s="23">
        <f t="shared" si="244"/>
        <v>0</v>
      </c>
      <c r="M1194" s="23">
        <f ca="1">OFFSET('Z1'!$B$7,B1194,K1194)*E1194</f>
        <v>0</v>
      </c>
      <c r="N1194" s="23">
        <f ca="1">IF(L1194&gt;0,OFFSET('Z1'!$I$7,B1194,L1194)*IF(L1194=1,E1194-9300,IF(L1194=2,E1194-18000,IF(L1194=3,E1194-45000,0))),0)</f>
        <v>0</v>
      </c>
      <c r="O1194" s="23">
        <f>IF(AND(F1194=1,E1194&gt;20000,E1194&lt;=45000),E1194*'Z1'!$G$7,0)+IF(AND(F1194=1,E1194&gt;45000,E1194&lt;=50000),'Z1'!$G$7/5000*(50000-E1194)*E1194,0)</f>
        <v>0</v>
      </c>
      <c r="P1194" s="24">
        <f t="shared" ca="1" si="245"/>
        <v>0</v>
      </c>
      <c r="Q1194" s="27">
        <v>0</v>
      </c>
      <c r="R1194" s="26">
        <f t="shared" si="246"/>
        <v>0</v>
      </c>
      <c r="S1194" s="27">
        <f t="shared" si="247"/>
        <v>1</v>
      </c>
      <c r="T1194" s="28">
        <f t="shared" si="248"/>
        <v>0</v>
      </c>
      <c r="U1194" s="61">
        <f ca="1">OFFSET($U$4,B1194,0)/OFFSET($G$4,B1194,0)*G1194</f>
        <v>1844616.5530961463</v>
      </c>
      <c r="V1194" s="62">
        <f t="shared" ca="1" si="249"/>
        <v>1844616.5530961463</v>
      </c>
      <c r="W1194" s="63">
        <v>880.12230637345169</v>
      </c>
      <c r="X1194" s="63">
        <f t="shared" ca="1" si="250"/>
        <v>814.75996161490559</v>
      </c>
      <c r="Y1194" s="64">
        <f t="shared" ca="1" si="251"/>
        <v>-7.4265070076307893E-2</v>
      </c>
      <c r="Z1194" s="64"/>
      <c r="AA1194" s="64">
        <f ca="1">MAX(Y1194,OFFSET($AA$4,B1194,0))</f>
        <v>-7.4265070076307893E-2</v>
      </c>
      <c r="AB1194" s="62">
        <f t="shared" ca="1" si="252"/>
        <v>1844616.5530961463</v>
      </c>
      <c r="AC1194" s="65">
        <f t="shared" ca="1" si="253"/>
        <v>0</v>
      </c>
      <c r="AD1194" s="62">
        <f ca="1">MAX(0,AB1194-W1194*(1+OFFSET($Y$4,B1194,0))*E1194)</f>
        <v>0</v>
      </c>
      <c r="AE1194" s="65">
        <f ca="1">IF(OFFSET($AC$4,B1194,0)=0,0,-OFFSET($AC$4,B1194,0)/OFFSET($AD$4,B1194,0)*AD1194)</f>
        <v>0</v>
      </c>
      <c r="AF1194" s="51">
        <f t="shared" ca="1" si="254"/>
        <v>1844616.5530961463</v>
      </c>
    </row>
    <row r="1195" spans="1:32" ht="11.25" x14ac:dyDescent="0.2">
      <c r="A1195" s="60">
        <v>41415</v>
      </c>
      <c r="B1195" s="102">
        <f>INT(A1195/10000)</f>
        <v>4</v>
      </c>
      <c r="C1195" s="109">
        <v>3</v>
      </c>
      <c r="D1195" s="60" t="s">
        <v>1252</v>
      </c>
      <c r="E1195" s="60">
        <v>1482</v>
      </c>
      <c r="F1195" s="60">
        <v>0</v>
      </c>
      <c r="G1195" s="60">
        <f t="shared" si="242"/>
        <v>2388.8955223880598</v>
      </c>
      <c r="H1195" s="60"/>
      <c r="I1195" s="60"/>
      <c r="J1195" s="57"/>
      <c r="K1195" s="23">
        <f t="shared" si="243"/>
        <v>1</v>
      </c>
      <c r="L1195" s="23">
        <f t="shared" si="244"/>
        <v>0</v>
      </c>
      <c r="M1195" s="23">
        <f ca="1">OFFSET('Z1'!$B$7,B1195,K1195)*E1195</f>
        <v>0</v>
      </c>
      <c r="N1195" s="23">
        <f ca="1">IF(L1195&gt;0,OFFSET('Z1'!$I$7,B1195,L1195)*IF(L1195=1,E1195-9300,IF(L1195=2,E1195-18000,IF(L1195=3,E1195-45000,0))),0)</f>
        <v>0</v>
      </c>
      <c r="O1195" s="23">
        <f>IF(AND(F1195=1,E1195&gt;20000,E1195&lt;=45000),E1195*'Z1'!$G$7,0)+IF(AND(F1195=1,E1195&gt;45000,E1195&lt;=50000),'Z1'!$G$7/5000*(50000-E1195)*E1195,0)</f>
        <v>0</v>
      </c>
      <c r="P1195" s="24">
        <f t="shared" ca="1" si="245"/>
        <v>0</v>
      </c>
      <c r="Q1195" s="27">
        <v>0</v>
      </c>
      <c r="R1195" s="26">
        <f t="shared" si="246"/>
        <v>0</v>
      </c>
      <c r="S1195" s="27">
        <f t="shared" si="247"/>
        <v>1</v>
      </c>
      <c r="T1195" s="28">
        <f t="shared" si="248"/>
        <v>0</v>
      </c>
      <c r="U1195" s="61">
        <f ca="1">OFFSET($U$4,B1195,0)/OFFSET($G$4,B1195,0)*G1195</f>
        <v>1207474.2631132901</v>
      </c>
      <c r="V1195" s="62">
        <f t="shared" ca="1" si="249"/>
        <v>1207474.2631132901</v>
      </c>
      <c r="W1195" s="63">
        <v>880.12230637345169</v>
      </c>
      <c r="X1195" s="63">
        <f t="shared" ca="1" si="250"/>
        <v>814.75996161490559</v>
      </c>
      <c r="Y1195" s="64">
        <f t="shared" ca="1" si="251"/>
        <v>-7.4265070076307893E-2</v>
      </c>
      <c r="Z1195" s="64"/>
      <c r="AA1195" s="64">
        <f ca="1">MAX(Y1195,OFFSET($AA$4,B1195,0))</f>
        <v>-7.4265070076307893E-2</v>
      </c>
      <c r="AB1195" s="62">
        <f t="shared" ca="1" si="252"/>
        <v>1207474.2631132901</v>
      </c>
      <c r="AC1195" s="65">
        <f t="shared" ca="1" si="253"/>
        <v>0</v>
      </c>
      <c r="AD1195" s="62">
        <f ca="1">MAX(0,AB1195-W1195*(1+OFFSET($Y$4,B1195,0))*E1195)</f>
        <v>0</v>
      </c>
      <c r="AE1195" s="65">
        <f ca="1">IF(OFFSET($AC$4,B1195,0)=0,0,-OFFSET($AC$4,B1195,0)/OFFSET($AD$4,B1195,0)*AD1195)</f>
        <v>0</v>
      </c>
      <c r="AF1195" s="51">
        <f t="shared" ca="1" si="254"/>
        <v>1207474.2631132901</v>
      </c>
    </row>
    <row r="1196" spans="1:32" ht="11.25" x14ac:dyDescent="0.2">
      <c r="A1196" s="60">
        <v>41416</v>
      </c>
      <c r="B1196" s="102">
        <f>INT(A1196/10000)</f>
        <v>4</v>
      </c>
      <c r="C1196" s="109">
        <v>3</v>
      </c>
      <c r="D1196" s="60" t="s">
        <v>1253</v>
      </c>
      <c r="E1196" s="60">
        <v>2074</v>
      </c>
      <c r="F1196" s="60">
        <v>0</v>
      </c>
      <c r="G1196" s="60">
        <f t="shared" si="242"/>
        <v>3343.1641791044776</v>
      </c>
      <c r="H1196" s="60"/>
      <c r="I1196" s="60"/>
      <c r="J1196" s="57"/>
      <c r="K1196" s="23">
        <f t="shared" si="243"/>
        <v>1</v>
      </c>
      <c r="L1196" s="23">
        <f t="shared" si="244"/>
        <v>0</v>
      </c>
      <c r="M1196" s="23">
        <f ca="1">OFFSET('Z1'!$B$7,B1196,K1196)*E1196</f>
        <v>0</v>
      </c>
      <c r="N1196" s="23">
        <f ca="1">IF(L1196&gt;0,OFFSET('Z1'!$I$7,B1196,L1196)*IF(L1196=1,E1196-9300,IF(L1196=2,E1196-18000,IF(L1196=3,E1196-45000,0))),0)</f>
        <v>0</v>
      </c>
      <c r="O1196" s="23">
        <f>IF(AND(F1196=1,E1196&gt;20000,E1196&lt;=45000),E1196*'Z1'!$G$7,0)+IF(AND(F1196=1,E1196&gt;45000,E1196&lt;=50000),'Z1'!$G$7/5000*(50000-E1196)*E1196,0)</f>
        <v>0</v>
      </c>
      <c r="P1196" s="24">
        <f t="shared" ca="1" si="245"/>
        <v>0</v>
      </c>
      <c r="Q1196" s="27">
        <v>0</v>
      </c>
      <c r="R1196" s="26">
        <f t="shared" si="246"/>
        <v>0</v>
      </c>
      <c r="S1196" s="27">
        <f t="shared" si="247"/>
        <v>1</v>
      </c>
      <c r="T1196" s="28">
        <f t="shared" si="248"/>
        <v>0</v>
      </c>
      <c r="U1196" s="61">
        <f ca="1">OFFSET($U$4,B1196,0)/OFFSET($G$4,B1196,0)*G1196</f>
        <v>1689812.1603893142</v>
      </c>
      <c r="V1196" s="62">
        <f t="shared" ca="1" si="249"/>
        <v>1689812.1603893142</v>
      </c>
      <c r="W1196" s="63">
        <v>880.12230637345169</v>
      </c>
      <c r="X1196" s="63">
        <f t="shared" ca="1" si="250"/>
        <v>814.75996161490559</v>
      </c>
      <c r="Y1196" s="64">
        <f t="shared" ca="1" si="251"/>
        <v>-7.4265070076307893E-2</v>
      </c>
      <c r="Z1196" s="64"/>
      <c r="AA1196" s="64">
        <f ca="1">MAX(Y1196,OFFSET($AA$4,B1196,0))</f>
        <v>-7.4265070076307893E-2</v>
      </c>
      <c r="AB1196" s="62">
        <f t="shared" ca="1" si="252"/>
        <v>1689812.1603893142</v>
      </c>
      <c r="AC1196" s="65">
        <f t="shared" ca="1" si="253"/>
        <v>0</v>
      </c>
      <c r="AD1196" s="62">
        <f ca="1">MAX(0,AB1196-W1196*(1+OFFSET($Y$4,B1196,0))*E1196)</f>
        <v>0</v>
      </c>
      <c r="AE1196" s="65">
        <f ca="1">IF(OFFSET($AC$4,B1196,0)=0,0,-OFFSET($AC$4,B1196,0)/OFFSET($AD$4,B1196,0)*AD1196)</f>
        <v>0</v>
      </c>
      <c r="AF1196" s="51">
        <f t="shared" ca="1" si="254"/>
        <v>1689812.1603893142</v>
      </c>
    </row>
    <row r="1197" spans="1:32" ht="11.25" x14ac:dyDescent="0.2">
      <c r="A1197" s="60">
        <v>41417</v>
      </c>
      <c r="B1197" s="102">
        <f>INT(A1197/10000)</f>
        <v>4</v>
      </c>
      <c r="C1197" s="109">
        <v>3</v>
      </c>
      <c r="D1197" s="60" t="s">
        <v>1254</v>
      </c>
      <c r="E1197" s="60">
        <v>1549</v>
      </c>
      <c r="F1197" s="60">
        <v>0</v>
      </c>
      <c r="G1197" s="60">
        <f t="shared" si="242"/>
        <v>2496.8955223880598</v>
      </c>
      <c r="H1197" s="60"/>
      <c r="I1197" s="60"/>
      <c r="J1197" s="57"/>
      <c r="K1197" s="23">
        <f t="shared" si="243"/>
        <v>1</v>
      </c>
      <c r="L1197" s="23">
        <f t="shared" si="244"/>
        <v>0</v>
      </c>
      <c r="M1197" s="23">
        <f ca="1">OFFSET('Z1'!$B$7,B1197,K1197)*E1197</f>
        <v>0</v>
      </c>
      <c r="N1197" s="23">
        <f ca="1">IF(L1197&gt;0,OFFSET('Z1'!$I$7,B1197,L1197)*IF(L1197=1,E1197-9300,IF(L1197=2,E1197-18000,IF(L1197=3,E1197-45000,0))),0)</f>
        <v>0</v>
      </c>
      <c r="O1197" s="23">
        <f>IF(AND(F1197=1,E1197&gt;20000,E1197&lt;=45000),E1197*'Z1'!$G$7,0)+IF(AND(F1197=1,E1197&gt;45000,E1197&lt;=50000),'Z1'!$G$7/5000*(50000-E1197)*E1197,0)</f>
        <v>0</v>
      </c>
      <c r="P1197" s="24">
        <f t="shared" ca="1" si="245"/>
        <v>0</v>
      </c>
      <c r="Q1197" s="27">
        <v>2518</v>
      </c>
      <c r="R1197" s="26">
        <f t="shared" si="246"/>
        <v>1518</v>
      </c>
      <c r="S1197" s="27">
        <f t="shared" si="247"/>
        <v>1</v>
      </c>
      <c r="T1197" s="28">
        <f t="shared" si="248"/>
        <v>1366.2</v>
      </c>
      <c r="U1197" s="61">
        <f ca="1">OFFSET($U$4,B1197,0)/OFFSET($G$4,B1197,0)*G1197</f>
        <v>1262063.1805414888</v>
      </c>
      <c r="V1197" s="62">
        <f t="shared" ca="1" si="249"/>
        <v>1263429.3805414888</v>
      </c>
      <c r="W1197" s="63">
        <v>881.35757793894697</v>
      </c>
      <c r="X1197" s="63">
        <f t="shared" ca="1" si="250"/>
        <v>815.64194999450535</v>
      </c>
      <c r="Y1197" s="64">
        <f t="shared" ca="1" si="251"/>
        <v>-7.4561823247855319E-2</v>
      </c>
      <c r="Z1197" s="64"/>
      <c r="AA1197" s="64">
        <f ca="1">MAX(Y1197,OFFSET($AA$4,B1197,0))</f>
        <v>-7.4561823247855319E-2</v>
      </c>
      <c r="AB1197" s="62">
        <f t="shared" ca="1" si="252"/>
        <v>1263429.3805414888</v>
      </c>
      <c r="AC1197" s="65">
        <f t="shared" ca="1" si="253"/>
        <v>0</v>
      </c>
      <c r="AD1197" s="62">
        <f ca="1">MAX(0,AB1197-W1197*(1+OFFSET($Y$4,B1197,0))*E1197)</f>
        <v>0</v>
      </c>
      <c r="AE1197" s="65">
        <f ca="1">IF(OFFSET($AC$4,B1197,0)=0,0,-OFFSET($AC$4,B1197,0)/OFFSET($AD$4,B1197,0)*AD1197)</f>
        <v>0</v>
      </c>
      <c r="AF1197" s="51">
        <f t="shared" ca="1" si="254"/>
        <v>1263429.3805414888</v>
      </c>
    </row>
    <row r="1198" spans="1:32" ht="11.25" x14ac:dyDescent="0.2">
      <c r="A1198" s="60">
        <v>41418</v>
      </c>
      <c r="B1198" s="102">
        <f>INT(A1198/10000)</f>
        <v>4</v>
      </c>
      <c r="C1198" s="109">
        <v>4</v>
      </c>
      <c r="D1198" s="60" t="s">
        <v>1255</v>
      </c>
      <c r="E1198" s="60">
        <v>3182</v>
      </c>
      <c r="F1198" s="60">
        <v>0</v>
      </c>
      <c r="G1198" s="60">
        <f t="shared" si="242"/>
        <v>5129.1940298507461</v>
      </c>
      <c r="H1198" s="60"/>
      <c r="I1198" s="60"/>
      <c r="J1198" s="57"/>
      <c r="K1198" s="23">
        <f t="shared" si="243"/>
        <v>1</v>
      </c>
      <c r="L1198" s="23">
        <f t="shared" si="244"/>
        <v>0</v>
      </c>
      <c r="M1198" s="23">
        <f ca="1">OFFSET('Z1'!$B$7,B1198,K1198)*E1198</f>
        <v>0</v>
      </c>
      <c r="N1198" s="23">
        <f ca="1">IF(L1198&gt;0,OFFSET('Z1'!$I$7,B1198,L1198)*IF(L1198=1,E1198-9300,IF(L1198=2,E1198-18000,IF(L1198=3,E1198-45000,0))),0)</f>
        <v>0</v>
      </c>
      <c r="O1198" s="23">
        <f>IF(AND(F1198=1,E1198&gt;20000,E1198&lt;=45000),E1198*'Z1'!$G$7,0)+IF(AND(F1198=1,E1198&gt;45000,E1198&lt;=50000),'Z1'!$G$7/5000*(50000-E1198)*E1198,0)</f>
        <v>0</v>
      </c>
      <c r="P1198" s="24">
        <f t="shared" ca="1" si="245"/>
        <v>0</v>
      </c>
      <c r="Q1198" s="27">
        <v>3347</v>
      </c>
      <c r="R1198" s="26">
        <f t="shared" si="246"/>
        <v>2347</v>
      </c>
      <c r="S1198" s="27">
        <f t="shared" si="247"/>
        <v>1</v>
      </c>
      <c r="T1198" s="28">
        <f t="shared" si="248"/>
        <v>2112.3000000000002</v>
      </c>
      <c r="U1198" s="61">
        <f ca="1">OFFSET($U$4,B1198,0)/OFFSET($G$4,B1198,0)*G1198</f>
        <v>2592566.1978586297</v>
      </c>
      <c r="V1198" s="62">
        <f t="shared" ca="1" si="249"/>
        <v>2594678.4978586296</v>
      </c>
      <c r="W1198" s="63">
        <v>880.36779403905109</v>
      </c>
      <c r="X1198" s="63">
        <f t="shared" ca="1" si="250"/>
        <v>815.42378939617527</v>
      </c>
      <c r="Y1198" s="64">
        <f t="shared" ca="1" si="251"/>
        <v>-7.3769173614266825E-2</v>
      </c>
      <c r="Z1198" s="64"/>
      <c r="AA1198" s="64">
        <f ca="1">MAX(Y1198,OFFSET($AA$4,B1198,0))</f>
        <v>-7.3769173614266825E-2</v>
      </c>
      <c r="AB1198" s="62">
        <f t="shared" ca="1" si="252"/>
        <v>2594678.4978586296</v>
      </c>
      <c r="AC1198" s="65">
        <f t="shared" ca="1" si="253"/>
        <v>0</v>
      </c>
      <c r="AD1198" s="62">
        <f ca="1">MAX(0,AB1198-W1198*(1+OFFSET($Y$4,B1198,0))*E1198)</f>
        <v>0</v>
      </c>
      <c r="AE1198" s="65">
        <f ca="1">IF(OFFSET($AC$4,B1198,0)=0,0,-OFFSET($AC$4,B1198,0)/OFFSET($AD$4,B1198,0)*AD1198)</f>
        <v>0</v>
      </c>
      <c r="AF1198" s="51">
        <f t="shared" ca="1" si="254"/>
        <v>2594678.4978586296</v>
      </c>
    </row>
    <row r="1199" spans="1:32" ht="11.25" x14ac:dyDescent="0.2">
      <c r="A1199" s="60">
        <v>41419</v>
      </c>
      <c r="B1199" s="102">
        <f>INT(A1199/10000)</f>
        <v>4</v>
      </c>
      <c r="C1199" s="109">
        <v>3</v>
      </c>
      <c r="D1199" s="60" t="s">
        <v>1256</v>
      </c>
      <c r="E1199" s="60">
        <v>1879</v>
      </c>
      <c r="F1199" s="60">
        <v>0</v>
      </c>
      <c r="G1199" s="60">
        <f t="shared" si="242"/>
        <v>3028.8358208955224</v>
      </c>
      <c r="H1199" s="60"/>
      <c r="I1199" s="60"/>
      <c r="J1199" s="57"/>
      <c r="K1199" s="23">
        <f t="shared" si="243"/>
        <v>1</v>
      </c>
      <c r="L1199" s="23">
        <f t="shared" si="244"/>
        <v>0</v>
      </c>
      <c r="M1199" s="23">
        <f ca="1">OFFSET('Z1'!$B$7,B1199,K1199)*E1199</f>
        <v>0</v>
      </c>
      <c r="N1199" s="23">
        <f ca="1">IF(L1199&gt;0,OFFSET('Z1'!$I$7,B1199,L1199)*IF(L1199=1,E1199-9300,IF(L1199=2,E1199-18000,IF(L1199=3,E1199-45000,0))),0)</f>
        <v>0</v>
      </c>
      <c r="O1199" s="23">
        <f>IF(AND(F1199=1,E1199&gt;20000,E1199&lt;=45000),E1199*'Z1'!$G$7,0)+IF(AND(F1199=1,E1199&gt;45000,E1199&lt;=50000),'Z1'!$G$7/5000*(50000-E1199)*E1199,0)</f>
        <v>0</v>
      </c>
      <c r="P1199" s="24">
        <f t="shared" ca="1" si="245"/>
        <v>0</v>
      </c>
      <c r="Q1199" s="27">
        <v>2511</v>
      </c>
      <c r="R1199" s="26">
        <f t="shared" si="246"/>
        <v>1511</v>
      </c>
      <c r="S1199" s="27">
        <f t="shared" si="247"/>
        <v>1</v>
      </c>
      <c r="T1199" s="28">
        <f t="shared" si="248"/>
        <v>1359.9</v>
      </c>
      <c r="U1199" s="61">
        <f ca="1">OFFSET($U$4,B1199,0)/OFFSET($G$4,B1199,0)*G1199</f>
        <v>1530933.9678744075</v>
      </c>
      <c r="V1199" s="62">
        <f t="shared" ca="1" si="249"/>
        <v>1532293.8678744074</v>
      </c>
      <c r="W1199" s="63">
        <v>881.02485391731523</v>
      </c>
      <c r="X1199" s="63">
        <f t="shared" ca="1" si="250"/>
        <v>815.48369764470863</v>
      </c>
      <c r="Y1199" s="64">
        <f t="shared" ca="1" si="251"/>
        <v>-7.4391949309023375E-2</v>
      </c>
      <c r="Z1199" s="64"/>
      <c r="AA1199" s="64">
        <f ca="1">MAX(Y1199,OFFSET($AA$4,B1199,0))</f>
        <v>-7.4391949309023375E-2</v>
      </c>
      <c r="AB1199" s="62">
        <f t="shared" ca="1" si="252"/>
        <v>1532293.8678744074</v>
      </c>
      <c r="AC1199" s="65">
        <f t="shared" ca="1" si="253"/>
        <v>0</v>
      </c>
      <c r="AD1199" s="62">
        <f ca="1">MAX(0,AB1199-W1199*(1+OFFSET($Y$4,B1199,0))*E1199)</f>
        <v>0</v>
      </c>
      <c r="AE1199" s="65">
        <f ca="1">IF(OFFSET($AC$4,B1199,0)=0,0,-OFFSET($AC$4,B1199,0)/OFFSET($AD$4,B1199,0)*AD1199)</f>
        <v>0</v>
      </c>
      <c r="AF1199" s="51">
        <f t="shared" ca="1" si="254"/>
        <v>1532293.8678744074</v>
      </c>
    </row>
    <row r="1200" spans="1:32" ht="11.25" x14ac:dyDescent="0.2">
      <c r="A1200" s="60">
        <v>41420</v>
      </c>
      <c r="B1200" s="102">
        <f>INT(A1200/10000)</f>
        <v>4</v>
      </c>
      <c r="C1200" s="109">
        <v>3</v>
      </c>
      <c r="D1200" s="60" t="s">
        <v>1257</v>
      </c>
      <c r="E1200" s="60">
        <v>1719</v>
      </c>
      <c r="F1200" s="60">
        <v>0</v>
      </c>
      <c r="G1200" s="60">
        <f t="shared" si="242"/>
        <v>2770.9253731343283</v>
      </c>
      <c r="H1200" s="60"/>
      <c r="I1200" s="60"/>
      <c r="J1200" s="57"/>
      <c r="K1200" s="23">
        <f t="shared" si="243"/>
        <v>1</v>
      </c>
      <c r="L1200" s="23">
        <f t="shared" si="244"/>
        <v>0</v>
      </c>
      <c r="M1200" s="23">
        <f ca="1">OFFSET('Z1'!$B$7,B1200,K1200)*E1200</f>
        <v>0</v>
      </c>
      <c r="N1200" s="23">
        <f ca="1">IF(L1200&gt;0,OFFSET('Z1'!$I$7,B1200,L1200)*IF(L1200=1,E1200-9300,IF(L1200=2,E1200-18000,IF(L1200=3,E1200-45000,0))),0)</f>
        <v>0</v>
      </c>
      <c r="O1200" s="23">
        <f>IF(AND(F1200=1,E1200&gt;20000,E1200&lt;=45000),E1200*'Z1'!$G$7,0)+IF(AND(F1200=1,E1200&gt;45000,E1200&lt;=50000),'Z1'!$G$7/5000*(50000-E1200)*E1200,0)</f>
        <v>0</v>
      </c>
      <c r="P1200" s="24">
        <f t="shared" ca="1" si="245"/>
        <v>0</v>
      </c>
      <c r="Q1200" s="27">
        <v>0</v>
      </c>
      <c r="R1200" s="26">
        <f t="shared" si="246"/>
        <v>0</v>
      </c>
      <c r="S1200" s="27">
        <f t="shared" si="247"/>
        <v>1</v>
      </c>
      <c r="T1200" s="28">
        <f t="shared" si="248"/>
        <v>0</v>
      </c>
      <c r="U1200" s="61">
        <f ca="1">OFFSET($U$4,B1200,0)/OFFSET($G$4,B1200,0)*G1200</f>
        <v>1400572.3740160228</v>
      </c>
      <c r="V1200" s="62">
        <f t="shared" ca="1" si="249"/>
        <v>1400572.3740160228</v>
      </c>
      <c r="W1200" s="63">
        <v>880.12230637345158</v>
      </c>
      <c r="X1200" s="63">
        <f t="shared" ca="1" si="250"/>
        <v>814.75996161490559</v>
      </c>
      <c r="Y1200" s="64">
        <f t="shared" ca="1" si="251"/>
        <v>-7.4265070076307782E-2</v>
      </c>
      <c r="Z1200" s="64"/>
      <c r="AA1200" s="64">
        <f ca="1">MAX(Y1200,OFFSET($AA$4,B1200,0))</f>
        <v>-7.4265070076307782E-2</v>
      </c>
      <c r="AB1200" s="62">
        <f t="shared" ca="1" si="252"/>
        <v>1400572.3740160228</v>
      </c>
      <c r="AC1200" s="65">
        <f t="shared" ca="1" si="253"/>
        <v>0</v>
      </c>
      <c r="AD1200" s="62">
        <f ca="1">MAX(0,AB1200-W1200*(1+OFFSET($Y$4,B1200,0))*E1200)</f>
        <v>0</v>
      </c>
      <c r="AE1200" s="65">
        <f ca="1">IF(OFFSET($AC$4,B1200,0)=0,0,-OFFSET($AC$4,B1200,0)/OFFSET($AD$4,B1200,0)*AD1200)</f>
        <v>0</v>
      </c>
      <c r="AF1200" s="51">
        <f t="shared" ca="1" si="254"/>
        <v>1400572.3740160228</v>
      </c>
    </row>
    <row r="1201" spans="1:32" ht="11.25" x14ac:dyDescent="0.2">
      <c r="A1201" s="60">
        <v>41421</v>
      </c>
      <c r="B1201" s="102">
        <f>INT(A1201/10000)</f>
        <v>4</v>
      </c>
      <c r="C1201" s="109">
        <v>3</v>
      </c>
      <c r="D1201" s="60" t="s">
        <v>1258</v>
      </c>
      <c r="E1201" s="60">
        <v>1091</v>
      </c>
      <c r="F1201" s="60">
        <v>0</v>
      </c>
      <c r="G1201" s="60">
        <f t="shared" si="242"/>
        <v>1758.6268656716418</v>
      </c>
      <c r="H1201" s="60"/>
      <c r="I1201" s="60"/>
      <c r="J1201" s="57"/>
      <c r="K1201" s="23">
        <f t="shared" si="243"/>
        <v>1</v>
      </c>
      <c r="L1201" s="23">
        <f t="shared" si="244"/>
        <v>0</v>
      </c>
      <c r="M1201" s="23">
        <f ca="1">OFFSET('Z1'!$B$7,B1201,K1201)*E1201</f>
        <v>0</v>
      </c>
      <c r="N1201" s="23">
        <f ca="1">IF(L1201&gt;0,OFFSET('Z1'!$I$7,B1201,L1201)*IF(L1201=1,E1201-9300,IF(L1201=2,E1201-18000,IF(L1201=3,E1201-45000,0))),0)</f>
        <v>0</v>
      </c>
      <c r="O1201" s="23">
        <f>IF(AND(F1201=1,E1201&gt;20000,E1201&lt;=45000),E1201*'Z1'!$G$7,0)+IF(AND(F1201=1,E1201&gt;45000,E1201&lt;=50000),'Z1'!$G$7/5000*(50000-E1201)*E1201,0)</f>
        <v>0</v>
      </c>
      <c r="P1201" s="24">
        <f t="shared" ca="1" si="245"/>
        <v>0</v>
      </c>
      <c r="Q1201" s="27">
        <v>0</v>
      </c>
      <c r="R1201" s="26">
        <f t="shared" si="246"/>
        <v>0</v>
      </c>
      <c r="S1201" s="27">
        <f t="shared" si="247"/>
        <v>1</v>
      </c>
      <c r="T1201" s="28">
        <f t="shared" si="248"/>
        <v>0</v>
      </c>
      <c r="U1201" s="61">
        <f ca="1">OFFSET($U$4,B1201,0)/OFFSET($G$4,B1201,0)*G1201</f>
        <v>888903.11812186206</v>
      </c>
      <c r="V1201" s="62">
        <f t="shared" ca="1" si="249"/>
        <v>888903.11812186206</v>
      </c>
      <c r="W1201" s="63">
        <v>880.12230637345181</v>
      </c>
      <c r="X1201" s="63">
        <f t="shared" ca="1" si="250"/>
        <v>814.75996161490559</v>
      </c>
      <c r="Y1201" s="64">
        <f t="shared" ca="1" si="251"/>
        <v>-7.4265070076308004E-2</v>
      </c>
      <c r="Z1201" s="64"/>
      <c r="AA1201" s="64">
        <f ca="1">MAX(Y1201,OFFSET($AA$4,B1201,0))</f>
        <v>-7.4265070076308004E-2</v>
      </c>
      <c r="AB1201" s="62">
        <f t="shared" ca="1" si="252"/>
        <v>888903.11812186195</v>
      </c>
      <c r="AC1201" s="65">
        <f t="shared" ca="1" si="253"/>
        <v>0</v>
      </c>
      <c r="AD1201" s="62">
        <f ca="1">MAX(0,AB1201-W1201*(1+OFFSET($Y$4,B1201,0))*E1201)</f>
        <v>0</v>
      </c>
      <c r="AE1201" s="65">
        <f ca="1">IF(OFFSET($AC$4,B1201,0)=0,0,-OFFSET($AC$4,B1201,0)/OFFSET($AD$4,B1201,0)*AD1201)</f>
        <v>0</v>
      </c>
      <c r="AF1201" s="51">
        <f t="shared" ca="1" si="254"/>
        <v>888903.11812186195</v>
      </c>
    </row>
    <row r="1202" spans="1:32" ht="11.25" x14ac:dyDescent="0.2">
      <c r="A1202" s="60">
        <v>41422</v>
      </c>
      <c r="B1202" s="102">
        <f>INT(A1202/10000)</f>
        <v>4</v>
      </c>
      <c r="C1202" s="109">
        <v>5</v>
      </c>
      <c r="D1202" s="60" t="s">
        <v>1259</v>
      </c>
      <c r="E1202" s="60">
        <v>5213</v>
      </c>
      <c r="F1202" s="60">
        <v>0</v>
      </c>
      <c r="G1202" s="60">
        <f t="shared" si="242"/>
        <v>8403.0447761194027</v>
      </c>
      <c r="H1202" s="60"/>
      <c r="I1202" s="60"/>
      <c r="J1202" s="57"/>
      <c r="K1202" s="23">
        <f t="shared" si="243"/>
        <v>1</v>
      </c>
      <c r="L1202" s="23">
        <f t="shared" si="244"/>
        <v>0</v>
      </c>
      <c r="M1202" s="23">
        <f ca="1">OFFSET('Z1'!$B$7,B1202,K1202)*E1202</f>
        <v>0</v>
      </c>
      <c r="N1202" s="23">
        <f ca="1">IF(L1202&gt;0,OFFSET('Z1'!$I$7,B1202,L1202)*IF(L1202=1,E1202-9300,IF(L1202=2,E1202-18000,IF(L1202=3,E1202-45000,0))),0)</f>
        <v>0</v>
      </c>
      <c r="O1202" s="23">
        <f>IF(AND(F1202=1,E1202&gt;20000,E1202&lt;=45000),E1202*'Z1'!$G$7,0)+IF(AND(F1202=1,E1202&gt;45000,E1202&lt;=50000),'Z1'!$G$7/5000*(50000-E1202)*E1202,0)</f>
        <v>0</v>
      </c>
      <c r="P1202" s="24">
        <f t="shared" ca="1" si="245"/>
        <v>0</v>
      </c>
      <c r="Q1202" s="27">
        <v>68038</v>
      </c>
      <c r="R1202" s="26">
        <f t="shared" si="246"/>
        <v>67038</v>
      </c>
      <c r="S1202" s="27">
        <f t="shared" si="247"/>
        <v>1</v>
      </c>
      <c r="T1202" s="28">
        <f t="shared" si="248"/>
        <v>60334.200000000004</v>
      </c>
      <c r="U1202" s="61">
        <f ca="1">OFFSET($U$4,B1202,0)/OFFSET($G$4,B1202,0)*G1202</f>
        <v>4247343.6798985032</v>
      </c>
      <c r="V1202" s="62">
        <f t="shared" ca="1" si="249"/>
        <v>4307677.8798985034</v>
      </c>
      <c r="W1202" s="63">
        <v>891.91864830645147</v>
      </c>
      <c r="X1202" s="63">
        <f t="shared" ca="1" si="250"/>
        <v>826.33375789344018</v>
      </c>
      <c r="Y1202" s="64">
        <f t="shared" ca="1" si="251"/>
        <v>-7.3532368156604799E-2</v>
      </c>
      <c r="Z1202" s="64"/>
      <c r="AA1202" s="64">
        <f ca="1">MAX(Y1202,OFFSET($AA$4,B1202,0))</f>
        <v>-7.3532368156604799E-2</v>
      </c>
      <c r="AB1202" s="62">
        <f t="shared" ca="1" si="252"/>
        <v>4307677.8798985034</v>
      </c>
      <c r="AC1202" s="65">
        <f t="shared" ca="1" si="253"/>
        <v>0</v>
      </c>
      <c r="AD1202" s="62">
        <f ca="1">MAX(0,AB1202-W1202*(1+OFFSET($Y$4,B1202,0))*E1202)</f>
        <v>0</v>
      </c>
      <c r="AE1202" s="65">
        <f ca="1">IF(OFFSET($AC$4,B1202,0)=0,0,-OFFSET($AC$4,B1202,0)/OFFSET($AD$4,B1202,0)*AD1202)</f>
        <v>0</v>
      </c>
      <c r="AF1202" s="51">
        <f t="shared" ca="1" si="254"/>
        <v>4307677.8798985034</v>
      </c>
    </row>
    <row r="1203" spans="1:32" ht="11.25" x14ac:dyDescent="0.2">
      <c r="A1203" s="60">
        <v>41423</v>
      </c>
      <c r="B1203" s="102">
        <f>INT(A1203/10000)</f>
        <v>4</v>
      </c>
      <c r="C1203" s="109">
        <v>3</v>
      </c>
      <c r="D1203" s="60" t="s">
        <v>1260</v>
      </c>
      <c r="E1203" s="60">
        <v>2431</v>
      </c>
      <c r="F1203" s="60">
        <v>0</v>
      </c>
      <c r="G1203" s="60">
        <f t="shared" si="242"/>
        <v>3918.6268656716416</v>
      </c>
      <c r="H1203" s="60"/>
      <c r="I1203" s="60"/>
      <c r="J1203" s="57"/>
      <c r="K1203" s="23">
        <f t="shared" si="243"/>
        <v>1</v>
      </c>
      <c r="L1203" s="23">
        <f t="shared" si="244"/>
        <v>0</v>
      </c>
      <c r="M1203" s="23">
        <f ca="1">OFFSET('Z1'!$B$7,B1203,K1203)*E1203</f>
        <v>0</v>
      </c>
      <c r="N1203" s="23">
        <f ca="1">IF(L1203&gt;0,OFFSET('Z1'!$I$7,B1203,L1203)*IF(L1203=1,E1203-9300,IF(L1203=2,E1203-18000,IF(L1203=3,E1203-45000,0))),0)</f>
        <v>0</v>
      </c>
      <c r="O1203" s="23">
        <f>IF(AND(F1203=1,E1203&gt;20000,E1203&lt;=45000),E1203*'Z1'!$G$7,0)+IF(AND(F1203=1,E1203&gt;45000,E1203&lt;=50000),'Z1'!$G$7/5000*(50000-E1203)*E1203,0)</f>
        <v>0</v>
      </c>
      <c r="P1203" s="24">
        <f t="shared" ca="1" si="245"/>
        <v>0</v>
      </c>
      <c r="Q1203" s="27">
        <v>0</v>
      </c>
      <c r="R1203" s="26">
        <f t="shared" si="246"/>
        <v>0</v>
      </c>
      <c r="S1203" s="27">
        <f t="shared" si="247"/>
        <v>1</v>
      </c>
      <c r="T1203" s="28">
        <f t="shared" si="248"/>
        <v>0</v>
      </c>
      <c r="U1203" s="61">
        <f ca="1">OFFSET($U$4,B1203,0)/OFFSET($G$4,B1203,0)*G1203</f>
        <v>1980681.4666858355</v>
      </c>
      <c r="V1203" s="62">
        <f t="shared" ca="1" si="249"/>
        <v>1980681.4666858355</v>
      </c>
      <c r="W1203" s="63">
        <v>880.12230637345181</v>
      </c>
      <c r="X1203" s="63">
        <f t="shared" ca="1" si="250"/>
        <v>814.75996161490559</v>
      </c>
      <c r="Y1203" s="64">
        <f t="shared" ca="1" si="251"/>
        <v>-7.4265070076308004E-2</v>
      </c>
      <c r="Z1203" s="64"/>
      <c r="AA1203" s="64">
        <f ca="1">MAX(Y1203,OFFSET($AA$4,B1203,0))</f>
        <v>-7.4265070076308004E-2</v>
      </c>
      <c r="AB1203" s="62">
        <f t="shared" ca="1" si="252"/>
        <v>1980681.4666858355</v>
      </c>
      <c r="AC1203" s="65">
        <f t="shared" ca="1" si="253"/>
        <v>0</v>
      </c>
      <c r="AD1203" s="62">
        <f ca="1">MAX(0,AB1203-W1203*(1+OFFSET($Y$4,B1203,0))*E1203)</f>
        <v>0</v>
      </c>
      <c r="AE1203" s="65">
        <f ca="1">IF(OFFSET($AC$4,B1203,0)=0,0,-OFFSET($AC$4,B1203,0)/OFFSET($AD$4,B1203,0)*AD1203)</f>
        <v>0</v>
      </c>
      <c r="AF1203" s="51">
        <f t="shared" ca="1" si="254"/>
        <v>1980681.4666858355</v>
      </c>
    </row>
    <row r="1204" spans="1:32" ht="11.25" x14ac:dyDescent="0.2">
      <c r="A1204" s="60">
        <v>41424</v>
      </c>
      <c r="B1204" s="102">
        <f>INT(A1204/10000)</f>
        <v>4</v>
      </c>
      <c r="C1204" s="109">
        <v>2</v>
      </c>
      <c r="D1204" s="60" t="s">
        <v>1261</v>
      </c>
      <c r="E1204" s="60">
        <v>825</v>
      </c>
      <c r="F1204" s="60">
        <v>0</v>
      </c>
      <c r="G1204" s="60">
        <f t="shared" si="242"/>
        <v>1329.8507462686566</v>
      </c>
      <c r="H1204" s="60"/>
      <c r="I1204" s="60"/>
      <c r="J1204" s="57"/>
      <c r="K1204" s="23">
        <f t="shared" si="243"/>
        <v>1</v>
      </c>
      <c r="L1204" s="23">
        <f t="shared" si="244"/>
        <v>0</v>
      </c>
      <c r="M1204" s="23">
        <f ca="1">OFFSET('Z1'!$B$7,B1204,K1204)*E1204</f>
        <v>0</v>
      </c>
      <c r="N1204" s="23">
        <f ca="1">IF(L1204&gt;0,OFFSET('Z1'!$I$7,B1204,L1204)*IF(L1204=1,E1204-9300,IF(L1204=2,E1204-18000,IF(L1204=3,E1204-45000,0))),0)</f>
        <v>0</v>
      </c>
      <c r="O1204" s="23">
        <f>IF(AND(F1204=1,E1204&gt;20000,E1204&lt;=45000),E1204*'Z1'!$G$7,0)+IF(AND(F1204=1,E1204&gt;45000,E1204&lt;=50000),'Z1'!$G$7/5000*(50000-E1204)*E1204,0)</f>
        <v>0</v>
      </c>
      <c r="P1204" s="24">
        <f t="shared" ca="1" si="245"/>
        <v>0</v>
      </c>
      <c r="Q1204" s="27">
        <v>0</v>
      </c>
      <c r="R1204" s="26">
        <f t="shared" si="246"/>
        <v>0</v>
      </c>
      <c r="S1204" s="27">
        <f t="shared" si="247"/>
        <v>1</v>
      </c>
      <c r="T1204" s="28">
        <f t="shared" si="248"/>
        <v>0</v>
      </c>
      <c r="U1204" s="61">
        <f ca="1">OFFSET($U$4,B1204,0)/OFFSET($G$4,B1204,0)*G1204</f>
        <v>672176.96833229705</v>
      </c>
      <c r="V1204" s="62">
        <f t="shared" ca="1" si="249"/>
        <v>672176.96833229705</v>
      </c>
      <c r="W1204" s="63">
        <v>880.01687128372294</v>
      </c>
      <c r="X1204" s="63">
        <f t="shared" ca="1" si="250"/>
        <v>814.75996161490548</v>
      </c>
      <c r="Y1204" s="64">
        <f t="shared" ca="1" si="251"/>
        <v>-7.4154157492030914E-2</v>
      </c>
      <c r="Z1204" s="64"/>
      <c r="AA1204" s="64">
        <f ca="1">MAX(Y1204,OFFSET($AA$4,B1204,0))</f>
        <v>-7.4154157492030914E-2</v>
      </c>
      <c r="AB1204" s="62">
        <f t="shared" ca="1" si="252"/>
        <v>672176.96833229705</v>
      </c>
      <c r="AC1204" s="65">
        <f t="shared" ca="1" si="253"/>
        <v>0</v>
      </c>
      <c r="AD1204" s="62">
        <f ca="1">MAX(0,AB1204-W1204*(1+OFFSET($Y$4,B1204,0))*E1204)</f>
        <v>0</v>
      </c>
      <c r="AE1204" s="65">
        <f ca="1">IF(OFFSET($AC$4,B1204,0)=0,0,-OFFSET($AC$4,B1204,0)/OFFSET($AD$4,B1204,0)*AD1204)</f>
        <v>0</v>
      </c>
      <c r="AF1204" s="51">
        <f t="shared" ca="1" si="254"/>
        <v>672176.96833229705</v>
      </c>
    </row>
    <row r="1205" spans="1:32" ht="11.25" x14ac:dyDescent="0.2">
      <c r="A1205" s="60">
        <v>41425</v>
      </c>
      <c r="B1205" s="102">
        <f>INT(A1205/10000)</f>
        <v>4</v>
      </c>
      <c r="C1205" s="109">
        <v>3</v>
      </c>
      <c r="D1205" s="60" t="s">
        <v>1262</v>
      </c>
      <c r="E1205" s="60">
        <v>1457</v>
      </c>
      <c r="F1205" s="60">
        <v>0</v>
      </c>
      <c r="G1205" s="60">
        <f t="shared" si="242"/>
        <v>2348.5970149253731</v>
      </c>
      <c r="H1205" s="60"/>
      <c r="I1205" s="60"/>
      <c r="J1205" s="57"/>
      <c r="K1205" s="23">
        <f t="shared" si="243"/>
        <v>1</v>
      </c>
      <c r="L1205" s="23">
        <f t="shared" si="244"/>
        <v>0</v>
      </c>
      <c r="M1205" s="23">
        <f ca="1">OFFSET('Z1'!$B$7,B1205,K1205)*E1205</f>
        <v>0</v>
      </c>
      <c r="N1205" s="23">
        <f ca="1">IF(L1205&gt;0,OFFSET('Z1'!$I$7,B1205,L1205)*IF(L1205=1,E1205-9300,IF(L1205=2,E1205-18000,IF(L1205=3,E1205-45000,0))),0)</f>
        <v>0</v>
      </c>
      <c r="O1205" s="23">
        <f>IF(AND(F1205=1,E1205&gt;20000,E1205&lt;=45000),E1205*'Z1'!$G$7,0)+IF(AND(F1205=1,E1205&gt;45000,E1205&lt;=50000),'Z1'!$G$7/5000*(50000-E1205)*E1205,0)</f>
        <v>0</v>
      </c>
      <c r="P1205" s="24">
        <f t="shared" ca="1" si="245"/>
        <v>0</v>
      </c>
      <c r="Q1205" s="27">
        <v>4166</v>
      </c>
      <c r="R1205" s="26">
        <f t="shared" si="246"/>
        <v>3166</v>
      </c>
      <c r="S1205" s="27">
        <f t="shared" si="247"/>
        <v>1</v>
      </c>
      <c r="T1205" s="28">
        <f t="shared" si="248"/>
        <v>2849.4</v>
      </c>
      <c r="U1205" s="61">
        <f ca="1">OFFSET($U$4,B1205,0)/OFFSET($G$4,B1205,0)*G1205</f>
        <v>1187105.2640729174</v>
      </c>
      <c r="V1205" s="62">
        <f t="shared" ca="1" si="249"/>
        <v>1189954.6640729173</v>
      </c>
      <c r="W1205" s="63">
        <v>882.07210583869266</v>
      </c>
      <c r="X1205" s="63">
        <f t="shared" ca="1" si="250"/>
        <v>816.71562393474073</v>
      </c>
      <c r="Y1205" s="64">
        <f t="shared" ca="1" si="251"/>
        <v>-7.4094262216590101E-2</v>
      </c>
      <c r="Z1205" s="64"/>
      <c r="AA1205" s="64">
        <f ca="1">MAX(Y1205,OFFSET($AA$4,B1205,0))</f>
        <v>-7.4094262216590101E-2</v>
      </c>
      <c r="AB1205" s="62">
        <f t="shared" ca="1" si="252"/>
        <v>1189954.6640729173</v>
      </c>
      <c r="AC1205" s="65">
        <f t="shared" ca="1" si="253"/>
        <v>0</v>
      </c>
      <c r="AD1205" s="62">
        <f ca="1">MAX(0,AB1205-W1205*(1+OFFSET($Y$4,B1205,0))*E1205)</f>
        <v>0</v>
      </c>
      <c r="AE1205" s="65">
        <f ca="1">IF(OFFSET($AC$4,B1205,0)=0,0,-OFFSET($AC$4,B1205,0)/OFFSET($AD$4,B1205,0)*AD1205)</f>
        <v>0</v>
      </c>
      <c r="AF1205" s="51">
        <f t="shared" ca="1" si="254"/>
        <v>1189954.6640729173</v>
      </c>
    </row>
    <row r="1206" spans="1:32" ht="11.25" x14ac:dyDescent="0.2">
      <c r="A1206" s="60">
        <v>41426</v>
      </c>
      <c r="B1206" s="102">
        <f>INT(A1206/10000)</f>
        <v>4</v>
      </c>
      <c r="C1206" s="109">
        <v>4</v>
      </c>
      <c r="D1206" s="60" t="s">
        <v>1263</v>
      </c>
      <c r="E1206" s="60">
        <v>2914</v>
      </c>
      <c r="F1206" s="60">
        <v>0</v>
      </c>
      <c r="G1206" s="60">
        <f t="shared" si="242"/>
        <v>4697.1940298507461</v>
      </c>
      <c r="H1206" s="60"/>
      <c r="I1206" s="60"/>
      <c r="J1206" s="57"/>
      <c r="K1206" s="23">
        <f t="shared" si="243"/>
        <v>1</v>
      </c>
      <c r="L1206" s="23">
        <f t="shared" si="244"/>
        <v>0</v>
      </c>
      <c r="M1206" s="23">
        <f ca="1">OFFSET('Z1'!$B$7,B1206,K1206)*E1206</f>
        <v>0</v>
      </c>
      <c r="N1206" s="23">
        <f ca="1">IF(L1206&gt;0,OFFSET('Z1'!$I$7,B1206,L1206)*IF(L1206=1,E1206-9300,IF(L1206=2,E1206-18000,IF(L1206=3,E1206-45000,0))),0)</f>
        <v>0</v>
      </c>
      <c r="O1206" s="23">
        <f>IF(AND(F1206=1,E1206&gt;20000,E1206&lt;=45000),E1206*'Z1'!$G$7,0)+IF(AND(F1206=1,E1206&gt;45000,E1206&lt;=50000),'Z1'!$G$7/5000*(50000-E1206)*E1206,0)</f>
        <v>0</v>
      </c>
      <c r="P1206" s="24">
        <f t="shared" ca="1" si="245"/>
        <v>0</v>
      </c>
      <c r="Q1206" s="27">
        <v>0</v>
      </c>
      <c r="R1206" s="26">
        <f t="shared" si="246"/>
        <v>0</v>
      </c>
      <c r="S1206" s="27">
        <f t="shared" si="247"/>
        <v>1</v>
      </c>
      <c r="T1206" s="28">
        <f t="shared" si="248"/>
        <v>0</v>
      </c>
      <c r="U1206" s="61">
        <f ca="1">OFFSET($U$4,B1206,0)/OFFSET($G$4,B1206,0)*G1206</f>
        <v>2374210.5281458348</v>
      </c>
      <c r="V1206" s="62">
        <f t="shared" ca="1" si="249"/>
        <v>2374210.5281458348</v>
      </c>
      <c r="W1206" s="63">
        <v>880.11403219713895</v>
      </c>
      <c r="X1206" s="63">
        <f t="shared" ca="1" si="250"/>
        <v>814.75996161490559</v>
      </c>
      <c r="Y1206" s="64">
        <f t="shared" ca="1" si="251"/>
        <v>-7.4256367006309221E-2</v>
      </c>
      <c r="Z1206" s="64"/>
      <c r="AA1206" s="64">
        <f ca="1">MAX(Y1206,OFFSET($AA$4,B1206,0))</f>
        <v>-7.4256367006309221E-2</v>
      </c>
      <c r="AB1206" s="62">
        <f t="shared" ca="1" si="252"/>
        <v>2374210.5281458348</v>
      </c>
      <c r="AC1206" s="65">
        <f t="shared" ca="1" si="253"/>
        <v>0</v>
      </c>
      <c r="AD1206" s="62">
        <f ca="1">MAX(0,AB1206-W1206*(1+OFFSET($Y$4,B1206,0))*E1206)</f>
        <v>0</v>
      </c>
      <c r="AE1206" s="65">
        <f ca="1">IF(OFFSET($AC$4,B1206,0)=0,0,-OFFSET($AC$4,B1206,0)/OFFSET($AD$4,B1206,0)*AD1206)</f>
        <v>0</v>
      </c>
      <c r="AF1206" s="51">
        <f t="shared" ca="1" si="254"/>
        <v>2374210.5281458348</v>
      </c>
    </row>
    <row r="1207" spans="1:32" ht="11.25" x14ac:dyDescent="0.2">
      <c r="A1207" s="60">
        <v>41427</v>
      </c>
      <c r="B1207" s="102">
        <f>INT(A1207/10000)</f>
        <v>4</v>
      </c>
      <c r="C1207" s="109">
        <v>2</v>
      </c>
      <c r="D1207" s="60" t="s">
        <v>1264</v>
      </c>
      <c r="E1207" s="60">
        <v>626</v>
      </c>
      <c r="F1207" s="60">
        <v>0</v>
      </c>
      <c r="G1207" s="60">
        <f t="shared" si="242"/>
        <v>1009.0746268656717</v>
      </c>
      <c r="H1207" s="60"/>
      <c r="I1207" s="60"/>
      <c r="J1207" s="57"/>
      <c r="K1207" s="23">
        <f t="shared" si="243"/>
        <v>1</v>
      </c>
      <c r="L1207" s="23">
        <f t="shared" si="244"/>
        <v>0</v>
      </c>
      <c r="M1207" s="23">
        <f ca="1">OFFSET('Z1'!$B$7,B1207,K1207)*E1207</f>
        <v>0</v>
      </c>
      <c r="N1207" s="23">
        <f ca="1">IF(L1207&gt;0,OFFSET('Z1'!$I$7,B1207,L1207)*IF(L1207=1,E1207-9300,IF(L1207=2,E1207-18000,IF(L1207=3,E1207-45000,0))),0)</f>
        <v>0</v>
      </c>
      <c r="O1207" s="23">
        <f>IF(AND(F1207=1,E1207&gt;20000,E1207&lt;=45000),E1207*'Z1'!$G$7,0)+IF(AND(F1207=1,E1207&gt;45000,E1207&lt;=50000),'Z1'!$G$7/5000*(50000-E1207)*E1207,0)</f>
        <v>0</v>
      </c>
      <c r="P1207" s="24">
        <f t="shared" ca="1" si="245"/>
        <v>0</v>
      </c>
      <c r="Q1207" s="27">
        <v>3320</v>
      </c>
      <c r="R1207" s="26">
        <f t="shared" si="246"/>
        <v>2320</v>
      </c>
      <c r="S1207" s="27">
        <f t="shared" si="247"/>
        <v>1</v>
      </c>
      <c r="T1207" s="28">
        <f t="shared" si="248"/>
        <v>2088</v>
      </c>
      <c r="U1207" s="61">
        <f ca="1">OFFSET($U$4,B1207,0)/OFFSET($G$4,B1207,0)*G1207</f>
        <v>510039.73597093095</v>
      </c>
      <c r="V1207" s="62">
        <f t="shared" ca="1" si="249"/>
        <v>512127.73597093095</v>
      </c>
      <c r="W1207" s="63">
        <v>882.38317593866918</v>
      </c>
      <c r="X1207" s="63">
        <f t="shared" ca="1" si="250"/>
        <v>818.09542487369163</v>
      </c>
      <c r="Y1207" s="64">
        <f t="shared" ca="1" si="251"/>
        <v>-7.2856954685915243E-2</v>
      </c>
      <c r="Z1207" s="64"/>
      <c r="AA1207" s="64">
        <f ca="1">MAX(Y1207,OFFSET($AA$4,B1207,0))</f>
        <v>-7.2856954685915243E-2</v>
      </c>
      <c r="AB1207" s="62">
        <f t="shared" ca="1" si="252"/>
        <v>512127.73597093095</v>
      </c>
      <c r="AC1207" s="65">
        <f t="shared" ca="1" si="253"/>
        <v>0</v>
      </c>
      <c r="AD1207" s="62">
        <f ca="1">MAX(0,AB1207-W1207*(1+OFFSET($Y$4,B1207,0))*E1207)</f>
        <v>0</v>
      </c>
      <c r="AE1207" s="65">
        <f ca="1">IF(OFFSET($AC$4,B1207,0)=0,0,-OFFSET($AC$4,B1207,0)/OFFSET($AD$4,B1207,0)*AD1207)</f>
        <v>0</v>
      </c>
      <c r="AF1207" s="51">
        <f t="shared" ca="1" si="254"/>
        <v>512127.73597093095</v>
      </c>
    </row>
    <row r="1208" spans="1:32" ht="11.25" x14ac:dyDescent="0.2">
      <c r="A1208" s="60">
        <v>41428</v>
      </c>
      <c r="B1208" s="102">
        <f>INT(A1208/10000)</f>
        <v>4</v>
      </c>
      <c r="C1208" s="109">
        <v>3</v>
      </c>
      <c r="D1208" s="60" t="s">
        <v>1265</v>
      </c>
      <c r="E1208" s="60">
        <v>1195</v>
      </c>
      <c r="F1208" s="60">
        <v>0</v>
      </c>
      <c r="G1208" s="60">
        <f t="shared" si="242"/>
        <v>1926.2686567164178</v>
      </c>
      <c r="H1208" s="60"/>
      <c r="I1208" s="60"/>
      <c r="J1208" s="57"/>
      <c r="K1208" s="23">
        <f t="shared" si="243"/>
        <v>1</v>
      </c>
      <c r="L1208" s="23">
        <f t="shared" si="244"/>
        <v>0</v>
      </c>
      <c r="M1208" s="23">
        <f ca="1">OFFSET('Z1'!$B$7,B1208,K1208)*E1208</f>
        <v>0</v>
      </c>
      <c r="N1208" s="23">
        <f ca="1">IF(L1208&gt;0,OFFSET('Z1'!$I$7,B1208,L1208)*IF(L1208=1,E1208-9300,IF(L1208=2,E1208-18000,IF(L1208=3,E1208-45000,0))),0)</f>
        <v>0</v>
      </c>
      <c r="O1208" s="23">
        <f>IF(AND(F1208=1,E1208&gt;20000,E1208&lt;=45000),E1208*'Z1'!$G$7,0)+IF(AND(F1208=1,E1208&gt;45000,E1208&lt;=50000),'Z1'!$G$7/5000*(50000-E1208)*E1208,0)</f>
        <v>0</v>
      </c>
      <c r="P1208" s="24">
        <f t="shared" ca="1" si="245"/>
        <v>0</v>
      </c>
      <c r="Q1208" s="27">
        <v>15949</v>
      </c>
      <c r="R1208" s="26">
        <f t="shared" si="246"/>
        <v>14949</v>
      </c>
      <c r="S1208" s="27">
        <f t="shared" si="247"/>
        <v>1</v>
      </c>
      <c r="T1208" s="28">
        <f t="shared" si="248"/>
        <v>13454.1</v>
      </c>
      <c r="U1208" s="61">
        <f ca="1">OFFSET($U$4,B1208,0)/OFFSET($G$4,B1208,0)*G1208</f>
        <v>973638.15412981214</v>
      </c>
      <c r="V1208" s="62">
        <f t="shared" ca="1" si="249"/>
        <v>987092.25412981212</v>
      </c>
      <c r="W1208" s="63">
        <v>892.02383309100912</v>
      </c>
      <c r="X1208" s="63">
        <f t="shared" ca="1" si="250"/>
        <v>826.01862270277161</v>
      </c>
      <c r="Y1208" s="64">
        <f t="shared" ca="1" si="251"/>
        <v>-7.3994895584256537E-2</v>
      </c>
      <c r="Z1208" s="64"/>
      <c r="AA1208" s="64">
        <f ca="1">MAX(Y1208,OFFSET($AA$4,B1208,0))</f>
        <v>-7.3994895584256537E-2</v>
      </c>
      <c r="AB1208" s="62">
        <f t="shared" ca="1" si="252"/>
        <v>987092.25412981212</v>
      </c>
      <c r="AC1208" s="65">
        <f t="shared" ca="1" si="253"/>
        <v>0</v>
      </c>
      <c r="AD1208" s="62">
        <f ca="1">MAX(0,AB1208-W1208*(1+OFFSET($Y$4,B1208,0))*E1208)</f>
        <v>0</v>
      </c>
      <c r="AE1208" s="65">
        <f ca="1">IF(OFFSET($AC$4,B1208,0)=0,0,-OFFSET($AC$4,B1208,0)/OFFSET($AD$4,B1208,0)*AD1208)</f>
        <v>0</v>
      </c>
      <c r="AF1208" s="51">
        <f t="shared" ca="1" si="254"/>
        <v>987092.25412981212</v>
      </c>
    </row>
    <row r="1209" spans="1:32" ht="11.25" x14ac:dyDescent="0.2">
      <c r="A1209" s="60">
        <v>41429</v>
      </c>
      <c r="B1209" s="102">
        <f>INT(A1209/10000)</f>
        <v>4</v>
      </c>
      <c r="C1209" s="109">
        <v>3</v>
      </c>
      <c r="D1209" s="60" t="s">
        <v>1266</v>
      </c>
      <c r="E1209" s="60">
        <v>1540</v>
      </c>
      <c r="F1209" s="60">
        <v>0</v>
      </c>
      <c r="G1209" s="60">
        <f t="shared" si="242"/>
        <v>2482.3880597014927</v>
      </c>
      <c r="H1209" s="60"/>
      <c r="I1209" s="60"/>
      <c r="J1209" s="57"/>
      <c r="K1209" s="23">
        <f t="shared" si="243"/>
        <v>1</v>
      </c>
      <c r="L1209" s="23">
        <f t="shared" si="244"/>
        <v>0</v>
      </c>
      <c r="M1209" s="23">
        <f ca="1">OFFSET('Z1'!$B$7,B1209,K1209)*E1209</f>
        <v>0</v>
      </c>
      <c r="N1209" s="23">
        <f ca="1">IF(L1209&gt;0,OFFSET('Z1'!$I$7,B1209,L1209)*IF(L1209=1,E1209-9300,IF(L1209=2,E1209-18000,IF(L1209=3,E1209-45000,0))),0)</f>
        <v>0</v>
      </c>
      <c r="O1209" s="23">
        <f>IF(AND(F1209=1,E1209&gt;20000,E1209&lt;=45000),E1209*'Z1'!$G$7,0)+IF(AND(F1209=1,E1209&gt;45000,E1209&lt;=50000),'Z1'!$G$7/5000*(50000-E1209)*E1209,0)</f>
        <v>0</v>
      </c>
      <c r="P1209" s="24">
        <f t="shared" ca="1" si="245"/>
        <v>0</v>
      </c>
      <c r="Q1209" s="27">
        <v>4535</v>
      </c>
      <c r="R1209" s="26">
        <f t="shared" si="246"/>
        <v>3535</v>
      </c>
      <c r="S1209" s="27">
        <f t="shared" si="247"/>
        <v>1</v>
      </c>
      <c r="T1209" s="28">
        <f t="shared" si="248"/>
        <v>3181.5</v>
      </c>
      <c r="U1209" s="61">
        <f ca="1">OFFSET($U$4,B1209,0)/OFFSET($G$4,B1209,0)*G1209</f>
        <v>1254730.3408869547</v>
      </c>
      <c r="V1209" s="62">
        <f t="shared" ca="1" si="249"/>
        <v>1257911.8408869547</v>
      </c>
      <c r="W1209" s="63">
        <v>881.19389946366289</v>
      </c>
      <c r="X1209" s="63">
        <f t="shared" ca="1" si="250"/>
        <v>816.82587070581474</v>
      </c>
      <c r="Y1209" s="64">
        <f t="shared" ca="1" si="251"/>
        <v>-7.3046384906915063E-2</v>
      </c>
      <c r="Z1209" s="64"/>
      <c r="AA1209" s="64">
        <f ca="1">MAX(Y1209,OFFSET($AA$4,B1209,0))</f>
        <v>-7.3046384906915063E-2</v>
      </c>
      <c r="AB1209" s="62">
        <f t="shared" ca="1" si="252"/>
        <v>1257911.8408869547</v>
      </c>
      <c r="AC1209" s="65">
        <f t="shared" ca="1" si="253"/>
        <v>0</v>
      </c>
      <c r="AD1209" s="62">
        <f ca="1">MAX(0,AB1209-W1209*(1+OFFSET($Y$4,B1209,0))*E1209)</f>
        <v>0</v>
      </c>
      <c r="AE1209" s="65">
        <f ca="1">IF(OFFSET($AC$4,B1209,0)=0,0,-OFFSET($AC$4,B1209,0)/OFFSET($AD$4,B1209,0)*AD1209)</f>
        <v>0</v>
      </c>
      <c r="AF1209" s="51">
        <f t="shared" ca="1" si="254"/>
        <v>1257911.8408869547</v>
      </c>
    </row>
    <row r="1210" spans="1:32" ht="11.25" x14ac:dyDescent="0.2">
      <c r="A1210" s="60">
        <v>41430</v>
      </c>
      <c r="B1210" s="102">
        <f>INT(A1210/10000)</f>
        <v>4</v>
      </c>
      <c r="C1210" s="109">
        <v>3</v>
      </c>
      <c r="D1210" s="60" t="s">
        <v>1267</v>
      </c>
      <c r="E1210" s="60">
        <v>2024</v>
      </c>
      <c r="F1210" s="60">
        <v>0</v>
      </c>
      <c r="G1210" s="60">
        <f t="shared" si="242"/>
        <v>3262.5671641791046</v>
      </c>
      <c r="H1210" s="60"/>
      <c r="I1210" s="60"/>
      <c r="J1210" s="57"/>
      <c r="K1210" s="23">
        <f t="shared" si="243"/>
        <v>1</v>
      </c>
      <c r="L1210" s="23">
        <f t="shared" si="244"/>
        <v>0</v>
      </c>
      <c r="M1210" s="23">
        <f ca="1">OFFSET('Z1'!$B$7,B1210,K1210)*E1210</f>
        <v>0</v>
      </c>
      <c r="N1210" s="23">
        <f ca="1">IF(L1210&gt;0,OFFSET('Z1'!$I$7,B1210,L1210)*IF(L1210=1,E1210-9300,IF(L1210=2,E1210-18000,IF(L1210=3,E1210-45000,0))),0)</f>
        <v>0</v>
      </c>
      <c r="O1210" s="23">
        <f>IF(AND(F1210=1,E1210&gt;20000,E1210&lt;=45000),E1210*'Z1'!$G$7,0)+IF(AND(F1210=1,E1210&gt;45000,E1210&lt;=50000),'Z1'!$G$7/5000*(50000-E1210)*E1210,0)</f>
        <v>0</v>
      </c>
      <c r="P1210" s="24">
        <f t="shared" ca="1" si="245"/>
        <v>0</v>
      </c>
      <c r="Q1210" s="27">
        <v>10302</v>
      </c>
      <c r="R1210" s="26">
        <f t="shared" si="246"/>
        <v>9302</v>
      </c>
      <c r="S1210" s="27">
        <f t="shared" si="247"/>
        <v>1</v>
      </c>
      <c r="T1210" s="28">
        <f t="shared" si="248"/>
        <v>8371.8000000000011</v>
      </c>
      <c r="U1210" s="61">
        <f ca="1">OFFSET($U$4,B1210,0)/OFFSET($G$4,B1210,0)*G1210</f>
        <v>1649074.1623085691</v>
      </c>
      <c r="V1210" s="62">
        <f t="shared" ca="1" si="249"/>
        <v>1657445.9623085691</v>
      </c>
      <c r="W1210" s="63">
        <v>883.38631831969349</v>
      </c>
      <c r="X1210" s="63">
        <f t="shared" ca="1" si="250"/>
        <v>818.89622643704013</v>
      </c>
      <c r="Y1210" s="64">
        <f t="shared" ca="1" si="251"/>
        <v>-7.3003272232381011E-2</v>
      </c>
      <c r="Z1210" s="64"/>
      <c r="AA1210" s="64">
        <f ca="1">MAX(Y1210,OFFSET($AA$4,B1210,0))</f>
        <v>-7.3003272232381011E-2</v>
      </c>
      <c r="AB1210" s="62">
        <f t="shared" ca="1" si="252"/>
        <v>1657445.9623085691</v>
      </c>
      <c r="AC1210" s="65">
        <f t="shared" ca="1" si="253"/>
        <v>0</v>
      </c>
      <c r="AD1210" s="62">
        <f ca="1">MAX(0,AB1210-W1210*(1+OFFSET($Y$4,B1210,0))*E1210)</f>
        <v>0</v>
      </c>
      <c r="AE1210" s="65">
        <f ca="1">IF(OFFSET($AC$4,B1210,0)=0,0,-OFFSET($AC$4,B1210,0)/OFFSET($AD$4,B1210,0)*AD1210)</f>
        <v>0</v>
      </c>
      <c r="AF1210" s="51">
        <f t="shared" ca="1" si="254"/>
        <v>1657445.9623085691</v>
      </c>
    </row>
    <row r="1211" spans="1:32" ht="11.25" x14ac:dyDescent="0.2">
      <c r="A1211" s="60">
        <v>41501</v>
      </c>
      <c r="B1211" s="102">
        <f>INT(A1211/10000)</f>
        <v>4</v>
      </c>
      <c r="C1211" s="109">
        <v>3</v>
      </c>
      <c r="D1211" s="60" t="s">
        <v>1268</v>
      </c>
      <c r="E1211" s="60">
        <v>1875</v>
      </c>
      <c r="F1211" s="60">
        <v>0</v>
      </c>
      <c r="G1211" s="60">
        <f t="shared" si="242"/>
        <v>3022.3880597014927</v>
      </c>
      <c r="H1211" s="60"/>
      <c r="I1211" s="60"/>
      <c r="J1211" s="57"/>
      <c r="K1211" s="23">
        <f t="shared" si="243"/>
        <v>1</v>
      </c>
      <c r="L1211" s="23">
        <f t="shared" si="244"/>
        <v>0</v>
      </c>
      <c r="M1211" s="23">
        <f ca="1">OFFSET('Z1'!$B$7,B1211,K1211)*E1211</f>
        <v>0</v>
      </c>
      <c r="N1211" s="23">
        <f ca="1">IF(L1211&gt;0,OFFSET('Z1'!$I$7,B1211,L1211)*IF(L1211=1,E1211-9300,IF(L1211=2,E1211-18000,IF(L1211=3,E1211-45000,0))),0)</f>
        <v>0</v>
      </c>
      <c r="O1211" s="23">
        <f>IF(AND(F1211=1,E1211&gt;20000,E1211&lt;=45000),E1211*'Z1'!$G$7,0)+IF(AND(F1211=1,E1211&gt;45000,E1211&lt;=50000),'Z1'!$G$7/5000*(50000-E1211)*E1211,0)</f>
        <v>0</v>
      </c>
      <c r="P1211" s="24">
        <f t="shared" ca="1" si="245"/>
        <v>0</v>
      </c>
      <c r="Q1211" s="27">
        <v>0</v>
      </c>
      <c r="R1211" s="26">
        <f t="shared" si="246"/>
        <v>0</v>
      </c>
      <c r="S1211" s="27">
        <f t="shared" si="247"/>
        <v>1</v>
      </c>
      <c r="T1211" s="28">
        <f t="shared" si="248"/>
        <v>0</v>
      </c>
      <c r="U1211" s="61">
        <f ca="1">OFFSET($U$4,B1211,0)/OFFSET($G$4,B1211,0)*G1211</f>
        <v>1527674.9280279481</v>
      </c>
      <c r="V1211" s="62">
        <f t="shared" ca="1" si="249"/>
        <v>1527674.9280279481</v>
      </c>
      <c r="W1211" s="63">
        <v>880.12230637345169</v>
      </c>
      <c r="X1211" s="63">
        <f t="shared" ca="1" si="250"/>
        <v>814.75996161490571</v>
      </c>
      <c r="Y1211" s="64">
        <f t="shared" ca="1" si="251"/>
        <v>-7.4265070076307782E-2</v>
      </c>
      <c r="Z1211" s="64"/>
      <c r="AA1211" s="64">
        <f ca="1">MAX(Y1211,OFFSET($AA$4,B1211,0))</f>
        <v>-7.4265070076307782E-2</v>
      </c>
      <c r="AB1211" s="62">
        <f t="shared" ca="1" si="252"/>
        <v>1527674.9280279481</v>
      </c>
      <c r="AC1211" s="65">
        <f t="shared" ca="1" si="253"/>
        <v>0</v>
      </c>
      <c r="AD1211" s="62">
        <f ca="1">MAX(0,AB1211-W1211*(1+OFFSET($Y$4,B1211,0))*E1211)</f>
        <v>0</v>
      </c>
      <c r="AE1211" s="65">
        <f ca="1">IF(OFFSET($AC$4,B1211,0)=0,0,-OFFSET($AC$4,B1211,0)/OFFSET($AD$4,B1211,0)*AD1211)</f>
        <v>0</v>
      </c>
      <c r="AF1211" s="51">
        <f t="shared" ca="1" si="254"/>
        <v>1527674.9280279481</v>
      </c>
    </row>
    <row r="1212" spans="1:32" ht="11.25" x14ac:dyDescent="0.2">
      <c r="A1212" s="60">
        <v>41502</v>
      </c>
      <c r="B1212" s="102">
        <f>INT(A1212/10000)</f>
        <v>4</v>
      </c>
      <c r="C1212" s="109">
        <v>3</v>
      </c>
      <c r="D1212" s="60" t="s">
        <v>1269</v>
      </c>
      <c r="E1212" s="60">
        <v>2277</v>
      </c>
      <c r="F1212" s="60">
        <v>0</v>
      </c>
      <c r="G1212" s="60">
        <f t="shared" si="242"/>
        <v>3670.3880597014927</v>
      </c>
      <c r="H1212" s="60"/>
      <c r="I1212" s="60"/>
      <c r="J1212" s="57"/>
      <c r="K1212" s="23">
        <f t="shared" si="243"/>
        <v>1</v>
      </c>
      <c r="L1212" s="23">
        <f t="shared" si="244"/>
        <v>0</v>
      </c>
      <c r="M1212" s="23">
        <f ca="1">OFFSET('Z1'!$B$7,B1212,K1212)*E1212</f>
        <v>0</v>
      </c>
      <c r="N1212" s="23">
        <f ca="1">IF(L1212&gt;0,OFFSET('Z1'!$I$7,B1212,L1212)*IF(L1212=1,E1212-9300,IF(L1212=2,E1212-18000,IF(L1212=3,E1212-45000,0))),0)</f>
        <v>0</v>
      </c>
      <c r="O1212" s="23">
        <f>IF(AND(F1212=1,E1212&gt;20000,E1212&lt;=45000),E1212*'Z1'!$G$7,0)+IF(AND(F1212=1,E1212&gt;45000,E1212&lt;=50000),'Z1'!$G$7/5000*(50000-E1212)*E1212,0)</f>
        <v>0</v>
      </c>
      <c r="P1212" s="24">
        <f t="shared" ca="1" si="245"/>
        <v>0</v>
      </c>
      <c r="Q1212" s="27">
        <v>0</v>
      </c>
      <c r="R1212" s="26">
        <f t="shared" si="246"/>
        <v>0</v>
      </c>
      <c r="S1212" s="27">
        <f t="shared" si="247"/>
        <v>1</v>
      </c>
      <c r="T1212" s="28">
        <f t="shared" si="248"/>
        <v>0</v>
      </c>
      <c r="U1212" s="61">
        <f ca="1">OFFSET($U$4,B1212,0)/OFFSET($G$4,B1212,0)*G1212</f>
        <v>1855208.4325971401</v>
      </c>
      <c r="V1212" s="62">
        <f t="shared" ca="1" si="249"/>
        <v>1855208.4325971401</v>
      </c>
      <c r="W1212" s="63">
        <v>880.12230637345181</v>
      </c>
      <c r="X1212" s="63">
        <f t="shared" ca="1" si="250"/>
        <v>814.75996161490559</v>
      </c>
      <c r="Y1212" s="64">
        <f t="shared" ca="1" si="251"/>
        <v>-7.4265070076308004E-2</v>
      </c>
      <c r="Z1212" s="64"/>
      <c r="AA1212" s="64">
        <f ca="1">MAX(Y1212,OFFSET($AA$4,B1212,0))</f>
        <v>-7.4265070076308004E-2</v>
      </c>
      <c r="AB1212" s="62">
        <f t="shared" ca="1" si="252"/>
        <v>1855208.4325971401</v>
      </c>
      <c r="AC1212" s="65">
        <f t="shared" ca="1" si="253"/>
        <v>0</v>
      </c>
      <c r="AD1212" s="62">
        <f ca="1">MAX(0,AB1212-W1212*(1+OFFSET($Y$4,B1212,0))*E1212)</f>
        <v>0</v>
      </c>
      <c r="AE1212" s="65">
        <f ca="1">IF(OFFSET($AC$4,B1212,0)=0,0,-OFFSET($AC$4,B1212,0)/OFFSET($AD$4,B1212,0)*AD1212)</f>
        <v>0</v>
      </c>
      <c r="AF1212" s="51">
        <f t="shared" ca="1" si="254"/>
        <v>1855208.4325971401</v>
      </c>
    </row>
    <row r="1213" spans="1:32" ht="11.25" x14ac:dyDescent="0.2">
      <c r="A1213" s="60">
        <v>41503</v>
      </c>
      <c r="B1213" s="102">
        <f>INT(A1213/10000)</f>
        <v>4</v>
      </c>
      <c r="C1213" s="109">
        <v>5</v>
      </c>
      <c r="D1213" s="60" t="s">
        <v>1270</v>
      </c>
      <c r="E1213" s="60">
        <v>5378</v>
      </c>
      <c r="F1213" s="60">
        <v>0</v>
      </c>
      <c r="G1213" s="60">
        <f t="shared" si="242"/>
        <v>8669.0149253731342</v>
      </c>
      <c r="H1213" s="60"/>
      <c r="I1213" s="60"/>
      <c r="J1213" s="57"/>
      <c r="K1213" s="23">
        <f t="shared" si="243"/>
        <v>1</v>
      </c>
      <c r="L1213" s="23">
        <f t="shared" si="244"/>
        <v>0</v>
      </c>
      <c r="M1213" s="23">
        <f ca="1">OFFSET('Z1'!$B$7,B1213,K1213)*E1213</f>
        <v>0</v>
      </c>
      <c r="N1213" s="23">
        <f ca="1">IF(L1213&gt;0,OFFSET('Z1'!$I$7,B1213,L1213)*IF(L1213=1,E1213-9300,IF(L1213=2,E1213-18000,IF(L1213=3,E1213-45000,0))),0)</f>
        <v>0</v>
      </c>
      <c r="O1213" s="23">
        <f>IF(AND(F1213=1,E1213&gt;20000,E1213&lt;=45000),E1213*'Z1'!$G$7,0)+IF(AND(F1213=1,E1213&gt;45000,E1213&lt;=50000),'Z1'!$G$7/5000*(50000-E1213)*E1213,0)</f>
        <v>0</v>
      </c>
      <c r="P1213" s="24">
        <f t="shared" ca="1" si="245"/>
        <v>0</v>
      </c>
      <c r="Q1213" s="27">
        <v>235582</v>
      </c>
      <c r="R1213" s="26">
        <f t="shared" si="246"/>
        <v>234582</v>
      </c>
      <c r="S1213" s="27">
        <f t="shared" si="247"/>
        <v>1</v>
      </c>
      <c r="T1213" s="28">
        <f t="shared" si="248"/>
        <v>211123.80000000002</v>
      </c>
      <c r="U1213" s="61">
        <f ca="1">OFFSET($U$4,B1213,0)/OFFSET($G$4,B1213,0)*G1213</f>
        <v>4381779.0735649625</v>
      </c>
      <c r="V1213" s="62">
        <f t="shared" ca="1" si="249"/>
        <v>4592902.8735649623</v>
      </c>
      <c r="W1213" s="63">
        <v>919.07833500947299</v>
      </c>
      <c r="X1213" s="63">
        <f t="shared" ca="1" si="250"/>
        <v>854.0168972787211</v>
      </c>
      <c r="Y1213" s="64">
        <f t="shared" ca="1" si="251"/>
        <v>-7.0789872040756263E-2</v>
      </c>
      <c r="Z1213" s="64"/>
      <c r="AA1213" s="64">
        <f ca="1">MAX(Y1213,OFFSET($AA$4,B1213,0))</f>
        <v>-7.0789872040756263E-2</v>
      </c>
      <c r="AB1213" s="62">
        <f t="shared" ca="1" si="252"/>
        <v>4592902.8735649623</v>
      </c>
      <c r="AC1213" s="65">
        <f t="shared" ca="1" si="253"/>
        <v>0</v>
      </c>
      <c r="AD1213" s="62">
        <f ca="1">MAX(0,AB1213-W1213*(1+OFFSET($Y$4,B1213,0))*E1213)</f>
        <v>0</v>
      </c>
      <c r="AE1213" s="65">
        <f ca="1">IF(OFFSET($AC$4,B1213,0)=0,0,-OFFSET($AC$4,B1213,0)/OFFSET($AD$4,B1213,0)*AD1213)</f>
        <v>0</v>
      </c>
      <c r="AF1213" s="51">
        <f t="shared" ca="1" si="254"/>
        <v>4592902.8735649623</v>
      </c>
    </row>
    <row r="1214" spans="1:32" ht="11.25" x14ac:dyDescent="0.2">
      <c r="A1214" s="60">
        <v>41504</v>
      </c>
      <c r="B1214" s="102">
        <f>INT(A1214/10000)</f>
        <v>4</v>
      </c>
      <c r="C1214" s="109">
        <v>4</v>
      </c>
      <c r="D1214" s="60" t="s">
        <v>1271</v>
      </c>
      <c r="E1214" s="60">
        <v>3233</v>
      </c>
      <c r="F1214" s="60">
        <v>0</v>
      </c>
      <c r="G1214" s="60">
        <f t="shared" si="242"/>
        <v>5211.4029850746265</v>
      </c>
      <c r="H1214" s="60"/>
      <c r="I1214" s="60"/>
      <c r="J1214" s="57"/>
      <c r="K1214" s="23">
        <f t="shared" si="243"/>
        <v>1</v>
      </c>
      <c r="L1214" s="23">
        <f t="shared" si="244"/>
        <v>0</v>
      </c>
      <c r="M1214" s="23">
        <f ca="1">OFFSET('Z1'!$B$7,B1214,K1214)*E1214</f>
        <v>0</v>
      </c>
      <c r="N1214" s="23">
        <f ca="1">IF(L1214&gt;0,OFFSET('Z1'!$I$7,B1214,L1214)*IF(L1214=1,E1214-9300,IF(L1214=2,E1214-18000,IF(L1214=3,E1214-45000,0))),0)</f>
        <v>0</v>
      </c>
      <c r="O1214" s="23">
        <f>IF(AND(F1214=1,E1214&gt;20000,E1214&lt;=45000),E1214*'Z1'!$G$7,0)+IF(AND(F1214=1,E1214&gt;45000,E1214&lt;=50000),'Z1'!$G$7/5000*(50000-E1214)*E1214,0)</f>
        <v>0</v>
      </c>
      <c r="P1214" s="24">
        <f t="shared" ca="1" si="245"/>
        <v>0</v>
      </c>
      <c r="Q1214" s="27">
        <v>18275</v>
      </c>
      <c r="R1214" s="26">
        <f t="shared" si="246"/>
        <v>17275</v>
      </c>
      <c r="S1214" s="27">
        <f t="shared" si="247"/>
        <v>1</v>
      </c>
      <c r="T1214" s="28">
        <f t="shared" si="248"/>
        <v>15547.5</v>
      </c>
      <c r="U1214" s="61">
        <f ca="1">OFFSET($U$4,B1214,0)/OFFSET($G$4,B1214,0)*G1214</f>
        <v>2634118.9559009895</v>
      </c>
      <c r="V1214" s="62">
        <f t="shared" ca="1" si="249"/>
        <v>2649666.4559009895</v>
      </c>
      <c r="W1214" s="63">
        <v>884.70592038785389</v>
      </c>
      <c r="X1214" s="63">
        <f t="shared" ca="1" si="250"/>
        <v>819.56896254283618</v>
      </c>
      <c r="Y1214" s="64">
        <f t="shared" ca="1" si="251"/>
        <v>-7.3625547590392304E-2</v>
      </c>
      <c r="Z1214" s="64"/>
      <c r="AA1214" s="64">
        <f ca="1">MAX(Y1214,OFFSET($AA$4,B1214,0))</f>
        <v>-7.3625547590392304E-2</v>
      </c>
      <c r="AB1214" s="62">
        <f t="shared" ca="1" si="252"/>
        <v>2649666.4559009895</v>
      </c>
      <c r="AC1214" s="65">
        <f t="shared" ca="1" si="253"/>
        <v>0</v>
      </c>
      <c r="AD1214" s="62">
        <f ca="1">MAX(0,AB1214-W1214*(1+OFFSET($Y$4,B1214,0))*E1214)</f>
        <v>0</v>
      </c>
      <c r="AE1214" s="65">
        <f ca="1">IF(OFFSET($AC$4,B1214,0)=0,0,-OFFSET($AC$4,B1214,0)/OFFSET($AD$4,B1214,0)*AD1214)</f>
        <v>0</v>
      </c>
      <c r="AF1214" s="51">
        <f t="shared" ca="1" si="254"/>
        <v>2649666.4559009895</v>
      </c>
    </row>
    <row r="1215" spans="1:32" ht="11.25" x14ac:dyDescent="0.2">
      <c r="A1215" s="60">
        <v>41505</v>
      </c>
      <c r="B1215" s="102">
        <f>INT(A1215/10000)</f>
        <v>4</v>
      </c>
      <c r="C1215" s="109">
        <v>3</v>
      </c>
      <c r="D1215" s="60" t="s">
        <v>1272</v>
      </c>
      <c r="E1215" s="60">
        <v>1950</v>
      </c>
      <c r="F1215" s="60">
        <v>0</v>
      </c>
      <c r="G1215" s="60">
        <f t="shared" si="242"/>
        <v>3143.2835820895521</v>
      </c>
      <c r="H1215" s="60"/>
      <c r="I1215" s="60"/>
      <c r="J1215" s="57"/>
      <c r="K1215" s="23">
        <f t="shared" si="243"/>
        <v>1</v>
      </c>
      <c r="L1215" s="23">
        <f t="shared" si="244"/>
        <v>0</v>
      </c>
      <c r="M1215" s="23">
        <f ca="1">OFFSET('Z1'!$B$7,B1215,K1215)*E1215</f>
        <v>0</v>
      </c>
      <c r="N1215" s="23">
        <f ca="1">IF(L1215&gt;0,OFFSET('Z1'!$I$7,B1215,L1215)*IF(L1215=1,E1215-9300,IF(L1215=2,E1215-18000,IF(L1215=3,E1215-45000,0))),0)</f>
        <v>0</v>
      </c>
      <c r="O1215" s="23">
        <f>IF(AND(F1215=1,E1215&gt;20000,E1215&lt;=45000),E1215*'Z1'!$G$7,0)+IF(AND(F1215=1,E1215&gt;45000,E1215&lt;=50000),'Z1'!$G$7/5000*(50000-E1215)*E1215,0)</f>
        <v>0</v>
      </c>
      <c r="P1215" s="24">
        <f t="shared" ca="1" si="245"/>
        <v>0</v>
      </c>
      <c r="Q1215" s="27">
        <v>2044</v>
      </c>
      <c r="R1215" s="26">
        <f t="shared" si="246"/>
        <v>1044</v>
      </c>
      <c r="S1215" s="27">
        <f t="shared" si="247"/>
        <v>1</v>
      </c>
      <c r="T1215" s="28">
        <f t="shared" si="248"/>
        <v>939.6</v>
      </c>
      <c r="U1215" s="61">
        <f ca="1">OFFSET($U$4,B1215,0)/OFFSET($G$4,B1215,0)*G1215</f>
        <v>1588781.9251490659</v>
      </c>
      <c r="V1215" s="62">
        <f t="shared" ca="1" si="249"/>
        <v>1589721.525149066</v>
      </c>
      <c r="W1215" s="63">
        <v>880.60258372322062</v>
      </c>
      <c r="X1215" s="63">
        <f t="shared" ca="1" si="250"/>
        <v>815.24180776875176</v>
      </c>
      <c r="Y1215" s="64">
        <f t="shared" ca="1" si="251"/>
        <v>-7.4222784673332542E-2</v>
      </c>
      <c r="Z1215" s="64"/>
      <c r="AA1215" s="64">
        <f ca="1">MAX(Y1215,OFFSET($AA$4,B1215,0))</f>
        <v>-7.4222784673332542E-2</v>
      </c>
      <c r="AB1215" s="62">
        <f t="shared" ca="1" si="252"/>
        <v>1589721.525149066</v>
      </c>
      <c r="AC1215" s="65">
        <f t="shared" ca="1" si="253"/>
        <v>0</v>
      </c>
      <c r="AD1215" s="62">
        <f ca="1">MAX(0,AB1215-W1215*(1+OFFSET($Y$4,B1215,0))*E1215)</f>
        <v>0</v>
      </c>
      <c r="AE1215" s="65">
        <f ca="1">IF(OFFSET($AC$4,B1215,0)=0,0,-OFFSET($AC$4,B1215,0)/OFFSET($AD$4,B1215,0)*AD1215)</f>
        <v>0</v>
      </c>
      <c r="AF1215" s="51">
        <f t="shared" ca="1" si="254"/>
        <v>1589721.525149066</v>
      </c>
    </row>
    <row r="1216" spans="1:32" ht="11.25" x14ac:dyDescent="0.2">
      <c r="A1216" s="60">
        <v>41506</v>
      </c>
      <c r="B1216" s="102">
        <f>INT(A1216/10000)</f>
        <v>4</v>
      </c>
      <c r="C1216" s="109">
        <v>5</v>
      </c>
      <c r="D1216" s="60" t="s">
        <v>1273</v>
      </c>
      <c r="E1216" s="60">
        <v>6653</v>
      </c>
      <c r="F1216" s="60">
        <v>0</v>
      </c>
      <c r="G1216" s="60">
        <f t="shared" si="242"/>
        <v>10724.23880597015</v>
      </c>
      <c r="H1216" s="60"/>
      <c r="I1216" s="60"/>
      <c r="J1216" s="57"/>
      <c r="K1216" s="23">
        <f t="shared" si="243"/>
        <v>1</v>
      </c>
      <c r="L1216" s="23">
        <f t="shared" si="244"/>
        <v>0</v>
      </c>
      <c r="M1216" s="23">
        <f ca="1">OFFSET('Z1'!$B$7,B1216,K1216)*E1216</f>
        <v>0</v>
      </c>
      <c r="N1216" s="23">
        <f ca="1">IF(L1216&gt;0,OFFSET('Z1'!$I$7,B1216,L1216)*IF(L1216=1,E1216-9300,IF(L1216=2,E1216-18000,IF(L1216=3,E1216-45000,0))),0)</f>
        <v>0</v>
      </c>
      <c r="O1216" s="23">
        <f>IF(AND(F1216=1,E1216&gt;20000,E1216&lt;=45000),E1216*'Z1'!$G$7,0)+IF(AND(F1216=1,E1216&gt;45000,E1216&lt;=50000),'Z1'!$G$7/5000*(50000-E1216)*E1216,0)</f>
        <v>0</v>
      </c>
      <c r="P1216" s="24">
        <f t="shared" ca="1" si="245"/>
        <v>0</v>
      </c>
      <c r="Q1216" s="27">
        <v>2038</v>
      </c>
      <c r="R1216" s="26">
        <f t="shared" si="246"/>
        <v>1038</v>
      </c>
      <c r="S1216" s="27">
        <f t="shared" si="247"/>
        <v>1</v>
      </c>
      <c r="T1216" s="28">
        <f t="shared" si="248"/>
        <v>934.2</v>
      </c>
      <c r="U1216" s="61">
        <f ca="1">OFFSET($U$4,B1216,0)/OFFSET($G$4,B1216,0)*G1216</f>
        <v>5420598.0246239677</v>
      </c>
      <c r="V1216" s="62">
        <f t="shared" ca="1" si="249"/>
        <v>5421532.2246239679</v>
      </c>
      <c r="W1216" s="63">
        <v>880.18239619381097</v>
      </c>
      <c r="X1216" s="63">
        <f t="shared" ca="1" si="250"/>
        <v>814.90037947151177</v>
      </c>
      <c r="Y1216" s="64">
        <f t="shared" ca="1" si="251"/>
        <v>-7.4168737076087177E-2</v>
      </c>
      <c r="Z1216" s="64"/>
      <c r="AA1216" s="64">
        <f ca="1">MAX(Y1216,OFFSET($AA$4,B1216,0))</f>
        <v>-7.4168737076087177E-2</v>
      </c>
      <c r="AB1216" s="62">
        <f t="shared" ca="1" si="252"/>
        <v>5421532.2246239679</v>
      </c>
      <c r="AC1216" s="65">
        <f t="shared" ca="1" si="253"/>
        <v>0</v>
      </c>
      <c r="AD1216" s="62">
        <f ca="1">MAX(0,AB1216-W1216*(1+OFFSET($Y$4,B1216,0))*E1216)</f>
        <v>0</v>
      </c>
      <c r="AE1216" s="65">
        <f ca="1">IF(OFFSET($AC$4,B1216,0)=0,0,-OFFSET($AC$4,B1216,0)/OFFSET($AD$4,B1216,0)*AD1216)</f>
        <v>0</v>
      </c>
      <c r="AF1216" s="51">
        <f t="shared" ca="1" si="254"/>
        <v>5421532.2246239679</v>
      </c>
    </row>
    <row r="1217" spans="1:32" ht="11.25" x14ac:dyDescent="0.2">
      <c r="A1217" s="60">
        <v>41507</v>
      </c>
      <c r="B1217" s="102">
        <f>INT(A1217/10000)</f>
        <v>4</v>
      </c>
      <c r="C1217" s="109">
        <v>4</v>
      </c>
      <c r="D1217" s="60" t="s">
        <v>1274</v>
      </c>
      <c r="E1217" s="60">
        <v>2680</v>
      </c>
      <c r="F1217" s="60">
        <v>0</v>
      </c>
      <c r="G1217" s="60">
        <f t="shared" si="242"/>
        <v>4320</v>
      </c>
      <c r="H1217" s="60"/>
      <c r="I1217" s="60"/>
      <c r="J1217" s="57"/>
      <c r="K1217" s="23">
        <f t="shared" si="243"/>
        <v>1</v>
      </c>
      <c r="L1217" s="23">
        <f t="shared" si="244"/>
        <v>0</v>
      </c>
      <c r="M1217" s="23">
        <f ca="1">OFFSET('Z1'!$B$7,B1217,K1217)*E1217</f>
        <v>0</v>
      </c>
      <c r="N1217" s="23">
        <f ca="1">IF(L1217&gt;0,OFFSET('Z1'!$I$7,B1217,L1217)*IF(L1217=1,E1217-9300,IF(L1217=2,E1217-18000,IF(L1217=3,E1217-45000,0))),0)</f>
        <v>0</v>
      </c>
      <c r="O1217" s="23">
        <f>IF(AND(F1217=1,E1217&gt;20000,E1217&lt;=45000),E1217*'Z1'!$G$7,0)+IF(AND(F1217=1,E1217&gt;45000,E1217&lt;=50000),'Z1'!$G$7/5000*(50000-E1217)*E1217,0)</f>
        <v>0</v>
      </c>
      <c r="P1217" s="24">
        <f t="shared" ca="1" si="245"/>
        <v>0</v>
      </c>
      <c r="Q1217" s="27">
        <v>15459</v>
      </c>
      <c r="R1217" s="26">
        <f t="shared" si="246"/>
        <v>14459</v>
      </c>
      <c r="S1217" s="27">
        <f t="shared" si="247"/>
        <v>1</v>
      </c>
      <c r="T1217" s="28">
        <f t="shared" si="248"/>
        <v>13013.1</v>
      </c>
      <c r="U1217" s="61">
        <f ca="1">OFFSET($U$4,B1217,0)/OFFSET($G$4,B1217,0)*G1217</f>
        <v>2183556.6971279471</v>
      </c>
      <c r="V1217" s="62">
        <f t="shared" ca="1" si="249"/>
        <v>2196569.7971279472</v>
      </c>
      <c r="W1217" s="63">
        <v>886.02545335605066</v>
      </c>
      <c r="X1217" s="63">
        <f t="shared" ca="1" si="250"/>
        <v>819.61559594326388</v>
      </c>
      <c r="Y1217" s="64">
        <f t="shared" ca="1" si="251"/>
        <v>-7.4952539073502078E-2</v>
      </c>
      <c r="Z1217" s="64"/>
      <c r="AA1217" s="64">
        <f ca="1">MAX(Y1217,OFFSET($AA$4,B1217,0))</f>
        <v>-7.4952539073502078E-2</v>
      </c>
      <c r="AB1217" s="62">
        <f t="shared" ca="1" si="252"/>
        <v>2196569.7971279472</v>
      </c>
      <c r="AC1217" s="65">
        <f t="shared" ca="1" si="253"/>
        <v>0</v>
      </c>
      <c r="AD1217" s="62">
        <f ca="1">MAX(0,AB1217-W1217*(1+OFFSET($Y$4,B1217,0))*E1217)</f>
        <v>0</v>
      </c>
      <c r="AE1217" s="65">
        <f ca="1">IF(OFFSET($AC$4,B1217,0)=0,0,-OFFSET($AC$4,B1217,0)/OFFSET($AD$4,B1217,0)*AD1217)</f>
        <v>0</v>
      </c>
      <c r="AF1217" s="51">
        <f t="shared" ca="1" si="254"/>
        <v>2196569.7971279472</v>
      </c>
    </row>
    <row r="1218" spans="1:32" ht="11.25" x14ac:dyDescent="0.2">
      <c r="A1218" s="60">
        <v>41508</v>
      </c>
      <c r="B1218" s="102">
        <f>INT(A1218/10000)</f>
        <v>4</v>
      </c>
      <c r="C1218" s="109">
        <v>3</v>
      </c>
      <c r="D1218" s="60" t="s">
        <v>1275</v>
      </c>
      <c r="E1218" s="60">
        <v>1248</v>
      </c>
      <c r="F1218" s="60">
        <v>0</v>
      </c>
      <c r="G1218" s="60">
        <f t="shared" si="242"/>
        <v>2011.7014925373135</v>
      </c>
      <c r="H1218" s="60"/>
      <c r="I1218" s="60"/>
      <c r="J1218" s="57"/>
      <c r="K1218" s="23">
        <f t="shared" si="243"/>
        <v>1</v>
      </c>
      <c r="L1218" s="23">
        <f t="shared" si="244"/>
        <v>0</v>
      </c>
      <c r="M1218" s="23">
        <f ca="1">OFFSET('Z1'!$B$7,B1218,K1218)*E1218</f>
        <v>0</v>
      </c>
      <c r="N1218" s="23">
        <f ca="1">IF(L1218&gt;0,OFFSET('Z1'!$I$7,B1218,L1218)*IF(L1218=1,E1218-9300,IF(L1218=2,E1218-18000,IF(L1218=3,E1218-45000,0))),0)</f>
        <v>0</v>
      </c>
      <c r="O1218" s="23">
        <f>IF(AND(F1218=1,E1218&gt;20000,E1218&lt;=45000),E1218*'Z1'!$G$7,0)+IF(AND(F1218=1,E1218&gt;45000,E1218&lt;=50000),'Z1'!$G$7/5000*(50000-E1218)*E1218,0)</f>
        <v>0</v>
      </c>
      <c r="P1218" s="24">
        <f t="shared" ca="1" si="245"/>
        <v>0</v>
      </c>
      <c r="Q1218" s="27">
        <v>8993</v>
      </c>
      <c r="R1218" s="26">
        <f t="shared" si="246"/>
        <v>7993</v>
      </c>
      <c r="S1218" s="27">
        <f t="shared" si="247"/>
        <v>1</v>
      </c>
      <c r="T1218" s="28">
        <f t="shared" si="248"/>
        <v>7193.7</v>
      </c>
      <c r="U1218" s="61">
        <f ca="1">OFFSET($U$4,B1218,0)/OFFSET($G$4,B1218,0)*G1218</f>
        <v>1016820.4320954023</v>
      </c>
      <c r="V1218" s="62">
        <f t="shared" ca="1" si="249"/>
        <v>1024014.1320954022</v>
      </c>
      <c r="W1218" s="63">
        <v>886.20861107361372</v>
      </c>
      <c r="X1218" s="63">
        <f t="shared" ca="1" si="250"/>
        <v>820.52414430721331</v>
      </c>
      <c r="Y1218" s="64">
        <f t="shared" ca="1" si="251"/>
        <v>-7.4118515601902968E-2</v>
      </c>
      <c r="Z1218" s="64"/>
      <c r="AA1218" s="64">
        <f ca="1">MAX(Y1218,OFFSET($AA$4,B1218,0))</f>
        <v>-7.4118515601902968E-2</v>
      </c>
      <c r="AB1218" s="62">
        <f t="shared" ca="1" si="252"/>
        <v>1024014.1320954022</v>
      </c>
      <c r="AC1218" s="65">
        <f t="shared" ca="1" si="253"/>
        <v>0</v>
      </c>
      <c r="AD1218" s="62">
        <f ca="1">MAX(0,AB1218-W1218*(1+OFFSET($Y$4,B1218,0))*E1218)</f>
        <v>0</v>
      </c>
      <c r="AE1218" s="65">
        <f ca="1">IF(OFFSET($AC$4,B1218,0)=0,0,-OFFSET($AC$4,B1218,0)/OFFSET($AD$4,B1218,0)*AD1218)</f>
        <v>0</v>
      </c>
      <c r="AF1218" s="51">
        <f t="shared" ca="1" si="254"/>
        <v>1024014.1320954022</v>
      </c>
    </row>
    <row r="1219" spans="1:32" ht="11.25" x14ac:dyDescent="0.2">
      <c r="A1219" s="60">
        <v>41509</v>
      </c>
      <c r="B1219" s="102">
        <f>INT(A1219/10000)</f>
        <v>4</v>
      </c>
      <c r="C1219" s="109">
        <v>3</v>
      </c>
      <c r="D1219" s="60" t="s">
        <v>1276</v>
      </c>
      <c r="E1219" s="60">
        <v>1609</v>
      </c>
      <c r="F1219" s="60">
        <v>0</v>
      </c>
      <c r="G1219" s="60">
        <f t="shared" si="242"/>
        <v>2593.6119402985073</v>
      </c>
      <c r="H1219" s="60"/>
      <c r="I1219" s="60"/>
      <c r="J1219" s="57"/>
      <c r="K1219" s="23">
        <f t="shared" si="243"/>
        <v>1</v>
      </c>
      <c r="L1219" s="23">
        <f t="shared" si="244"/>
        <v>0</v>
      </c>
      <c r="M1219" s="23">
        <f ca="1">OFFSET('Z1'!$B$7,B1219,K1219)*E1219</f>
        <v>0</v>
      </c>
      <c r="N1219" s="23">
        <f ca="1">IF(L1219&gt;0,OFFSET('Z1'!$I$7,B1219,L1219)*IF(L1219=1,E1219-9300,IF(L1219=2,E1219-18000,IF(L1219=3,E1219-45000,0))),0)</f>
        <v>0</v>
      </c>
      <c r="O1219" s="23">
        <f>IF(AND(F1219=1,E1219&gt;20000,E1219&lt;=45000),E1219*'Z1'!$G$7,0)+IF(AND(F1219=1,E1219&gt;45000,E1219&lt;=50000),'Z1'!$G$7/5000*(50000-E1219)*E1219,0)</f>
        <v>0</v>
      </c>
      <c r="P1219" s="24">
        <f t="shared" ca="1" si="245"/>
        <v>0</v>
      </c>
      <c r="Q1219" s="27">
        <v>26808</v>
      </c>
      <c r="R1219" s="26">
        <f t="shared" si="246"/>
        <v>25808</v>
      </c>
      <c r="S1219" s="27">
        <f t="shared" si="247"/>
        <v>1</v>
      </c>
      <c r="T1219" s="28">
        <f t="shared" si="248"/>
        <v>23227.200000000001</v>
      </c>
      <c r="U1219" s="61">
        <f ca="1">OFFSET($U$4,B1219,0)/OFFSET($G$4,B1219,0)*G1219</f>
        <v>1310948.7782383831</v>
      </c>
      <c r="V1219" s="62">
        <f t="shared" ca="1" si="249"/>
        <v>1334175.9782383831</v>
      </c>
      <c r="W1219" s="63">
        <v>893.78817882536396</v>
      </c>
      <c r="X1219" s="63">
        <f t="shared" ca="1" si="250"/>
        <v>829.1957602475967</v>
      </c>
      <c r="Y1219" s="64">
        <f t="shared" ca="1" si="251"/>
        <v>-7.2268150449982471E-2</v>
      </c>
      <c r="Z1219" s="64"/>
      <c r="AA1219" s="64">
        <f ca="1">MAX(Y1219,OFFSET($AA$4,B1219,0))</f>
        <v>-7.2268150449982471E-2</v>
      </c>
      <c r="AB1219" s="62">
        <f t="shared" ca="1" si="252"/>
        <v>1334175.9782383831</v>
      </c>
      <c r="AC1219" s="65">
        <f t="shared" ca="1" si="253"/>
        <v>0</v>
      </c>
      <c r="AD1219" s="62">
        <f ca="1">MAX(0,AB1219-W1219*(1+OFFSET($Y$4,B1219,0))*E1219)</f>
        <v>0</v>
      </c>
      <c r="AE1219" s="65">
        <f ca="1">IF(OFFSET($AC$4,B1219,0)=0,0,-OFFSET($AC$4,B1219,0)/OFFSET($AD$4,B1219,0)*AD1219)</f>
        <v>0</v>
      </c>
      <c r="AF1219" s="51">
        <f t="shared" ca="1" si="254"/>
        <v>1334175.9782383831</v>
      </c>
    </row>
    <row r="1220" spans="1:32" ht="11.25" x14ac:dyDescent="0.2">
      <c r="A1220" s="60">
        <v>41510</v>
      </c>
      <c r="B1220" s="102">
        <f>INT(A1220/10000)</f>
        <v>4</v>
      </c>
      <c r="C1220" s="109">
        <v>3</v>
      </c>
      <c r="D1220" s="60" t="s">
        <v>1277</v>
      </c>
      <c r="E1220" s="60">
        <v>1612</v>
      </c>
      <c r="F1220" s="60">
        <v>0</v>
      </c>
      <c r="G1220" s="60">
        <f t="shared" si="242"/>
        <v>2598.4477611940297</v>
      </c>
      <c r="H1220" s="60"/>
      <c r="I1220" s="60"/>
      <c r="J1220" s="57"/>
      <c r="K1220" s="23">
        <f t="shared" si="243"/>
        <v>1</v>
      </c>
      <c r="L1220" s="23">
        <f t="shared" si="244"/>
        <v>0</v>
      </c>
      <c r="M1220" s="23">
        <f ca="1">OFFSET('Z1'!$B$7,B1220,K1220)*E1220</f>
        <v>0</v>
      </c>
      <c r="N1220" s="23">
        <f ca="1">IF(L1220&gt;0,OFFSET('Z1'!$I$7,B1220,L1220)*IF(L1220=1,E1220-9300,IF(L1220=2,E1220-18000,IF(L1220=3,E1220-45000,0))),0)</f>
        <v>0</v>
      </c>
      <c r="O1220" s="23">
        <f>IF(AND(F1220=1,E1220&gt;20000,E1220&lt;=45000),E1220*'Z1'!$G$7,0)+IF(AND(F1220=1,E1220&gt;45000,E1220&lt;=50000),'Z1'!$G$7/5000*(50000-E1220)*E1220,0)</f>
        <v>0</v>
      </c>
      <c r="P1220" s="24">
        <f t="shared" ca="1" si="245"/>
        <v>0</v>
      </c>
      <c r="Q1220" s="27">
        <v>2119</v>
      </c>
      <c r="R1220" s="26">
        <f t="shared" si="246"/>
        <v>1119</v>
      </c>
      <c r="S1220" s="27">
        <f t="shared" si="247"/>
        <v>1</v>
      </c>
      <c r="T1220" s="28">
        <f t="shared" si="248"/>
        <v>1007.1</v>
      </c>
      <c r="U1220" s="61">
        <f ca="1">OFFSET($U$4,B1220,0)/OFFSET($G$4,B1220,0)*G1220</f>
        <v>1313393.0581232277</v>
      </c>
      <c r="V1220" s="62">
        <f t="shared" ca="1" si="249"/>
        <v>1314400.1581232278</v>
      </c>
      <c r="W1220" s="63">
        <v>880.54757485102607</v>
      </c>
      <c r="X1220" s="63">
        <f t="shared" ca="1" si="250"/>
        <v>815.38471347594771</v>
      </c>
      <c r="Y1220" s="64">
        <f t="shared" ca="1" si="251"/>
        <v>-7.4002658386859821E-2</v>
      </c>
      <c r="Z1220" s="64"/>
      <c r="AA1220" s="64">
        <f ca="1">MAX(Y1220,OFFSET($AA$4,B1220,0))</f>
        <v>-7.4002658386859821E-2</v>
      </c>
      <c r="AB1220" s="62">
        <f t="shared" ca="1" si="252"/>
        <v>1314400.1581232278</v>
      </c>
      <c r="AC1220" s="65">
        <f t="shared" ca="1" si="253"/>
        <v>0</v>
      </c>
      <c r="AD1220" s="62">
        <f ca="1">MAX(0,AB1220-W1220*(1+OFFSET($Y$4,B1220,0))*E1220)</f>
        <v>0</v>
      </c>
      <c r="AE1220" s="65">
        <f ca="1">IF(OFFSET($AC$4,B1220,0)=0,0,-OFFSET($AC$4,B1220,0)/OFFSET($AD$4,B1220,0)*AD1220)</f>
        <v>0</v>
      </c>
      <c r="AF1220" s="51">
        <f t="shared" ca="1" si="254"/>
        <v>1314400.1581232278</v>
      </c>
    </row>
    <row r="1221" spans="1:32" ht="11.25" x14ac:dyDescent="0.2">
      <c r="A1221" s="60">
        <v>41511</v>
      </c>
      <c r="B1221" s="102">
        <f>INT(A1221/10000)</f>
        <v>4</v>
      </c>
      <c r="C1221" s="109">
        <v>3</v>
      </c>
      <c r="D1221" s="60" t="s">
        <v>1278</v>
      </c>
      <c r="E1221" s="60">
        <v>2272</v>
      </c>
      <c r="F1221" s="60">
        <v>0</v>
      </c>
      <c r="G1221" s="60">
        <f t="shared" si="242"/>
        <v>3662.3283582089553</v>
      </c>
      <c r="H1221" s="60"/>
      <c r="I1221" s="60"/>
      <c r="J1221" s="57"/>
      <c r="K1221" s="23">
        <f t="shared" si="243"/>
        <v>1</v>
      </c>
      <c r="L1221" s="23">
        <f t="shared" si="244"/>
        <v>0</v>
      </c>
      <c r="M1221" s="23">
        <f ca="1">OFFSET('Z1'!$B$7,B1221,K1221)*E1221</f>
        <v>0</v>
      </c>
      <c r="N1221" s="23">
        <f ca="1">IF(L1221&gt;0,OFFSET('Z1'!$I$7,B1221,L1221)*IF(L1221=1,E1221-9300,IF(L1221=2,E1221-18000,IF(L1221=3,E1221-45000,0))),0)</f>
        <v>0</v>
      </c>
      <c r="O1221" s="23">
        <f>IF(AND(F1221=1,E1221&gt;20000,E1221&lt;=45000),E1221*'Z1'!$G$7,0)+IF(AND(F1221=1,E1221&gt;45000,E1221&lt;=50000),'Z1'!$G$7/5000*(50000-E1221)*E1221,0)</f>
        <v>0</v>
      </c>
      <c r="P1221" s="24">
        <f t="shared" ca="1" si="245"/>
        <v>0</v>
      </c>
      <c r="Q1221" s="27">
        <v>0</v>
      </c>
      <c r="R1221" s="26">
        <f t="shared" si="246"/>
        <v>0</v>
      </c>
      <c r="S1221" s="27">
        <f t="shared" si="247"/>
        <v>1</v>
      </c>
      <c r="T1221" s="28">
        <f t="shared" si="248"/>
        <v>0</v>
      </c>
      <c r="U1221" s="61">
        <f ca="1">OFFSET($U$4,B1221,0)/OFFSET($G$4,B1221,0)*G1221</f>
        <v>1851134.6327890656</v>
      </c>
      <c r="V1221" s="62">
        <f t="shared" ca="1" si="249"/>
        <v>1851134.6327890656</v>
      </c>
      <c r="W1221" s="63">
        <v>880.12230637345169</v>
      </c>
      <c r="X1221" s="63">
        <f t="shared" ca="1" si="250"/>
        <v>814.75996161490559</v>
      </c>
      <c r="Y1221" s="64">
        <f t="shared" ca="1" si="251"/>
        <v>-7.4265070076307893E-2</v>
      </c>
      <c r="Z1221" s="64"/>
      <c r="AA1221" s="64">
        <f ca="1">MAX(Y1221,OFFSET($AA$4,B1221,0))</f>
        <v>-7.4265070076307893E-2</v>
      </c>
      <c r="AB1221" s="62">
        <f t="shared" ca="1" si="252"/>
        <v>1851134.6327890656</v>
      </c>
      <c r="AC1221" s="65">
        <f t="shared" ca="1" si="253"/>
        <v>0</v>
      </c>
      <c r="AD1221" s="62">
        <f ca="1">MAX(0,AB1221-W1221*(1+OFFSET($Y$4,B1221,0))*E1221)</f>
        <v>0</v>
      </c>
      <c r="AE1221" s="65">
        <f ca="1">IF(OFFSET($AC$4,B1221,0)=0,0,-OFFSET($AC$4,B1221,0)/OFFSET($AD$4,B1221,0)*AD1221)</f>
        <v>0</v>
      </c>
      <c r="AF1221" s="51">
        <f t="shared" ca="1" si="254"/>
        <v>1851134.6327890656</v>
      </c>
    </row>
    <row r="1222" spans="1:32" ht="11.25" x14ac:dyDescent="0.2">
      <c r="A1222" s="60">
        <v>41512</v>
      </c>
      <c r="B1222" s="102">
        <f>INT(A1222/10000)</f>
        <v>4</v>
      </c>
      <c r="C1222" s="109">
        <v>3</v>
      </c>
      <c r="D1222" s="60" t="s">
        <v>1279</v>
      </c>
      <c r="E1222" s="60">
        <v>1712</v>
      </c>
      <c r="F1222" s="60">
        <v>0</v>
      </c>
      <c r="G1222" s="60">
        <f t="shared" si="242"/>
        <v>2759.6417910447763</v>
      </c>
      <c r="H1222" s="60"/>
      <c r="I1222" s="60"/>
      <c r="J1222" s="57"/>
      <c r="K1222" s="23">
        <f t="shared" si="243"/>
        <v>1</v>
      </c>
      <c r="L1222" s="23">
        <f t="shared" si="244"/>
        <v>0</v>
      </c>
      <c r="M1222" s="23">
        <f ca="1">OFFSET('Z1'!$B$7,B1222,K1222)*E1222</f>
        <v>0</v>
      </c>
      <c r="N1222" s="23">
        <f ca="1">IF(L1222&gt;0,OFFSET('Z1'!$I$7,B1222,L1222)*IF(L1222=1,E1222-9300,IF(L1222=2,E1222-18000,IF(L1222=3,E1222-45000,0))),0)</f>
        <v>0</v>
      </c>
      <c r="O1222" s="23">
        <f>IF(AND(F1222=1,E1222&gt;20000,E1222&lt;=45000),E1222*'Z1'!$G$7,0)+IF(AND(F1222=1,E1222&gt;45000,E1222&lt;=50000),'Z1'!$G$7/5000*(50000-E1222)*E1222,0)</f>
        <v>0</v>
      </c>
      <c r="P1222" s="24">
        <f t="shared" ca="1" si="245"/>
        <v>0</v>
      </c>
      <c r="Q1222" s="27">
        <v>2449</v>
      </c>
      <c r="R1222" s="26">
        <f t="shared" si="246"/>
        <v>1449</v>
      </c>
      <c r="S1222" s="27">
        <f t="shared" si="247"/>
        <v>1</v>
      </c>
      <c r="T1222" s="28">
        <f t="shared" si="248"/>
        <v>1304.1000000000001</v>
      </c>
      <c r="U1222" s="61">
        <f ca="1">OFFSET($U$4,B1222,0)/OFFSET($G$4,B1222,0)*G1222</f>
        <v>1394869.0542847186</v>
      </c>
      <c r="V1222" s="62">
        <f t="shared" ca="1" si="249"/>
        <v>1396173.1542847187</v>
      </c>
      <c r="W1222" s="63">
        <v>880.94670223075912</v>
      </c>
      <c r="X1222" s="63">
        <f t="shared" ca="1" si="250"/>
        <v>815.52170226911142</v>
      </c>
      <c r="Y1222" s="64">
        <f t="shared" ca="1" si="251"/>
        <v>-7.426669490444382E-2</v>
      </c>
      <c r="Z1222" s="64"/>
      <c r="AA1222" s="64">
        <f ca="1">MAX(Y1222,OFFSET($AA$4,B1222,0))</f>
        <v>-7.426669490444382E-2</v>
      </c>
      <c r="AB1222" s="62">
        <f t="shared" ca="1" si="252"/>
        <v>1396173.1542847187</v>
      </c>
      <c r="AC1222" s="65">
        <f t="shared" ca="1" si="253"/>
        <v>0</v>
      </c>
      <c r="AD1222" s="62">
        <f ca="1">MAX(0,AB1222-W1222*(1+OFFSET($Y$4,B1222,0))*E1222)</f>
        <v>0</v>
      </c>
      <c r="AE1222" s="65">
        <f ca="1">IF(OFFSET($AC$4,B1222,0)=0,0,-OFFSET($AC$4,B1222,0)/OFFSET($AD$4,B1222,0)*AD1222)</f>
        <v>0</v>
      </c>
      <c r="AF1222" s="51">
        <f t="shared" ca="1" si="254"/>
        <v>1396173.1542847187</v>
      </c>
    </row>
    <row r="1223" spans="1:32" ht="11.25" x14ac:dyDescent="0.2">
      <c r="A1223" s="60">
        <v>41513</v>
      </c>
      <c r="B1223" s="102">
        <f>INT(A1223/10000)</f>
        <v>4</v>
      </c>
      <c r="C1223" s="109">
        <v>3</v>
      </c>
      <c r="D1223" s="60" t="s">
        <v>1280</v>
      </c>
      <c r="E1223" s="60">
        <v>1404</v>
      </c>
      <c r="F1223" s="60">
        <v>0</v>
      </c>
      <c r="G1223" s="60">
        <f t="shared" si="242"/>
        <v>2263.1641791044776</v>
      </c>
      <c r="H1223" s="60"/>
      <c r="I1223" s="60"/>
      <c r="J1223" s="57"/>
      <c r="K1223" s="23">
        <f t="shared" si="243"/>
        <v>1</v>
      </c>
      <c r="L1223" s="23">
        <f t="shared" si="244"/>
        <v>0</v>
      </c>
      <c r="M1223" s="23">
        <f ca="1">OFFSET('Z1'!$B$7,B1223,K1223)*E1223</f>
        <v>0</v>
      </c>
      <c r="N1223" s="23">
        <f ca="1">IF(L1223&gt;0,OFFSET('Z1'!$I$7,B1223,L1223)*IF(L1223=1,E1223-9300,IF(L1223=2,E1223-18000,IF(L1223=3,E1223-45000,0))),0)</f>
        <v>0</v>
      </c>
      <c r="O1223" s="23">
        <f>IF(AND(F1223=1,E1223&gt;20000,E1223&lt;=45000),E1223*'Z1'!$G$7,0)+IF(AND(F1223=1,E1223&gt;45000,E1223&lt;=50000),'Z1'!$G$7/5000*(50000-E1223)*E1223,0)</f>
        <v>0</v>
      </c>
      <c r="P1223" s="24">
        <f t="shared" ca="1" si="245"/>
        <v>0</v>
      </c>
      <c r="Q1223" s="27">
        <v>0</v>
      </c>
      <c r="R1223" s="26">
        <f t="shared" si="246"/>
        <v>0</v>
      </c>
      <c r="S1223" s="27">
        <f t="shared" si="247"/>
        <v>1</v>
      </c>
      <c r="T1223" s="28">
        <f t="shared" si="248"/>
        <v>0</v>
      </c>
      <c r="U1223" s="61">
        <f ca="1">OFFSET($U$4,B1223,0)/OFFSET($G$4,B1223,0)*G1223</f>
        <v>1143922.9861073275</v>
      </c>
      <c r="V1223" s="62">
        <f t="shared" ca="1" si="249"/>
        <v>1143922.9861073275</v>
      </c>
      <c r="W1223" s="63">
        <v>880.12230637345181</v>
      </c>
      <c r="X1223" s="63">
        <f t="shared" ca="1" si="250"/>
        <v>814.75996161490559</v>
      </c>
      <c r="Y1223" s="64">
        <f t="shared" ca="1" si="251"/>
        <v>-7.4265070076308004E-2</v>
      </c>
      <c r="Z1223" s="64"/>
      <c r="AA1223" s="64">
        <f ca="1">MAX(Y1223,OFFSET($AA$4,B1223,0))</f>
        <v>-7.4265070076308004E-2</v>
      </c>
      <c r="AB1223" s="62">
        <f t="shared" ca="1" si="252"/>
        <v>1143922.9861073275</v>
      </c>
      <c r="AC1223" s="65">
        <f t="shared" ca="1" si="253"/>
        <v>0</v>
      </c>
      <c r="AD1223" s="62">
        <f ca="1">MAX(0,AB1223-W1223*(1+OFFSET($Y$4,B1223,0))*E1223)</f>
        <v>0</v>
      </c>
      <c r="AE1223" s="65">
        <f ca="1">IF(OFFSET($AC$4,B1223,0)=0,0,-OFFSET($AC$4,B1223,0)/OFFSET($AD$4,B1223,0)*AD1223)</f>
        <v>0</v>
      </c>
      <c r="AF1223" s="51">
        <f t="shared" ca="1" si="254"/>
        <v>1143922.9861073275</v>
      </c>
    </row>
    <row r="1224" spans="1:32" ht="11.25" x14ac:dyDescent="0.2">
      <c r="A1224" s="60">
        <v>41514</v>
      </c>
      <c r="B1224" s="102">
        <f>INT(A1224/10000)</f>
        <v>4</v>
      </c>
      <c r="C1224" s="109">
        <v>4</v>
      </c>
      <c r="D1224" s="60" t="s">
        <v>1281</v>
      </c>
      <c r="E1224" s="60">
        <v>3005</v>
      </c>
      <c r="F1224" s="60">
        <v>0</v>
      </c>
      <c r="G1224" s="60">
        <f t="shared" si="242"/>
        <v>4843.8805970149251</v>
      </c>
      <c r="H1224" s="60"/>
      <c r="I1224" s="60"/>
      <c r="J1224" s="57"/>
      <c r="K1224" s="23">
        <f t="shared" si="243"/>
        <v>1</v>
      </c>
      <c r="L1224" s="23">
        <f t="shared" si="244"/>
        <v>0</v>
      </c>
      <c r="M1224" s="23">
        <f ca="1">OFFSET('Z1'!$B$7,B1224,K1224)*E1224</f>
        <v>0</v>
      </c>
      <c r="N1224" s="23">
        <f ca="1">IF(L1224&gt;0,OFFSET('Z1'!$I$7,B1224,L1224)*IF(L1224=1,E1224-9300,IF(L1224=2,E1224-18000,IF(L1224=3,E1224-45000,0))),0)</f>
        <v>0</v>
      </c>
      <c r="O1224" s="23">
        <f>IF(AND(F1224=1,E1224&gt;20000,E1224&lt;=45000),E1224*'Z1'!$G$7,0)+IF(AND(F1224=1,E1224&gt;45000,E1224&lt;=50000),'Z1'!$G$7/5000*(50000-E1224)*E1224,0)</f>
        <v>0</v>
      </c>
      <c r="P1224" s="24">
        <f t="shared" ca="1" si="245"/>
        <v>0</v>
      </c>
      <c r="Q1224" s="27">
        <v>9769</v>
      </c>
      <c r="R1224" s="26">
        <f t="shared" si="246"/>
        <v>8769</v>
      </c>
      <c r="S1224" s="27">
        <f t="shared" si="247"/>
        <v>1</v>
      </c>
      <c r="T1224" s="28">
        <f t="shared" si="248"/>
        <v>7892.1</v>
      </c>
      <c r="U1224" s="61">
        <f ca="1">OFFSET($U$4,B1224,0)/OFFSET($G$4,B1224,0)*G1224</f>
        <v>2448353.6846527914</v>
      </c>
      <c r="V1224" s="62">
        <f t="shared" ca="1" si="249"/>
        <v>2456245.7846527915</v>
      </c>
      <c r="W1224" s="63">
        <v>882.20449953240552</v>
      </c>
      <c r="X1224" s="63">
        <f t="shared" ca="1" si="250"/>
        <v>817.38628441024673</v>
      </c>
      <c r="Y1224" s="64">
        <f t="shared" ca="1" si="251"/>
        <v>-7.3473004452498714E-2</v>
      </c>
      <c r="Z1224" s="64"/>
      <c r="AA1224" s="64">
        <f ca="1">MAX(Y1224,OFFSET($AA$4,B1224,0))</f>
        <v>-7.3473004452498714E-2</v>
      </c>
      <c r="AB1224" s="62">
        <f t="shared" ca="1" si="252"/>
        <v>2456245.7846527915</v>
      </c>
      <c r="AC1224" s="65">
        <f t="shared" ca="1" si="253"/>
        <v>0</v>
      </c>
      <c r="AD1224" s="62">
        <f ca="1">MAX(0,AB1224-W1224*(1+OFFSET($Y$4,B1224,0))*E1224)</f>
        <v>0</v>
      </c>
      <c r="AE1224" s="65">
        <f ca="1">IF(OFFSET($AC$4,B1224,0)=0,0,-OFFSET($AC$4,B1224,0)/OFFSET($AD$4,B1224,0)*AD1224)</f>
        <v>0</v>
      </c>
      <c r="AF1224" s="51">
        <f t="shared" ca="1" si="254"/>
        <v>2456245.7846527915</v>
      </c>
    </row>
    <row r="1225" spans="1:32" ht="11.25" x14ac:dyDescent="0.2">
      <c r="A1225" s="60">
        <v>41515</v>
      </c>
      <c r="B1225" s="102">
        <f>INT(A1225/10000)</f>
        <v>4</v>
      </c>
      <c r="C1225" s="109">
        <v>3</v>
      </c>
      <c r="D1225" s="60" t="s">
        <v>1282</v>
      </c>
      <c r="E1225" s="60">
        <v>1215</v>
      </c>
      <c r="F1225" s="60">
        <v>0</v>
      </c>
      <c r="G1225" s="60">
        <f t="shared" si="242"/>
        <v>1958.5074626865671</v>
      </c>
      <c r="H1225" s="60"/>
      <c r="I1225" s="60"/>
      <c r="J1225" s="57"/>
      <c r="K1225" s="23">
        <f t="shared" si="243"/>
        <v>1</v>
      </c>
      <c r="L1225" s="23">
        <f t="shared" si="244"/>
        <v>0</v>
      </c>
      <c r="M1225" s="23">
        <f ca="1">OFFSET('Z1'!$B$7,B1225,K1225)*E1225</f>
        <v>0</v>
      </c>
      <c r="N1225" s="23">
        <f ca="1">IF(L1225&gt;0,OFFSET('Z1'!$I$7,B1225,L1225)*IF(L1225=1,E1225-9300,IF(L1225=2,E1225-18000,IF(L1225=3,E1225-45000,0))),0)</f>
        <v>0</v>
      </c>
      <c r="O1225" s="23">
        <f>IF(AND(F1225=1,E1225&gt;20000,E1225&lt;=45000),E1225*'Z1'!$G$7,0)+IF(AND(F1225=1,E1225&gt;45000,E1225&lt;=50000),'Z1'!$G$7/5000*(50000-E1225)*E1225,0)</f>
        <v>0</v>
      </c>
      <c r="P1225" s="24">
        <f t="shared" ca="1" si="245"/>
        <v>0</v>
      </c>
      <c r="Q1225" s="27">
        <v>0</v>
      </c>
      <c r="R1225" s="26">
        <f t="shared" si="246"/>
        <v>0</v>
      </c>
      <c r="S1225" s="27">
        <f t="shared" si="247"/>
        <v>1</v>
      </c>
      <c r="T1225" s="28">
        <f t="shared" si="248"/>
        <v>0</v>
      </c>
      <c r="U1225" s="61">
        <f ca="1">OFFSET($U$4,B1225,0)/OFFSET($G$4,B1225,0)*G1225</f>
        <v>989933.35336211033</v>
      </c>
      <c r="V1225" s="62">
        <f t="shared" ca="1" si="249"/>
        <v>989933.35336211033</v>
      </c>
      <c r="W1225" s="63">
        <v>880.12230637345181</v>
      </c>
      <c r="X1225" s="63">
        <f t="shared" ca="1" si="250"/>
        <v>814.75996161490559</v>
      </c>
      <c r="Y1225" s="64">
        <f t="shared" ca="1" si="251"/>
        <v>-7.4265070076308004E-2</v>
      </c>
      <c r="Z1225" s="64"/>
      <c r="AA1225" s="64">
        <f ca="1">MAX(Y1225,OFFSET($AA$4,B1225,0))</f>
        <v>-7.4265070076308004E-2</v>
      </c>
      <c r="AB1225" s="62">
        <f t="shared" ca="1" si="252"/>
        <v>989933.35336211033</v>
      </c>
      <c r="AC1225" s="65">
        <f t="shared" ca="1" si="253"/>
        <v>0</v>
      </c>
      <c r="AD1225" s="62">
        <f ca="1">MAX(0,AB1225-W1225*(1+OFFSET($Y$4,B1225,0))*E1225)</f>
        <v>0</v>
      </c>
      <c r="AE1225" s="65">
        <f ca="1">IF(OFFSET($AC$4,B1225,0)=0,0,-OFFSET($AC$4,B1225,0)/OFFSET($AD$4,B1225,0)*AD1225)</f>
        <v>0</v>
      </c>
      <c r="AF1225" s="51">
        <f t="shared" ca="1" si="254"/>
        <v>989933.35336211033</v>
      </c>
    </row>
    <row r="1226" spans="1:32" ht="11.25" x14ac:dyDescent="0.2">
      <c r="A1226" s="60">
        <v>41516</v>
      </c>
      <c r="B1226" s="102">
        <f>INT(A1226/10000)</f>
        <v>4</v>
      </c>
      <c r="C1226" s="109">
        <v>5</v>
      </c>
      <c r="D1226" s="60" t="s">
        <v>1283</v>
      </c>
      <c r="E1226" s="60">
        <v>9335</v>
      </c>
      <c r="F1226" s="60">
        <v>0</v>
      </c>
      <c r="G1226" s="60">
        <f t="shared" si="242"/>
        <v>15230.796019900497</v>
      </c>
      <c r="H1226" s="60"/>
      <c r="I1226" s="60"/>
      <c r="J1226" s="57"/>
      <c r="K1226" s="23">
        <f t="shared" si="243"/>
        <v>1</v>
      </c>
      <c r="L1226" s="23">
        <f t="shared" si="244"/>
        <v>1</v>
      </c>
      <c r="M1226" s="23">
        <f ca="1">OFFSET('Z1'!$B$7,B1226,K1226)*E1226</f>
        <v>0</v>
      </c>
      <c r="N1226" s="23">
        <f ca="1">IF(L1226&gt;0,OFFSET('Z1'!$I$7,B1226,L1226)*IF(L1226=1,E1226-9300,IF(L1226=2,E1226-18000,IF(L1226=3,E1226-45000,0))),0)</f>
        <v>50010</v>
      </c>
      <c r="O1226" s="23">
        <f>IF(AND(F1226=1,E1226&gt;20000,E1226&lt;=45000),E1226*'Z1'!$G$7,0)+IF(AND(F1226=1,E1226&gt;45000,E1226&lt;=50000),'Z1'!$G$7/5000*(50000-E1226)*E1226,0)</f>
        <v>0</v>
      </c>
      <c r="P1226" s="24">
        <f t="shared" ca="1" si="245"/>
        <v>50010</v>
      </c>
      <c r="Q1226" s="27">
        <v>19696</v>
      </c>
      <c r="R1226" s="26">
        <f t="shared" si="246"/>
        <v>18696</v>
      </c>
      <c r="S1226" s="27">
        <f t="shared" si="247"/>
        <v>2</v>
      </c>
      <c r="T1226" s="28">
        <f t="shared" si="248"/>
        <v>15985.080000000004</v>
      </c>
      <c r="U1226" s="61">
        <f ca="1">OFFSET($U$4,B1226,0)/OFFSET($G$4,B1226,0)*G1226</f>
        <v>7698450.6138526415</v>
      </c>
      <c r="V1226" s="62">
        <f t="shared" ca="1" si="249"/>
        <v>7764445.6938526416</v>
      </c>
      <c r="W1226" s="63">
        <v>901.48850905918687</v>
      </c>
      <c r="X1226" s="63">
        <f t="shared" ca="1" si="250"/>
        <v>831.75636784709604</v>
      </c>
      <c r="Y1226" s="64">
        <f t="shared" ca="1" si="251"/>
        <v>-7.735222413967846E-2</v>
      </c>
      <c r="Z1226" s="64"/>
      <c r="AA1226" s="64">
        <f ca="1">MAX(Y1226,OFFSET($AA$4,B1226,0))</f>
        <v>-7.5186307512355888E-2</v>
      </c>
      <c r="AB1226" s="62">
        <f t="shared" ca="1" si="252"/>
        <v>7782672.7383112684</v>
      </c>
      <c r="AC1226" s="65">
        <f t="shared" ca="1" si="253"/>
        <v>18227.044458626769</v>
      </c>
      <c r="AD1226" s="62">
        <f ca="1">MAX(0,AB1226-W1226*(1+OFFSET($Y$4,B1226,0))*E1226)</f>
        <v>0</v>
      </c>
      <c r="AE1226" s="65">
        <f ca="1">IF(OFFSET($AC$4,B1226,0)=0,0,-OFFSET($AC$4,B1226,0)/OFFSET($AD$4,B1226,0)*AD1226)</f>
        <v>0</v>
      </c>
      <c r="AF1226" s="51">
        <f t="shared" ca="1" si="254"/>
        <v>7782672.7383112684</v>
      </c>
    </row>
    <row r="1227" spans="1:32" ht="11.25" x14ac:dyDescent="0.2">
      <c r="A1227" s="60">
        <v>41517</v>
      </c>
      <c r="B1227" s="102">
        <f>INT(A1227/10000)</f>
        <v>4</v>
      </c>
      <c r="C1227" s="109">
        <v>4</v>
      </c>
      <c r="D1227" s="60" t="s">
        <v>1284</v>
      </c>
      <c r="E1227" s="60">
        <v>3399</v>
      </c>
      <c r="F1227" s="60">
        <v>0</v>
      </c>
      <c r="G1227" s="60">
        <f t="shared" si="242"/>
        <v>5478.9850746268658</v>
      </c>
      <c r="H1227" s="60"/>
      <c r="I1227" s="60"/>
      <c r="J1227" s="57"/>
      <c r="K1227" s="23">
        <f t="shared" si="243"/>
        <v>1</v>
      </c>
      <c r="L1227" s="23">
        <f t="shared" si="244"/>
        <v>0</v>
      </c>
      <c r="M1227" s="23">
        <f ca="1">OFFSET('Z1'!$B$7,B1227,K1227)*E1227</f>
        <v>0</v>
      </c>
      <c r="N1227" s="23">
        <f ca="1">IF(L1227&gt;0,OFFSET('Z1'!$I$7,B1227,L1227)*IF(L1227=1,E1227-9300,IF(L1227=2,E1227-18000,IF(L1227=3,E1227-45000,0))),0)</f>
        <v>0</v>
      </c>
      <c r="O1227" s="23">
        <f>IF(AND(F1227=1,E1227&gt;20000,E1227&lt;=45000),E1227*'Z1'!$G$7,0)+IF(AND(F1227=1,E1227&gt;45000,E1227&lt;=50000),'Z1'!$G$7/5000*(50000-E1227)*E1227,0)</f>
        <v>0</v>
      </c>
      <c r="P1227" s="24">
        <f t="shared" ca="1" si="245"/>
        <v>0</v>
      </c>
      <c r="Q1227" s="27">
        <v>13398</v>
      </c>
      <c r="R1227" s="26">
        <f t="shared" si="246"/>
        <v>12398</v>
      </c>
      <c r="S1227" s="27">
        <f t="shared" si="247"/>
        <v>1</v>
      </c>
      <c r="T1227" s="28">
        <f t="shared" si="248"/>
        <v>11158.2</v>
      </c>
      <c r="U1227" s="61">
        <f ca="1">OFFSET($U$4,B1227,0)/OFFSET($G$4,B1227,0)*G1227</f>
        <v>2769369.109529064</v>
      </c>
      <c r="V1227" s="62">
        <f t="shared" ca="1" si="249"/>
        <v>2780527.3095290642</v>
      </c>
      <c r="W1227" s="63">
        <v>881.91774193431081</v>
      </c>
      <c r="X1227" s="63">
        <f t="shared" ca="1" si="250"/>
        <v>818.04275067051026</v>
      </c>
      <c r="Y1227" s="64">
        <f t="shared" ca="1" si="251"/>
        <v>-7.2427379818557069E-2</v>
      </c>
      <c r="Z1227" s="64"/>
      <c r="AA1227" s="64">
        <f ca="1">MAX(Y1227,OFFSET($AA$4,B1227,0))</f>
        <v>-7.2427379818557069E-2</v>
      </c>
      <c r="AB1227" s="62">
        <f t="shared" ca="1" si="252"/>
        <v>2780527.3095290642</v>
      </c>
      <c r="AC1227" s="65">
        <f t="shared" ca="1" si="253"/>
        <v>0</v>
      </c>
      <c r="AD1227" s="62">
        <f ca="1">MAX(0,AB1227-W1227*(1+OFFSET($Y$4,B1227,0))*E1227)</f>
        <v>0</v>
      </c>
      <c r="AE1227" s="65">
        <f ca="1">IF(OFFSET($AC$4,B1227,0)=0,0,-OFFSET($AC$4,B1227,0)/OFFSET($AD$4,B1227,0)*AD1227)</f>
        <v>0</v>
      </c>
      <c r="AF1227" s="51">
        <f t="shared" ca="1" si="254"/>
        <v>2780527.3095290642</v>
      </c>
    </row>
    <row r="1228" spans="1:32" ht="11.25" x14ac:dyDescent="0.2">
      <c r="A1228" s="60">
        <v>41518</v>
      </c>
      <c r="B1228" s="102">
        <f>INT(A1228/10000)</f>
        <v>4</v>
      </c>
      <c r="C1228" s="109">
        <v>3</v>
      </c>
      <c r="D1228" s="60" t="s">
        <v>1285</v>
      </c>
      <c r="E1228" s="60">
        <v>2203</v>
      </c>
      <c r="F1228" s="60">
        <v>0</v>
      </c>
      <c r="G1228" s="60">
        <f t="shared" si="242"/>
        <v>3551.1044776119402</v>
      </c>
      <c r="H1228" s="60"/>
      <c r="I1228" s="60"/>
      <c r="J1228" s="57"/>
      <c r="K1228" s="23">
        <f t="shared" si="243"/>
        <v>1</v>
      </c>
      <c r="L1228" s="23">
        <f t="shared" si="244"/>
        <v>0</v>
      </c>
      <c r="M1228" s="23">
        <f ca="1">OFFSET('Z1'!$B$7,B1228,K1228)*E1228</f>
        <v>0</v>
      </c>
      <c r="N1228" s="23">
        <f ca="1">IF(L1228&gt;0,OFFSET('Z1'!$I$7,B1228,L1228)*IF(L1228=1,E1228-9300,IF(L1228=2,E1228-18000,IF(L1228=3,E1228-45000,0))),0)</f>
        <v>0</v>
      </c>
      <c r="O1228" s="23">
        <f>IF(AND(F1228=1,E1228&gt;20000,E1228&lt;=45000),E1228*'Z1'!$G$7,0)+IF(AND(F1228=1,E1228&gt;45000,E1228&lt;=50000),'Z1'!$G$7/5000*(50000-E1228)*E1228,0)</f>
        <v>0</v>
      </c>
      <c r="P1228" s="24">
        <f t="shared" ca="1" si="245"/>
        <v>0</v>
      </c>
      <c r="Q1228" s="27">
        <v>0</v>
      </c>
      <c r="R1228" s="26">
        <f t="shared" si="246"/>
        <v>0</v>
      </c>
      <c r="S1228" s="27">
        <f t="shared" si="247"/>
        <v>1</v>
      </c>
      <c r="T1228" s="28">
        <f t="shared" si="248"/>
        <v>0</v>
      </c>
      <c r="U1228" s="61">
        <f ca="1">OFFSET($U$4,B1228,0)/OFFSET($G$4,B1228,0)*G1228</f>
        <v>1794916.1954376369</v>
      </c>
      <c r="V1228" s="62">
        <f t="shared" ca="1" si="249"/>
        <v>1794916.1954376369</v>
      </c>
      <c r="W1228" s="63">
        <v>880.04159694446162</v>
      </c>
      <c r="X1228" s="63">
        <f t="shared" ca="1" si="250"/>
        <v>814.75996161490559</v>
      </c>
      <c r="Y1228" s="64">
        <f t="shared" ca="1" si="251"/>
        <v>-7.4180170069478968E-2</v>
      </c>
      <c r="Z1228" s="64"/>
      <c r="AA1228" s="64">
        <f ca="1">MAX(Y1228,OFFSET($AA$4,B1228,0))</f>
        <v>-7.4180170069478968E-2</v>
      </c>
      <c r="AB1228" s="62">
        <f t="shared" ca="1" si="252"/>
        <v>1794916.1954376369</v>
      </c>
      <c r="AC1228" s="65">
        <f t="shared" ca="1" si="253"/>
        <v>0</v>
      </c>
      <c r="AD1228" s="62">
        <f ca="1">MAX(0,AB1228-W1228*(1+OFFSET($Y$4,B1228,0))*E1228)</f>
        <v>0</v>
      </c>
      <c r="AE1228" s="65">
        <f ca="1">IF(OFFSET($AC$4,B1228,0)=0,0,-OFFSET($AC$4,B1228,0)/OFFSET($AD$4,B1228,0)*AD1228)</f>
        <v>0</v>
      </c>
      <c r="AF1228" s="51">
        <f t="shared" ca="1" si="254"/>
        <v>1794916.1954376369</v>
      </c>
    </row>
    <row r="1229" spans="1:32" ht="11.25" x14ac:dyDescent="0.2">
      <c r="A1229" s="60">
        <v>41521</v>
      </c>
      <c r="B1229" s="102">
        <f>INT(A1229/10000)</f>
        <v>4</v>
      </c>
      <c r="C1229" s="109">
        <v>4</v>
      </c>
      <c r="D1229" s="60" t="s">
        <v>1286</v>
      </c>
      <c r="E1229" s="60">
        <v>3162</v>
      </c>
      <c r="F1229" s="60">
        <v>0</v>
      </c>
      <c r="G1229" s="60">
        <f t="shared" si="242"/>
        <v>5096.9552238805973</v>
      </c>
      <c r="H1229" s="60"/>
      <c r="I1229" s="60"/>
      <c r="J1229" s="57"/>
      <c r="K1229" s="23">
        <f t="shared" si="243"/>
        <v>1</v>
      </c>
      <c r="L1229" s="23">
        <f t="shared" si="244"/>
        <v>0</v>
      </c>
      <c r="M1229" s="23">
        <f ca="1">OFFSET('Z1'!$B$7,B1229,K1229)*E1229</f>
        <v>0</v>
      </c>
      <c r="N1229" s="23">
        <f ca="1">IF(L1229&gt;0,OFFSET('Z1'!$I$7,B1229,L1229)*IF(L1229=1,E1229-9300,IF(L1229=2,E1229-18000,IF(L1229=3,E1229-45000,0))),0)</f>
        <v>0</v>
      </c>
      <c r="O1229" s="23">
        <f>IF(AND(F1229=1,E1229&gt;20000,E1229&lt;=45000),E1229*'Z1'!$G$7,0)+IF(AND(F1229=1,E1229&gt;45000,E1229&lt;=50000),'Z1'!$G$7/5000*(50000-E1229)*E1229,0)</f>
        <v>0</v>
      </c>
      <c r="P1229" s="24">
        <f t="shared" ca="1" si="245"/>
        <v>0</v>
      </c>
      <c r="Q1229" s="27">
        <v>2168</v>
      </c>
      <c r="R1229" s="26">
        <f t="shared" si="246"/>
        <v>1168</v>
      </c>
      <c r="S1229" s="27">
        <f t="shared" si="247"/>
        <v>1</v>
      </c>
      <c r="T1229" s="28">
        <f t="shared" si="248"/>
        <v>1051.2</v>
      </c>
      <c r="U1229" s="61">
        <f ca="1">OFFSET($U$4,B1229,0)/OFFSET($G$4,B1229,0)*G1229</f>
        <v>2576270.9986263318</v>
      </c>
      <c r="V1229" s="62">
        <f t="shared" ca="1" si="249"/>
        <v>2577322.198626332</v>
      </c>
      <c r="W1229" s="63">
        <v>880.48181673735473</v>
      </c>
      <c r="X1229" s="63">
        <f t="shared" ca="1" si="250"/>
        <v>815.09240943274256</v>
      </c>
      <c r="Y1229" s="64">
        <f t="shared" ca="1" si="251"/>
        <v>-7.4265482899935509E-2</v>
      </c>
      <c r="Z1229" s="64"/>
      <c r="AA1229" s="64">
        <f ca="1">MAX(Y1229,OFFSET($AA$4,B1229,0))</f>
        <v>-7.4265482899935509E-2</v>
      </c>
      <c r="AB1229" s="62">
        <f t="shared" ca="1" si="252"/>
        <v>2577322.198626332</v>
      </c>
      <c r="AC1229" s="65">
        <f t="shared" ca="1" si="253"/>
        <v>0</v>
      </c>
      <c r="AD1229" s="62">
        <f ca="1">MAX(0,AB1229-W1229*(1+OFFSET($Y$4,B1229,0))*E1229)</f>
        <v>0</v>
      </c>
      <c r="AE1229" s="65">
        <f ca="1">IF(OFFSET($AC$4,B1229,0)=0,0,-OFFSET($AC$4,B1229,0)/OFFSET($AD$4,B1229,0)*AD1229)</f>
        <v>0</v>
      </c>
      <c r="AF1229" s="51">
        <f t="shared" ca="1" si="254"/>
        <v>2577322.198626332</v>
      </c>
    </row>
    <row r="1230" spans="1:32" ht="11.25" x14ac:dyDescent="0.2">
      <c r="A1230" s="60">
        <v>41522</v>
      </c>
      <c r="B1230" s="102">
        <f>INT(A1230/10000)</f>
        <v>4</v>
      </c>
      <c r="C1230" s="109">
        <v>4</v>
      </c>
      <c r="D1230" s="60" t="s">
        <v>1287</v>
      </c>
      <c r="E1230" s="60">
        <v>4218</v>
      </c>
      <c r="F1230" s="60">
        <v>0</v>
      </c>
      <c r="G1230" s="60">
        <f t="shared" si="242"/>
        <v>6799.1641791044776</v>
      </c>
      <c r="H1230" s="60"/>
      <c r="I1230" s="60"/>
      <c r="J1230" s="57"/>
      <c r="K1230" s="23">
        <f t="shared" si="243"/>
        <v>1</v>
      </c>
      <c r="L1230" s="23">
        <f t="shared" si="244"/>
        <v>0</v>
      </c>
      <c r="M1230" s="23">
        <f ca="1">OFFSET('Z1'!$B$7,B1230,K1230)*E1230</f>
        <v>0</v>
      </c>
      <c r="N1230" s="23">
        <f ca="1">IF(L1230&gt;0,OFFSET('Z1'!$I$7,B1230,L1230)*IF(L1230=1,E1230-9300,IF(L1230=2,E1230-18000,IF(L1230=3,E1230-45000,0))),0)</f>
        <v>0</v>
      </c>
      <c r="O1230" s="23">
        <f>IF(AND(F1230=1,E1230&gt;20000,E1230&lt;=45000),E1230*'Z1'!$G$7,0)+IF(AND(F1230=1,E1230&gt;45000,E1230&lt;=50000),'Z1'!$G$7/5000*(50000-E1230)*E1230,0)</f>
        <v>0</v>
      </c>
      <c r="P1230" s="24">
        <f t="shared" ca="1" si="245"/>
        <v>0</v>
      </c>
      <c r="Q1230" s="27">
        <v>56314</v>
      </c>
      <c r="R1230" s="26">
        <f t="shared" si="246"/>
        <v>55314</v>
      </c>
      <c r="S1230" s="27">
        <f t="shared" si="247"/>
        <v>1</v>
      </c>
      <c r="T1230" s="28">
        <f t="shared" si="248"/>
        <v>49782.6</v>
      </c>
      <c r="U1230" s="61">
        <f ca="1">OFFSET($U$4,B1230,0)/OFFSET($G$4,B1230,0)*G1230</f>
        <v>3436657.5180916721</v>
      </c>
      <c r="V1230" s="62">
        <f t="shared" ca="1" si="249"/>
        <v>3486440.1180916722</v>
      </c>
      <c r="W1230" s="63">
        <v>892.39824710722405</v>
      </c>
      <c r="X1230" s="63">
        <f t="shared" ca="1" si="250"/>
        <v>826.5623798225871</v>
      </c>
      <c r="Y1230" s="64">
        <f t="shared" ca="1" si="251"/>
        <v>-7.3774088528354764E-2</v>
      </c>
      <c r="Z1230" s="64"/>
      <c r="AA1230" s="64">
        <f ca="1">MAX(Y1230,OFFSET($AA$4,B1230,0))</f>
        <v>-7.3774088528354764E-2</v>
      </c>
      <c r="AB1230" s="62">
        <f t="shared" ca="1" si="252"/>
        <v>3486440.1180916722</v>
      </c>
      <c r="AC1230" s="65">
        <f t="shared" ca="1" si="253"/>
        <v>0</v>
      </c>
      <c r="AD1230" s="62">
        <f ca="1">MAX(0,AB1230-W1230*(1+OFFSET($Y$4,B1230,0))*E1230)</f>
        <v>0</v>
      </c>
      <c r="AE1230" s="65">
        <f ca="1">IF(OFFSET($AC$4,B1230,0)=0,0,-OFFSET($AC$4,B1230,0)/OFFSET($AD$4,B1230,0)*AD1230)</f>
        <v>0</v>
      </c>
      <c r="AF1230" s="51">
        <f t="shared" ca="1" si="254"/>
        <v>3486440.1180916722</v>
      </c>
    </row>
    <row r="1231" spans="1:32" ht="11.25" x14ac:dyDescent="0.2">
      <c r="A1231" s="60">
        <v>41601</v>
      </c>
      <c r="B1231" s="102">
        <f>INT(A1231/10000)</f>
        <v>4</v>
      </c>
      <c r="C1231" s="109">
        <v>4</v>
      </c>
      <c r="D1231" s="60" t="s">
        <v>1288</v>
      </c>
      <c r="E1231" s="60">
        <v>4141</v>
      </c>
      <c r="F1231" s="60">
        <v>0</v>
      </c>
      <c r="G1231" s="60">
        <f t="shared" si="242"/>
        <v>6675.0447761194027</v>
      </c>
      <c r="H1231" s="60"/>
      <c r="I1231" s="60"/>
      <c r="J1231" s="57"/>
      <c r="K1231" s="23">
        <f t="shared" si="243"/>
        <v>1</v>
      </c>
      <c r="L1231" s="23">
        <f t="shared" si="244"/>
        <v>0</v>
      </c>
      <c r="M1231" s="23">
        <f ca="1">OFFSET('Z1'!$B$7,B1231,K1231)*E1231</f>
        <v>0</v>
      </c>
      <c r="N1231" s="23">
        <f ca="1">IF(L1231&gt;0,OFFSET('Z1'!$I$7,B1231,L1231)*IF(L1231=1,E1231-9300,IF(L1231=2,E1231-18000,IF(L1231=3,E1231-45000,0))),0)</f>
        <v>0</v>
      </c>
      <c r="O1231" s="23">
        <f>IF(AND(F1231=1,E1231&gt;20000,E1231&lt;=45000),E1231*'Z1'!$G$7,0)+IF(AND(F1231=1,E1231&gt;45000,E1231&lt;=50000),'Z1'!$G$7/5000*(50000-E1231)*E1231,0)</f>
        <v>0</v>
      </c>
      <c r="P1231" s="24">
        <f t="shared" ca="1" si="245"/>
        <v>0</v>
      </c>
      <c r="Q1231" s="27">
        <v>6264</v>
      </c>
      <c r="R1231" s="26">
        <f t="shared" si="246"/>
        <v>5264</v>
      </c>
      <c r="S1231" s="27">
        <f t="shared" si="247"/>
        <v>1</v>
      </c>
      <c r="T1231" s="28">
        <f t="shared" si="248"/>
        <v>4737.6000000000004</v>
      </c>
      <c r="U1231" s="61">
        <f ca="1">OFFSET($U$4,B1231,0)/OFFSET($G$4,B1231,0)*G1231</f>
        <v>3373921.0010473239</v>
      </c>
      <c r="V1231" s="62">
        <f t="shared" ca="1" si="249"/>
        <v>3378658.601047324</v>
      </c>
      <c r="W1231" s="63">
        <v>881.49184279729275</v>
      </c>
      <c r="X1231" s="63">
        <f t="shared" ca="1" si="250"/>
        <v>815.90403309522435</v>
      </c>
      <c r="Y1231" s="64">
        <f t="shared" ca="1" si="251"/>
        <v>-7.4405464143530331E-2</v>
      </c>
      <c r="Z1231" s="64"/>
      <c r="AA1231" s="64">
        <f ca="1">MAX(Y1231,OFFSET($AA$4,B1231,0))</f>
        <v>-7.4405464143530331E-2</v>
      </c>
      <c r="AB1231" s="62">
        <f t="shared" ca="1" si="252"/>
        <v>3378658.601047324</v>
      </c>
      <c r="AC1231" s="65">
        <f t="shared" ca="1" si="253"/>
        <v>0</v>
      </c>
      <c r="AD1231" s="62">
        <f ca="1">MAX(0,AB1231-W1231*(1+OFFSET($Y$4,B1231,0))*E1231)</f>
        <v>0</v>
      </c>
      <c r="AE1231" s="65">
        <f ca="1">IF(OFFSET($AC$4,B1231,0)=0,0,-OFFSET($AC$4,B1231,0)/OFFSET($AD$4,B1231,0)*AD1231)</f>
        <v>0</v>
      </c>
      <c r="AF1231" s="51">
        <f t="shared" ca="1" si="254"/>
        <v>3378658.601047324</v>
      </c>
    </row>
    <row r="1232" spans="1:32" ht="11.25" x14ac:dyDescent="0.2">
      <c r="A1232" s="60">
        <v>41602</v>
      </c>
      <c r="B1232" s="102">
        <f>INT(A1232/10000)</f>
        <v>4</v>
      </c>
      <c r="C1232" s="109">
        <v>4</v>
      </c>
      <c r="D1232" s="60" t="s">
        <v>1289</v>
      </c>
      <c r="E1232" s="60">
        <v>4597</v>
      </c>
      <c r="F1232" s="60">
        <v>0</v>
      </c>
      <c r="G1232" s="60">
        <f t="shared" si="242"/>
        <v>7410.0895522388055</v>
      </c>
      <c r="H1232" s="60"/>
      <c r="I1232" s="60"/>
      <c r="J1232" s="57"/>
      <c r="K1232" s="23">
        <f t="shared" si="243"/>
        <v>1</v>
      </c>
      <c r="L1232" s="23">
        <f t="shared" si="244"/>
        <v>0</v>
      </c>
      <c r="M1232" s="23">
        <f ca="1">OFFSET('Z1'!$B$7,B1232,K1232)*E1232</f>
        <v>0</v>
      </c>
      <c r="N1232" s="23">
        <f ca="1">IF(L1232&gt;0,OFFSET('Z1'!$I$7,B1232,L1232)*IF(L1232=1,E1232-9300,IF(L1232=2,E1232-18000,IF(L1232=3,E1232-45000,0))),0)</f>
        <v>0</v>
      </c>
      <c r="O1232" s="23">
        <f>IF(AND(F1232=1,E1232&gt;20000,E1232&lt;=45000),E1232*'Z1'!$G$7,0)+IF(AND(F1232=1,E1232&gt;45000,E1232&lt;=50000),'Z1'!$G$7/5000*(50000-E1232)*E1232,0)</f>
        <v>0</v>
      </c>
      <c r="P1232" s="24">
        <f t="shared" ca="1" si="245"/>
        <v>0</v>
      </c>
      <c r="Q1232" s="27">
        <v>5511</v>
      </c>
      <c r="R1232" s="26">
        <f t="shared" si="246"/>
        <v>4511</v>
      </c>
      <c r="S1232" s="27">
        <f t="shared" si="247"/>
        <v>1</v>
      </c>
      <c r="T1232" s="28">
        <f t="shared" si="248"/>
        <v>4059.9</v>
      </c>
      <c r="U1232" s="61">
        <f ca="1">OFFSET($U$4,B1232,0)/OFFSET($G$4,B1232,0)*G1232</f>
        <v>3745451.5435437211</v>
      </c>
      <c r="V1232" s="62">
        <f t="shared" ca="1" si="249"/>
        <v>3749511.443543721</v>
      </c>
      <c r="W1232" s="63">
        <v>880.78717839463457</v>
      </c>
      <c r="X1232" s="63">
        <f t="shared" ca="1" si="250"/>
        <v>815.6431245472528</v>
      </c>
      <c r="Y1232" s="64">
        <f t="shared" ca="1" si="251"/>
        <v>-7.3961174101235816E-2</v>
      </c>
      <c r="Z1232" s="64"/>
      <c r="AA1232" s="64">
        <f ca="1">MAX(Y1232,OFFSET($AA$4,B1232,0))</f>
        <v>-7.3961174101235816E-2</v>
      </c>
      <c r="AB1232" s="62">
        <f t="shared" ca="1" si="252"/>
        <v>3749511.443543721</v>
      </c>
      <c r="AC1232" s="65">
        <f t="shared" ca="1" si="253"/>
        <v>0</v>
      </c>
      <c r="AD1232" s="62">
        <f ca="1">MAX(0,AB1232-W1232*(1+OFFSET($Y$4,B1232,0))*E1232)</f>
        <v>0</v>
      </c>
      <c r="AE1232" s="65">
        <f ca="1">IF(OFFSET($AC$4,B1232,0)=0,0,-OFFSET($AC$4,B1232,0)/OFFSET($AD$4,B1232,0)*AD1232)</f>
        <v>0</v>
      </c>
      <c r="AF1232" s="51">
        <f t="shared" ca="1" si="254"/>
        <v>3749511.443543721</v>
      </c>
    </row>
    <row r="1233" spans="1:32" ht="11.25" x14ac:dyDescent="0.2">
      <c r="A1233" s="60">
        <v>41603</v>
      </c>
      <c r="B1233" s="102">
        <f>INT(A1233/10000)</f>
        <v>4</v>
      </c>
      <c r="C1233" s="109">
        <v>4</v>
      </c>
      <c r="D1233" s="60" t="s">
        <v>1290</v>
      </c>
      <c r="E1233" s="60">
        <v>4226</v>
      </c>
      <c r="F1233" s="60">
        <v>0</v>
      </c>
      <c r="G1233" s="60">
        <f t="shared" si="242"/>
        <v>6812.059701492537</v>
      </c>
      <c r="H1233" s="60"/>
      <c r="I1233" s="60"/>
      <c r="J1233" s="57"/>
      <c r="K1233" s="23">
        <f t="shared" si="243"/>
        <v>1</v>
      </c>
      <c r="L1233" s="23">
        <f t="shared" si="244"/>
        <v>0</v>
      </c>
      <c r="M1233" s="23">
        <f ca="1">OFFSET('Z1'!$B$7,B1233,K1233)*E1233</f>
        <v>0</v>
      </c>
      <c r="N1233" s="23">
        <f ca="1">IF(L1233&gt;0,OFFSET('Z1'!$I$7,B1233,L1233)*IF(L1233=1,E1233-9300,IF(L1233=2,E1233-18000,IF(L1233=3,E1233-45000,0))),0)</f>
        <v>0</v>
      </c>
      <c r="O1233" s="23">
        <f>IF(AND(F1233=1,E1233&gt;20000,E1233&lt;=45000),E1233*'Z1'!$G$7,0)+IF(AND(F1233=1,E1233&gt;45000,E1233&lt;=50000),'Z1'!$G$7/5000*(50000-E1233)*E1233,0)</f>
        <v>0</v>
      </c>
      <c r="P1233" s="24">
        <f t="shared" ca="1" si="245"/>
        <v>0</v>
      </c>
      <c r="Q1233" s="27">
        <v>104410</v>
      </c>
      <c r="R1233" s="26">
        <f t="shared" si="246"/>
        <v>103410</v>
      </c>
      <c r="S1233" s="27">
        <f t="shared" si="247"/>
        <v>1</v>
      </c>
      <c r="T1233" s="28">
        <f t="shared" si="248"/>
        <v>93069</v>
      </c>
      <c r="U1233" s="61">
        <f ca="1">OFFSET($U$4,B1233,0)/OFFSET($G$4,B1233,0)*G1233</f>
        <v>3443175.5977845909</v>
      </c>
      <c r="V1233" s="62">
        <f t="shared" ca="1" si="249"/>
        <v>3536244.5977845909</v>
      </c>
      <c r="W1233" s="63">
        <v>899.67866351630903</v>
      </c>
      <c r="X1233" s="63">
        <f t="shared" ca="1" si="250"/>
        <v>836.78291476208972</v>
      </c>
      <c r="Y1233" s="64">
        <f t="shared" ca="1" si="251"/>
        <v>-6.9909125674268213E-2</v>
      </c>
      <c r="Z1233" s="64"/>
      <c r="AA1233" s="64">
        <f ca="1">MAX(Y1233,OFFSET($AA$4,B1233,0))</f>
        <v>-6.9909125674268213E-2</v>
      </c>
      <c r="AB1233" s="62">
        <f t="shared" ca="1" si="252"/>
        <v>3536244.5977845914</v>
      </c>
      <c r="AC1233" s="65">
        <f t="shared" ca="1" si="253"/>
        <v>0</v>
      </c>
      <c r="AD1233" s="62">
        <f ca="1">MAX(0,AB1233-W1233*(1+OFFSET($Y$4,B1233,0))*E1233)</f>
        <v>1053.8569989218377</v>
      </c>
      <c r="AE1233" s="65">
        <f ca="1">IF(OFFSET($AC$4,B1233,0)=0,0,-OFFSET($AC$4,B1233,0)/OFFSET($AD$4,B1233,0)*AD1233)</f>
        <v>-47.611191578126089</v>
      </c>
      <c r="AF1233" s="51">
        <f t="shared" ca="1" si="254"/>
        <v>3536196.9865930132</v>
      </c>
    </row>
    <row r="1234" spans="1:32" ht="11.25" x14ac:dyDescent="0.2">
      <c r="A1234" s="60">
        <v>41604</v>
      </c>
      <c r="B1234" s="102">
        <f>INT(A1234/10000)</f>
        <v>4</v>
      </c>
      <c r="C1234" s="109">
        <v>3</v>
      </c>
      <c r="D1234" s="60" t="s">
        <v>1291</v>
      </c>
      <c r="E1234" s="60">
        <v>2094</v>
      </c>
      <c r="F1234" s="60">
        <v>0</v>
      </c>
      <c r="G1234" s="60">
        <f t="shared" si="242"/>
        <v>3375.4029850746269</v>
      </c>
      <c r="H1234" s="60"/>
      <c r="I1234" s="60"/>
      <c r="J1234" s="57"/>
      <c r="K1234" s="23">
        <f t="shared" si="243"/>
        <v>1</v>
      </c>
      <c r="L1234" s="23">
        <f t="shared" si="244"/>
        <v>0</v>
      </c>
      <c r="M1234" s="23">
        <f ca="1">OFFSET('Z1'!$B$7,B1234,K1234)*E1234</f>
        <v>0</v>
      </c>
      <c r="N1234" s="23">
        <f ca="1">IF(L1234&gt;0,OFFSET('Z1'!$I$7,B1234,L1234)*IF(L1234=1,E1234-9300,IF(L1234=2,E1234-18000,IF(L1234=3,E1234-45000,0))),0)</f>
        <v>0</v>
      </c>
      <c r="O1234" s="23">
        <f>IF(AND(F1234=1,E1234&gt;20000,E1234&lt;=45000),E1234*'Z1'!$G$7,0)+IF(AND(F1234=1,E1234&gt;45000,E1234&lt;=50000),'Z1'!$G$7/5000*(50000-E1234)*E1234,0)</f>
        <v>0</v>
      </c>
      <c r="P1234" s="24">
        <f t="shared" ca="1" si="245"/>
        <v>0</v>
      </c>
      <c r="Q1234" s="27">
        <v>4859</v>
      </c>
      <c r="R1234" s="26">
        <f t="shared" si="246"/>
        <v>3859</v>
      </c>
      <c r="S1234" s="27">
        <f t="shared" si="247"/>
        <v>1</v>
      </c>
      <c r="T1234" s="28">
        <f t="shared" si="248"/>
        <v>3473.1</v>
      </c>
      <c r="U1234" s="61">
        <f ca="1">OFFSET($U$4,B1234,0)/OFFSET($G$4,B1234,0)*G1234</f>
        <v>1706107.3596216124</v>
      </c>
      <c r="V1234" s="62">
        <f t="shared" ca="1" si="249"/>
        <v>1709580.4596216124</v>
      </c>
      <c r="W1234" s="63">
        <v>881.75443736538341</v>
      </c>
      <c r="X1234" s="63">
        <f t="shared" ca="1" si="250"/>
        <v>816.41855760344436</v>
      </c>
      <c r="Y1234" s="64">
        <f t="shared" ca="1" si="251"/>
        <v>-7.4097591112960881E-2</v>
      </c>
      <c r="Z1234" s="64"/>
      <c r="AA1234" s="64">
        <f ca="1">MAX(Y1234,OFFSET($AA$4,B1234,0))</f>
        <v>-7.4097591112960881E-2</v>
      </c>
      <c r="AB1234" s="62">
        <f t="shared" ca="1" si="252"/>
        <v>1709580.4596216124</v>
      </c>
      <c r="AC1234" s="65">
        <f t="shared" ca="1" si="253"/>
        <v>0</v>
      </c>
      <c r="AD1234" s="62">
        <f ca="1">MAX(0,AB1234-W1234*(1+OFFSET($Y$4,B1234,0))*E1234)</f>
        <v>0</v>
      </c>
      <c r="AE1234" s="65">
        <f ca="1">IF(OFFSET($AC$4,B1234,0)=0,0,-OFFSET($AC$4,B1234,0)/OFFSET($AD$4,B1234,0)*AD1234)</f>
        <v>0</v>
      </c>
      <c r="AF1234" s="51">
        <f t="shared" ca="1" si="254"/>
        <v>1709580.4596216124</v>
      </c>
    </row>
    <row r="1235" spans="1:32" ht="11.25" x14ac:dyDescent="0.2">
      <c r="A1235" s="60">
        <v>41605</v>
      </c>
      <c r="B1235" s="102">
        <f>INT(A1235/10000)</f>
        <v>4</v>
      </c>
      <c r="C1235" s="109">
        <v>5</v>
      </c>
      <c r="D1235" s="60" t="s">
        <v>1292</v>
      </c>
      <c r="E1235" s="60">
        <v>8815</v>
      </c>
      <c r="F1235" s="60">
        <v>0</v>
      </c>
      <c r="G1235" s="60">
        <f t="shared" si="242"/>
        <v>14209.253731343284</v>
      </c>
      <c r="H1235" s="60"/>
      <c r="I1235" s="60"/>
      <c r="J1235" s="57"/>
      <c r="K1235" s="23">
        <f t="shared" si="243"/>
        <v>1</v>
      </c>
      <c r="L1235" s="23">
        <f t="shared" si="244"/>
        <v>0</v>
      </c>
      <c r="M1235" s="23">
        <f ca="1">OFFSET('Z1'!$B$7,B1235,K1235)*E1235</f>
        <v>0</v>
      </c>
      <c r="N1235" s="23">
        <f ca="1">IF(L1235&gt;0,OFFSET('Z1'!$I$7,B1235,L1235)*IF(L1235=1,E1235-9300,IF(L1235=2,E1235-18000,IF(L1235=3,E1235-45000,0))),0)</f>
        <v>0</v>
      </c>
      <c r="O1235" s="23">
        <f>IF(AND(F1235=1,E1235&gt;20000,E1235&lt;=45000),E1235*'Z1'!$G$7,0)+IF(AND(F1235=1,E1235&gt;45000,E1235&lt;=50000),'Z1'!$G$7/5000*(50000-E1235)*E1235,0)</f>
        <v>0</v>
      </c>
      <c r="P1235" s="24">
        <f t="shared" ca="1" si="245"/>
        <v>0</v>
      </c>
      <c r="Q1235" s="27">
        <v>12753</v>
      </c>
      <c r="R1235" s="26">
        <f t="shared" si="246"/>
        <v>11753</v>
      </c>
      <c r="S1235" s="27">
        <f t="shared" si="247"/>
        <v>1</v>
      </c>
      <c r="T1235" s="28">
        <f t="shared" si="248"/>
        <v>10577.7</v>
      </c>
      <c r="U1235" s="61">
        <f ca="1">OFFSET($U$4,B1235,0)/OFFSET($G$4,B1235,0)*G1235</f>
        <v>7182109.0616353936</v>
      </c>
      <c r="V1235" s="62">
        <f t="shared" ca="1" si="249"/>
        <v>7192686.7616353938</v>
      </c>
      <c r="W1235" s="63">
        <v>880.77335930458446</v>
      </c>
      <c r="X1235" s="63">
        <f t="shared" ca="1" si="250"/>
        <v>815.95992758200725</v>
      </c>
      <c r="Y1235" s="64">
        <f t="shared" ca="1" si="251"/>
        <v>-7.3586957459465752E-2</v>
      </c>
      <c r="Z1235" s="64"/>
      <c r="AA1235" s="64">
        <f ca="1">MAX(Y1235,OFFSET($AA$4,B1235,0))</f>
        <v>-7.3586957459465752E-2</v>
      </c>
      <c r="AB1235" s="62">
        <f t="shared" ca="1" si="252"/>
        <v>7192686.7616353938</v>
      </c>
      <c r="AC1235" s="65">
        <f t="shared" ca="1" si="253"/>
        <v>0</v>
      </c>
      <c r="AD1235" s="62">
        <f ca="1">MAX(0,AB1235-W1235*(1+OFFSET($Y$4,B1235,0))*E1235)</f>
        <v>0</v>
      </c>
      <c r="AE1235" s="65">
        <f ca="1">IF(OFFSET($AC$4,B1235,0)=0,0,-OFFSET($AC$4,B1235,0)/OFFSET($AD$4,B1235,0)*AD1235)</f>
        <v>0</v>
      </c>
      <c r="AF1235" s="51">
        <f t="shared" ca="1" si="254"/>
        <v>7192686.7616353938</v>
      </c>
    </row>
    <row r="1236" spans="1:32" ht="11.25" x14ac:dyDescent="0.2">
      <c r="A1236" s="60">
        <v>41606</v>
      </c>
      <c r="B1236" s="102">
        <f>INT(A1236/10000)</f>
        <v>4</v>
      </c>
      <c r="C1236" s="109">
        <v>5</v>
      </c>
      <c r="D1236" s="60" t="s">
        <v>1293</v>
      </c>
      <c r="E1236" s="60">
        <v>5382</v>
      </c>
      <c r="F1236" s="60">
        <v>0</v>
      </c>
      <c r="G1236" s="60">
        <f t="shared" ref="G1236:G1299" si="255">IF(AND(F1236=1,E1236&lt;=20000),E1236*2,IF(E1236&lt;=10000,E1236*(1+41/67),IF(E1236&lt;=20000,E1236*(1+2/3),IF(E1236&lt;=50000,E1236*(2),E1236*(2+1/3))))+IF(AND(E1236&gt;9000,E1236&lt;=10000),(E1236-9000)*(110/201),0)+IF(AND(E1236&gt;18000,E1236&lt;=20000),(E1236-18000)*(3+1/3),0)+IF(AND(E1236&gt;45000,E1236&lt;=50000),(E1236-45000)*(3+1/3),0))</f>
        <v>8675.4626865671635</v>
      </c>
      <c r="H1236" s="60"/>
      <c r="I1236" s="60"/>
      <c r="J1236" s="57"/>
      <c r="K1236" s="23">
        <f t="shared" ref="K1236:K1299" si="256">IF(AND(F1236=1,E1236&lt;=20000),3,IF(E1236&lt;=10000,1,IF(E1236&lt;=20000,2,IF(E1236&lt;=50000,3,4))))</f>
        <v>1</v>
      </c>
      <c r="L1236" s="23">
        <f t="shared" ref="L1236:L1299" si="257">IF(AND(F1236=1,E1236&lt;=45000),0,IF(AND(E1236&gt;9300,E1236&lt;=10000),1,IF(AND(E1236&gt;18000,E1236&lt;=20000),2,IF(AND(E1236&gt;45000,E1236&lt;=50000),3,0))))</f>
        <v>0</v>
      </c>
      <c r="M1236" s="23">
        <f ca="1">OFFSET('Z1'!$B$7,B1236,K1236)*E1236</f>
        <v>0</v>
      </c>
      <c r="N1236" s="23">
        <f ca="1">IF(L1236&gt;0,OFFSET('Z1'!$I$7,B1236,L1236)*IF(L1236=1,E1236-9300,IF(L1236=2,E1236-18000,IF(L1236=3,E1236-45000,0))),0)</f>
        <v>0</v>
      </c>
      <c r="O1236" s="23">
        <f>IF(AND(F1236=1,E1236&gt;20000,E1236&lt;=45000),E1236*'Z1'!$G$7,0)+IF(AND(F1236=1,E1236&gt;45000,E1236&lt;=50000),'Z1'!$G$7/5000*(50000-E1236)*E1236,0)</f>
        <v>0</v>
      </c>
      <c r="P1236" s="24">
        <f t="shared" ref="P1236:P1299" ca="1" si="258">SUM(M1236:O1236)</f>
        <v>0</v>
      </c>
      <c r="Q1236" s="27">
        <v>34738</v>
      </c>
      <c r="R1236" s="26">
        <f t="shared" ref="R1236:R1299" si="259">MAX(Q1236-$R$3,0)</f>
        <v>33738</v>
      </c>
      <c r="S1236" s="27">
        <f t="shared" ref="S1236:S1299" si="260">IF(E1236&lt;=9300,1,IF(E1236&gt;10000,0,2))</f>
        <v>1</v>
      </c>
      <c r="T1236" s="28">
        <f t="shared" ref="T1236:T1299" si="261">IF(S1236=0,0,IF(S1236=1,R1236*$T$3,R1236*$T$3*(10000-E1236)/700))</f>
        <v>30364.2</v>
      </c>
      <c r="U1236" s="61">
        <f ca="1">OFFSET($U$4,B1236,0)/OFFSET($G$4,B1236,0)*G1236</f>
        <v>4385038.1134114219</v>
      </c>
      <c r="V1236" s="62">
        <f t="shared" ref="V1236:V1299" ca="1" si="262">P1236+T1236+U1236</f>
        <v>4415402.3134114221</v>
      </c>
      <c r="W1236" s="63">
        <v>885.80373467850484</v>
      </c>
      <c r="X1236" s="63">
        <f t="shared" ref="X1236:X1299" ca="1" si="263">V1236/E1236</f>
        <v>820.40176763497254</v>
      </c>
      <c r="Y1236" s="64">
        <f t="shared" ref="Y1236:Y1299" ca="1" si="264">X1236/W1236-1</f>
        <v>-7.3833474033917268E-2</v>
      </c>
      <c r="Z1236" s="64"/>
      <c r="AA1236" s="64">
        <f ca="1">MAX(Y1236,OFFSET($AA$4,B1236,0))</f>
        <v>-7.3833474033917268E-2</v>
      </c>
      <c r="AB1236" s="62">
        <f t="shared" ref="AB1236:AB1299" ca="1" si="265">(W1236*(1+AA1236))*E1236</f>
        <v>4415402.3134114221</v>
      </c>
      <c r="AC1236" s="65">
        <f t="shared" ref="AC1236:AC1299" ca="1" si="266">AB1236-V1236</f>
        <v>0</v>
      </c>
      <c r="AD1236" s="62">
        <f ca="1">MAX(0,AB1236-W1236*(1+OFFSET($Y$4,B1236,0))*E1236)</f>
        <v>0</v>
      </c>
      <c r="AE1236" s="65">
        <f ca="1">IF(OFFSET($AC$4,B1236,0)=0,0,-OFFSET($AC$4,B1236,0)/OFFSET($AD$4,B1236,0)*AD1236)</f>
        <v>0</v>
      </c>
      <c r="AF1236" s="51">
        <f t="shared" ref="AF1236:AF1299" ca="1" si="267">AB1236+AE1236</f>
        <v>4415402.3134114221</v>
      </c>
    </row>
    <row r="1237" spans="1:32" ht="11.25" x14ac:dyDescent="0.2">
      <c r="A1237" s="60">
        <v>41607</v>
      </c>
      <c r="B1237" s="102">
        <f>INT(A1237/10000)</f>
        <v>4</v>
      </c>
      <c r="C1237" s="109">
        <v>5</v>
      </c>
      <c r="D1237" s="60" t="s">
        <v>1294</v>
      </c>
      <c r="E1237" s="60">
        <v>6498</v>
      </c>
      <c r="F1237" s="60">
        <v>0</v>
      </c>
      <c r="G1237" s="60">
        <f t="shared" si="255"/>
        <v>10474.388059701492</v>
      </c>
      <c r="H1237" s="60"/>
      <c r="I1237" s="60"/>
      <c r="J1237" s="57"/>
      <c r="K1237" s="23">
        <f t="shared" si="256"/>
        <v>1</v>
      </c>
      <c r="L1237" s="23">
        <f t="shared" si="257"/>
        <v>0</v>
      </c>
      <c r="M1237" s="23">
        <f ca="1">OFFSET('Z1'!$B$7,B1237,K1237)*E1237</f>
        <v>0</v>
      </c>
      <c r="N1237" s="23">
        <f ca="1">IF(L1237&gt;0,OFFSET('Z1'!$I$7,B1237,L1237)*IF(L1237=1,E1237-9300,IF(L1237=2,E1237-18000,IF(L1237=3,E1237-45000,0))),0)</f>
        <v>0</v>
      </c>
      <c r="O1237" s="23">
        <f>IF(AND(F1237=1,E1237&gt;20000,E1237&lt;=45000),E1237*'Z1'!$G$7,0)+IF(AND(F1237=1,E1237&gt;45000,E1237&lt;=50000),'Z1'!$G$7/5000*(50000-E1237)*E1237,0)</f>
        <v>0</v>
      </c>
      <c r="P1237" s="24">
        <f t="shared" ca="1" si="258"/>
        <v>0</v>
      </c>
      <c r="Q1237" s="27">
        <v>9414</v>
      </c>
      <c r="R1237" s="26">
        <f t="shared" si="259"/>
        <v>8414</v>
      </c>
      <c r="S1237" s="27">
        <f t="shared" si="260"/>
        <v>1</v>
      </c>
      <c r="T1237" s="28">
        <f t="shared" si="261"/>
        <v>7572.6</v>
      </c>
      <c r="U1237" s="61">
        <f ca="1">OFFSET($U$4,B1237,0)/OFFSET($G$4,B1237,0)*G1237</f>
        <v>5294310.230573657</v>
      </c>
      <c r="V1237" s="62">
        <f t="shared" ca="1" si="262"/>
        <v>5301882.8305736566</v>
      </c>
      <c r="W1237" s="63">
        <v>881.40101307091163</v>
      </c>
      <c r="X1237" s="63">
        <f t="shared" ca="1" si="263"/>
        <v>815.92533557612444</v>
      </c>
      <c r="Y1237" s="64">
        <f t="shared" ca="1" si="264"/>
        <v>-7.4285911320502884E-2</v>
      </c>
      <c r="Z1237" s="64"/>
      <c r="AA1237" s="64">
        <f ca="1">MAX(Y1237,OFFSET($AA$4,B1237,0))</f>
        <v>-7.4285911320502884E-2</v>
      </c>
      <c r="AB1237" s="62">
        <f t="shared" ca="1" si="265"/>
        <v>5301882.8305736566</v>
      </c>
      <c r="AC1237" s="65">
        <f t="shared" ca="1" si="266"/>
        <v>0</v>
      </c>
      <c r="AD1237" s="62">
        <f ca="1">MAX(0,AB1237-W1237*(1+OFFSET($Y$4,B1237,0))*E1237)</f>
        <v>0</v>
      </c>
      <c r="AE1237" s="65">
        <f ca="1">IF(OFFSET($AC$4,B1237,0)=0,0,-OFFSET($AC$4,B1237,0)/OFFSET($AD$4,B1237,0)*AD1237)</f>
        <v>0</v>
      </c>
      <c r="AF1237" s="51">
        <f t="shared" ca="1" si="267"/>
        <v>5301882.8305736566</v>
      </c>
    </row>
    <row r="1238" spans="1:32" ht="11.25" x14ac:dyDescent="0.2">
      <c r="A1238" s="60">
        <v>41608</v>
      </c>
      <c r="B1238" s="102">
        <f>INT(A1238/10000)</f>
        <v>4</v>
      </c>
      <c r="C1238" s="109">
        <v>2</v>
      </c>
      <c r="D1238" s="60" t="s">
        <v>1295</v>
      </c>
      <c r="E1238" s="60">
        <v>831</v>
      </c>
      <c r="F1238" s="60">
        <v>0</v>
      </c>
      <c r="G1238" s="60">
        <f t="shared" si="255"/>
        <v>1339.5223880597016</v>
      </c>
      <c r="H1238" s="60"/>
      <c r="I1238" s="60"/>
      <c r="J1238" s="57"/>
      <c r="K1238" s="23">
        <f t="shared" si="256"/>
        <v>1</v>
      </c>
      <c r="L1238" s="23">
        <f t="shared" si="257"/>
        <v>0</v>
      </c>
      <c r="M1238" s="23">
        <f ca="1">OFFSET('Z1'!$B$7,B1238,K1238)*E1238</f>
        <v>0</v>
      </c>
      <c r="N1238" s="23">
        <f ca="1">IF(L1238&gt;0,OFFSET('Z1'!$I$7,B1238,L1238)*IF(L1238=1,E1238-9300,IF(L1238=2,E1238-18000,IF(L1238=3,E1238-45000,0))),0)</f>
        <v>0</v>
      </c>
      <c r="O1238" s="23">
        <f>IF(AND(F1238=1,E1238&gt;20000,E1238&lt;=45000),E1238*'Z1'!$G$7,0)+IF(AND(F1238=1,E1238&gt;45000,E1238&lt;=50000),'Z1'!$G$7/5000*(50000-E1238)*E1238,0)</f>
        <v>0</v>
      </c>
      <c r="P1238" s="24">
        <f t="shared" ca="1" si="258"/>
        <v>0</v>
      </c>
      <c r="Q1238" s="27">
        <v>0</v>
      </c>
      <c r="R1238" s="26">
        <f t="shared" si="259"/>
        <v>0</v>
      </c>
      <c r="S1238" s="27">
        <f t="shared" si="260"/>
        <v>1</v>
      </c>
      <c r="T1238" s="28">
        <f t="shared" si="261"/>
        <v>0</v>
      </c>
      <c r="U1238" s="61">
        <f ca="1">OFFSET($U$4,B1238,0)/OFFSET($G$4,B1238,0)*G1238</f>
        <v>677065.52810198662</v>
      </c>
      <c r="V1238" s="62">
        <f t="shared" ca="1" si="262"/>
        <v>677065.52810198662</v>
      </c>
      <c r="W1238" s="63">
        <v>880.12230637345169</v>
      </c>
      <c r="X1238" s="63">
        <f t="shared" ca="1" si="263"/>
        <v>814.75996161490571</v>
      </c>
      <c r="Y1238" s="64">
        <f t="shared" ca="1" si="264"/>
        <v>-7.4265070076307782E-2</v>
      </c>
      <c r="Z1238" s="64"/>
      <c r="AA1238" s="64">
        <f ca="1">MAX(Y1238,OFFSET($AA$4,B1238,0))</f>
        <v>-7.4265070076307782E-2</v>
      </c>
      <c r="AB1238" s="62">
        <f t="shared" ca="1" si="265"/>
        <v>677065.52810198662</v>
      </c>
      <c r="AC1238" s="65">
        <f t="shared" ca="1" si="266"/>
        <v>0</v>
      </c>
      <c r="AD1238" s="62">
        <f ca="1">MAX(0,AB1238-W1238*(1+OFFSET($Y$4,B1238,0))*E1238)</f>
        <v>0</v>
      </c>
      <c r="AE1238" s="65">
        <f ca="1">IF(OFFSET($AC$4,B1238,0)=0,0,-OFFSET($AC$4,B1238,0)/OFFSET($AD$4,B1238,0)*AD1238)</f>
        <v>0</v>
      </c>
      <c r="AF1238" s="51">
        <f t="shared" ca="1" si="267"/>
        <v>677065.52810198662</v>
      </c>
    </row>
    <row r="1239" spans="1:32" ht="11.25" x14ac:dyDescent="0.2">
      <c r="A1239" s="60">
        <v>41609</v>
      </c>
      <c r="B1239" s="102">
        <f>INT(A1239/10000)</f>
        <v>4</v>
      </c>
      <c r="C1239" s="109">
        <v>5</v>
      </c>
      <c r="D1239" s="60" t="s">
        <v>1296</v>
      </c>
      <c r="E1239" s="60">
        <v>5140</v>
      </c>
      <c r="F1239" s="60">
        <v>0</v>
      </c>
      <c r="G1239" s="60">
        <f t="shared" si="255"/>
        <v>8285.373134328358</v>
      </c>
      <c r="H1239" s="60"/>
      <c r="I1239" s="60"/>
      <c r="J1239" s="57"/>
      <c r="K1239" s="23">
        <f t="shared" si="256"/>
        <v>1</v>
      </c>
      <c r="L1239" s="23">
        <f t="shared" si="257"/>
        <v>0</v>
      </c>
      <c r="M1239" s="23">
        <f ca="1">OFFSET('Z1'!$B$7,B1239,K1239)*E1239</f>
        <v>0</v>
      </c>
      <c r="N1239" s="23">
        <f ca="1">IF(L1239&gt;0,OFFSET('Z1'!$I$7,B1239,L1239)*IF(L1239=1,E1239-9300,IF(L1239=2,E1239-18000,IF(L1239=3,E1239-45000,0))),0)</f>
        <v>0</v>
      </c>
      <c r="O1239" s="23">
        <f>IF(AND(F1239=1,E1239&gt;20000,E1239&lt;=45000),E1239*'Z1'!$G$7,0)+IF(AND(F1239=1,E1239&gt;45000,E1239&lt;=50000),'Z1'!$G$7/5000*(50000-E1239)*E1239,0)</f>
        <v>0</v>
      </c>
      <c r="P1239" s="24">
        <f t="shared" ca="1" si="258"/>
        <v>0</v>
      </c>
      <c r="Q1239" s="27">
        <v>0</v>
      </c>
      <c r="R1239" s="26">
        <f t="shared" si="259"/>
        <v>0</v>
      </c>
      <c r="S1239" s="27">
        <f t="shared" si="260"/>
        <v>1</v>
      </c>
      <c r="T1239" s="28">
        <f t="shared" si="261"/>
        <v>0</v>
      </c>
      <c r="U1239" s="61">
        <f ca="1">OFFSET($U$4,B1239,0)/OFFSET($G$4,B1239,0)*G1239</f>
        <v>4187866.2027006149</v>
      </c>
      <c r="V1239" s="62">
        <f t="shared" ca="1" si="262"/>
        <v>4187866.2027006149</v>
      </c>
      <c r="W1239" s="63">
        <v>880.12230637345169</v>
      </c>
      <c r="X1239" s="63">
        <f t="shared" ca="1" si="263"/>
        <v>814.75996161490559</v>
      </c>
      <c r="Y1239" s="64">
        <f t="shared" ca="1" si="264"/>
        <v>-7.4265070076307893E-2</v>
      </c>
      <c r="Z1239" s="64"/>
      <c r="AA1239" s="64">
        <f ca="1">MAX(Y1239,OFFSET($AA$4,B1239,0))</f>
        <v>-7.4265070076307893E-2</v>
      </c>
      <c r="AB1239" s="62">
        <f t="shared" ca="1" si="265"/>
        <v>4187866.2027006149</v>
      </c>
      <c r="AC1239" s="65">
        <f t="shared" ca="1" si="266"/>
        <v>0</v>
      </c>
      <c r="AD1239" s="62">
        <f ca="1">MAX(0,AB1239-W1239*(1+OFFSET($Y$4,B1239,0))*E1239)</f>
        <v>0</v>
      </c>
      <c r="AE1239" s="65">
        <f ca="1">IF(OFFSET($AC$4,B1239,0)=0,0,-OFFSET($AC$4,B1239,0)/OFFSET($AD$4,B1239,0)*AD1239)</f>
        <v>0</v>
      </c>
      <c r="AF1239" s="51">
        <f t="shared" ca="1" si="267"/>
        <v>4187866.2027006149</v>
      </c>
    </row>
    <row r="1240" spans="1:32" ht="11.25" x14ac:dyDescent="0.2">
      <c r="A1240" s="60">
        <v>41610</v>
      </c>
      <c r="B1240" s="102">
        <f>INT(A1240/10000)</f>
        <v>4</v>
      </c>
      <c r="C1240" s="109">
        <v>2</v>
      </c>
      <c r="D1240" s="60" t="s">
        <v>1297</v>
      </c>
      <c r="E1240" s="60">
        <v>921</v>
      </c>
      <c r="F1240" s="60">
        <v>0</v>
      </c>
      <c r="G1240" s="60">
        <f t="shared" si="255"/>
        <v>1484.5970149253731</v>
      </c>
      <c r="H1240" s="60"/>
      <c r="I1240" s="60"/>
      <c r="J1240" s="57"/>
      <c r="K1240" s="23">
        <f t="shared" si="256"/>
        <v>1</v>
      </c>
      <c r="L1240" s="23">
        <f t="shared" si="257"/>
        <v>0</v>
      </c>
      <c r="M1240" s="23">
        <f ca="1">OFFSET('Z1'!$B$7,B1240,K1240)*E1240</f>
        <v>0</v>
      </c>
      <c r="N1240" s="23">
        <f ca="1">IF(L1240&gt;0,OFFSET('Z1'!$I$7,B1240,L1240)*IF(L1240=1,E1240-9300,IF(L1240=2,E1240-18000,IF(L1240=3,E1240-45000,0))),0)</f>
        <v>0</v>
      </c>
      <c r="O1240" s="23">
        <f>IF(AND(F1240=1,E1240&gt;20000,E1240&lt;=45000),E1240*'Z1'!$G$7,0)+IF(AND(F1240=1,E1240&gt;45000,E1240&lt;=50000),'Z1'!$G$7/5000*(50000-E1240)*E1240,0)</f>
        <v>0</v>
      </c>
      <c r="P1240" s="24">
        <f t="shared" ca="1" si="258"/>
        <v>0</v>
      </c>
      <c r="Q1240" s="27">
        <v>0</v>
      </c>
      <c r="R1240" s="26">
        <f t="shared" si="259"/>
        <v>0</v>
      </c>
      <c r="S1240" s="27">
        <f t="shared" si="260"/>
        <v>1</v>
      </c>
      <c r="T1240" s="28">
        <f t="shared" si="261"/>
        <v>0</v>
      </c>
      <c r="U1240" s="61">
        <f ca="1">OFFSET($U$4,B1240,0)/OFFSET($G$4,B1240,0)*G1240</f>
        <v>750393.92464732798</v>
      </c>
      <c r="V1240" s="62">
        <f t="shared" ca="1" si="262"/>
        <v>750393.92464732798</v>
      </c>
      <c r="W1240" s="63">
        <v>880.12230637345181</v>
      </c>
      <c r="X1240" s="63">
        <f t="shared" ca="1" si="263"/>
        <v>814.75996161490548</v>
      </c>
      <c r="Y1240" s="64">
        <f t="shared" ca="1" si="264"/>
        <v>-7.4265070076308115E-2</v>
      </c>
      <c r="Z1240" s="64"/>
      <c r="AA1240" s="64">
        <f ca="1">MAX(Y1240,OFFSET($AA$4,B1240,0))</f>
        <v>-7.4265070076308115E-2</v>
      </c>
      <c r="AB1240" s="62">
        <f t="shared" ca="1" si="265"/>
        <v>750393.92464732798</v>
      </c>
      <c r="AC1240" s="65">
        <f t="shared" ca="1" si="266"/>
        <v>0</v>
      </c>
      <c r="AD1240" s="62">
        <f ca="1">MAX(0,AB1240-W1240*(1+OFFSET($Y$4,B1240,0))*E1240)</f>
        <v>0</v>
      </c>
      <c r="AE1240" s="65">
        <f ca="1">IF(OFFSET($AC$4,B1240,0)=0,0,-OFFSET($AC$4,B1240,0)/OFFSET($AD$4,B1240,0)*AD1240)</f>
        <v>0</v>
      </c>
      <c r="AF1240" s="51">
        <f t="shared" ca="1" si="267"/>
        <v>750393.92464732798</v>
      </c>
    </row>
    <row r="1241" spans="1:32" ht="11.25" x14ac:dyDescent="0.2">
      <c r="A1241" s="60">
        <v>41611</v>
      </c>
      <c r="B1241" s="102">
        <f>INT(A1241/10000)</f>
        <v>4</v>
      </c>
      <c r="C1241" s="109">
        <v>3</v>
      </c>
      <c r="D1241" s="60" t="s">
        <v>1298</v>
      </c>
      <c r="E1241" s="60">
        <v>2332</v>
      </c>
      <c r="F1241" s="60">
        <v>0</v>
      </c>
      <c r="G1241" s="60">
        <f t="shared" si="255"/>
        <v>3759.0447761194027</v>
      </c>
      <c r="H1241" s="60"/>
      <c r="I1241" s="60"/>
      <c r="J1241" s="57"/>
      <c r="K1241" s="23">
        <f t="shared" si="256"/>
        <v>1</v>
      </c>
      <c r="L1241" s="23">
        <f t="shared" si="257"/>
        <v>0</v>
      </c>
      <c r="M1241" s="23">
        <f ca="1">OFFSET('Z1'!$B$7,B1241,K1241)*E1241</f>
        <v>0</v>
      </c>
      <c r="N1241" s="23">
        <f ca="1">IF(L1241&gt;0,OFFSET('Z1'!$I$7,B1241,L1241)*IF(L1241=1,E1241-9300,IF(L1241=2,E1241-18000,IF(L1241=3,E1241-45000,0))),0)</f>
        <v>0</v>
      </c>
      <c r="O1241" s="23">
        <f>IF(AND(F1241=1,E1241&gt;20000,E1241&lt;=45000),E1241*'Z1'!$G$7,0)+IF(AND(F1241=1,E1241&gt;45000,E1241&lt;=50000),'Z1'!$G$7/5000*(50000-E1241)*E1241,0)</f>
        <v>0</v>
      </c>
      <c r="P1241" s="24">
        <f t="shared" ca="1" si="258"/>
        <v>0</v>
      </c>
      <c r="Q1241" s="27">
        <v>0</v>
      </c>
      <c r="R1241" s="26">
        <f t="shared" si="259"/>
        <v>0</v>
      </c>
      <c r="S1241" s="27">
        <f t="shared" si="260"/>
        <v>1</v>
      </c>
      <c r="T1241" s="28">
        <f t="shared" si="261"/>
        <v>0</v>
      </c>
      <c r="U1241" s="61">
        <f ca="1">OFFSET($U$4,B1241,0)/OFFSET($G$4,B1241,0)*G1241</f>
        <v>1900020.2304859597</v>
      </c>
      <c r="V1241" s="62">
        <f t="shared" ca="1" si="262"/>
        <v>1900020.2304859597</v>
      </c>
      <c r="W1241" s="63">
        <v>880.12230637345169</v>
      </c>
      <c r="X1241" s="63">
        <f t="shared" ca="1" si="263"/>
        <v>814.75996161490548</v>
      </c>
      <c r="Y1241" s="64">
        <f t="shared" ca="1" si="264"/>
        <v>-7.4265070076308004E-2</v>
      </c>
      <c r="Z1241" s="64"/>
      <c r="AA1241" s="64">
        <f ca="1">MAX(Y1241,OFFSET($AA$4,B1241,0))</f>
        <v>-7.4265070076308004E-2</v>
      </c>
      <c r="AB1241" s="62">
        <f t="shared" ca="1" si="265"/>
        <v>1900020.2304859597</v>
      </c>
      <c r="AC1241" s="65">
        <f t="shared" ca="1" si="266"/>
        <v>0</v>
      </c>
      <c r="AD1241" s="62">
        <f ca="1">MAX(0,AB1241-W1241*(1+OFFSET($Y$4,B1241,0))*E1241)</f>
        <v>0</v>
      </c>
      <c r="AE1241" s="65">
        <f ca="1">IF(OFFSET($AC$4,B1241,0)=0,0,-OFFSET($AC$4,B1241,0)/OFFSET($AD$4,B1241,0)*AD1241)</f>
        <v>0</v>
      </c>
      <c r="AF1241" s="51">
        <f t="shared" ca="1" si="267"/>
        <v>1900020.2304859597</v>
      </c>
    </row>
    <row r="1242" spans="1:32" ht="11.25" x14ac:dyDescent="0.2">
      <c r="A1242" s="60">
        <v>41612</v>
      </c>
      <c r="B1242" s="102">
        <f>INT(A1242/10000)</f>
        <v>4</v>
      </c>
      <c r="C1242" s="109">
        <v>4</v>
      </c>
      <c r="D1242" s="60" t="s">
        <v>1299</v>
      </c>
      <c r="E1242" s="60">
        <v>2557</v>
      </c>
      <c r="F1242" s="60">
        <v>0</v>
      </c>
      <c r="G1242" s="60">
        <f t="shared" si="255"/>
        <v>4121.7313432835817</v>
      </c>
      <c r="H1242" s="60"/>
      <c r="I1242" s="60"/>
      <c r="J1242" s="57"/>
      <c r="K1242" s="23">
        <f t="shared" si="256"/>
        <v>1</v>
      </c>
      <c r="L1242" s="23">
        <f t="shared" si="257"/>
        <v>0</v>
      </c>
      <c r="M1242" s="23">
        <f ca="1">OFFSET('Z1'!$B$7,B1242,K1242)*E1242</f>
        <v>0</v>
      </c>
      <c r="N1242" s="23">
        <f ca="1">IF(L1242&gt;0,OFFSET('Z1'!$I$7,B1242,L1242)*IF(L1242=1,E1242-9300,IF(L1242=2,E1242-18000,IF(L1242=3,E1242-45000,0))),0)</f>
        <v>0</v>
      </c>
      <c r="O1242" s="23">
        <f>IF(AND(F1242=1,E1242&gt;20000,E1242&lt;=45000),E1242*'Z1'!$G$7,0)+IF(AND(F1242=1,E1242&gt;45000,E1242&lt;=50000),'Z1'!$G$7/5000*(50000-E1242)*E1242,0)</f>
        <v>0</v>
      </c>
      <c r="P1242" s="24">
        <f t="shared" ca="1" si="258"/>
        <v>0</v>
      </c>
      <c r="Q1242" s="27">
        <v>0</v>
      </c>
      <c r="R1242" s="26">
        <f t="shared" si="259"/>
        <v>0</v>
      </c>
      <c r="S1242" s="27">
        <f t="shared" si="260"/>
        <v>1</v>
      </c>
      <c r="T1242" s="28">
        <f t="shared" si="261"/>
        <v>0</v>
      </c>
      <c r="U1242" s="61">
        <f ca="1">OFFSET($U$4,B1242,0)/OFFSET($G$4,B1242,0)*G1242</f>
        <v>2083341.2218493135</v>
      </c>
      <c r="V1242" s="62">
        <f t="shared" ca="1" si="262"/>
        <v>2083341.2218493135</v>
      </c>
      <c r="W1242" s="63">
        <v>880.12230637345181</v>
      </c>
      <c r="X1242" s="63">
        <f t="shared" ca="1" si="263"/>
        <v>814.75996161490559</v>
      </c>
      <c r="Y1242" s="64">
        <f t="shared" ca="1" si="264"/>
        <v>-7.4265070076308004E-2</v>
      </c>
      <c r="Z1242" s="64"/>
      <c r="AA1242" s="64">
        <f ca="1">MAX(Y1242,OFFSET($AA$4,B1242,0))</f>
        <v>-7.4265070076308004E-2</v>
      </c>
      <c r="AB1242" s="62">
        <f t="shared" ca="1" si="265"/>
        <v>2083341.2218493137</v>
      </c>
      <c r="AC1242" s="65">
        <f t="shared" ca="1" si="266"/>
        <v>0</v>
      </c>
      <c r="AD1242" s="62">
        <f ca="1">MAX(0,AB1242-W1242*(1+OFFSET($Y$4,B1242,0))*E1242)</f>
        <v>0</v>
      </c>
      <c r="AE1242" s="65">
        <f ca="1">IF(OFFSET($AC$4,B1242,0)=0,0,-OFFSET($AC$4,B1242,0)/OFFSET($AD$4,B1242,0)*AD1242)</f>
        <v>0</v>
      </c>
      <c r="AF1242" s="51">
        <f t="shared" ca="1" si="267"/>
        <v>2083341.2218493137</v>
      </c>
    </row>
    <row r="1243" spans="1:32" ht="11.25" x14ac:dyDescent="0.2">
      <c r="A1243" s="60">
        <v>41613</v>
      </c>
      <c r="B1243" s="102">
        <f>INT(A1243/10000)</f>
        <v>4</v>
      </c>
      <c r="C1243" s="109">
        <v>3</v>
      </c>
      <c r="D1243" s="60" t="s">
        <v>1300</v>
      </c>
      <c r="E1243" s="60">
        <v>2174</v>
      </c>
      <c r="F1243" s="60">
        <v>0</v>
      </c>
      <c r="G1243" s="60">
        <f t="shared" si="255"/>
        <v>3504.3582089552237</v>
      </c>
      <c r="H1243" s="60"/>
      <c r="I1243" s="60"/>
      <c r="J1243" s="57"/>
      <c r="K1243" s="23">
        <f t="shared" si="256"/>
        <v>1</v>
      </c>
      <c r="L1243" s="23">
        <f t="shared" si="257"/>
        <v>0</v>
      </c>
      <c r="M1243" s="23">
        <f ca="1">OFFSET('Z1'!$B$7,B1243,K1243)*E1243</f>
        <v>0</v>
      </c>
      <c r="N1243" s="23">
        <f ca="1">IF(L1243&gt;0,OFFSET('Z1'!$I$7,B1243,L1243)*IF(L1243=1,E1243-9300,IF(L1243=2,E1243-18000,IF(L1243=3,E1243-45000,0))),0)</f>
        <v>0</v>
      </c>
      <c r="O1243" s="23">
        <f>IF(AND(F1243=1,E1243&gt;20000,E1243&lt;=45000),E1243*'Z1'!$G$7,0)+IF(AND(F1243=1,E1243&gt;45000,E1243&lt;=50000),'Z1'!$G$7/5000*(50000-E1243)*E1243,0)</f>
        <v>0</v>
      </c>
      <c r="P1243" s="24">
        <f t="shared" ca="1" si="258"/>
        <v>0</v>
      </c>
      <c r="Q1243" s="27">
        <v>42871</v>
      </c>
      <c r="R1243" s="26">
        <f t="shared" si="259"/>
        <v>41871</v>
      </c>
      <c r="S1243" s="27">
        <f t="shared" si="260"/>
        <v>1</v>
      </c>
      <c r="T1243" s="28">
        <f t="shared" si="261"/>
        <v>37683.9</v>
      </c>
      <c r="U1243" s="61">
        <f ca="1">OFFSET($U$4,B1243,0)/OFFSET($G$4,B1243,0)*G1243</f>
        <v>1771288.1565508049</v>
      </c>
      <c r="V1243" s="62">
        <f t="shared" ca="1" si="262"/>
        <v>1808972.0565508048</v>
      </c>
      <c r="W1243" s="63">
        <v>894.21335114957105</v>
      </c>
      <c r="X1243" s="63">
        <f t="shared" ca="1" si="263"/>
        <v>832.09386225887988</v>
      </c>
      <c r="Y1243" s="64">
        <f t="shared" ca="1" si="264"/>
        <v>-6.9468308442087623E-2</v>
      </c>
      <c r="Z1243" s="64"/>
      <c r="AA1243" s="64">
        <f ca="1">MAX(Y1243,OFFSET($AA$4,B1243,0))</f>
        <v>-6.9468308442087623E-2</v>
      </c>
      <c r="AB1243" s="62">
        <f t="shared" ca="1" si="265"/>
        <v>1808972.0565508048</v>
      </c>
      <c r="AC1243" s="65">
        <f t="shared" ca="1" si="266"/>
        <v>0</v>
      </c>
      <c r="AD1243" s="62">
        <f ca="1">MAX(0,AB1243-W1243*(1+OFFSET($Y$4,B1243,0))*E1243)</f>
        <v>1395.8044272195548</v>
      </c>
      <c r="AE1243" s="65">
        <f ca="1">IF(OFFSET($AC$4,B1243,0)=0,0,-OFFSET($AC$4,B1243,0)/OFFSET($AD$4,B1243,0)*AD1243)</f>
        <v>-63.059705498882089</v>
      </c>
      <c r="AF1243" s="51">
        <f t="shared" ca="1" si="267"/>
        <v>1808908.9968453059</v>
      </c>
    </row>
    <row r="1244" spans="1:32" ht="11.25" x14ac:dyDescent="0.2">
      <c r="A1244" s="60">
        <v>41614</v>
      </c>
      <c r="B1244" s="102">
        <f>INT(A1244/10000)</f>
        <v>4</v>
      </c>
      <c r="C1244" s="109">
        <v>4</v>
      </c>
      <c r="D1244" s="60" t="s">
        <v>1301</v>
      </c>
      <c r="E1244" s="60">
        <v>2680</v>
      </c>
      <c r="F1244" s="60">
        <v>0</v>
      </c>
      <c r="G1244" s="60">
        <f t="shared" si="255"/>
        <v>4320</v>
      </c>
      <c r="H1244" s="60"/>
      <c r="I1244" s="60"/>
      <c r="J1244" s="57"/>
      <c r="K1244" s="23">
        <f t="shared" si="256"/>
        <v>1</v>
      </c>
      <c r="L1244" s="23">
        <f t="shared" si="257"/>
        <v>0</v>
      </c>
      <c r="M1244" s="23">
        <f ca="1">OFFSET('Z1'!$B$7,B1244,K1244)*E1244</f>
        <v>0</v>
      </c>
      <c r="N1244" s="23">
        <f ca="1">IF(L1244&gt;0,OFFSET('Z1'!$I$7,B1244,L1244)*IF(L1244=1,E1244-9300,IF(L1244=2,E1244-18000,IF(L1244=3,E1244-45000,0))),0)</f>
        <v>0</v>
      </c>
      <c r="O1244" s="23">
        <f>IF(AND(F1244=1,E1244&gt;20000,E1244&lt;=45000),E1244*'Z1'!$G$7,0)+IF(AND(F1244=1,E1244&gt;45000,E1244&lt;=50000),'Z1'!$G$7/5000*(50000-E1244)*E1244,0)</f>
        <v>0</v>
      </c>
      <c r="P1244" s="24">
        <f t="shared" ca="1" si="258"/>
        <v>0</v>
      </c>
      <c r="Q1244" s="27">
        <v>0</v>
      </c>
      <c r="R1244" s="26">
        <f t="shared" si="259"/>
        <v>0</v>
      </c>
      <c r="S1244" s="27">
        <f t="shared" si="260"/>
        <v>1</v>
      </c>
      <c r="T1244" s="28">
        <f t="shared" si="261"/>
        <v>0</v>
      </c>
      <c r="U1244" s="61">
        <f ca="1">OFFSET($U$4,B1244,0)/OFFSET($G$4,B1244,0)*G1244</f>
        <v>2183556.6971279471</v>
      </c>
      <c r="V1244" s="62">
        <f t="shared" ca="1" si="262"/>
        <v>2183556.6971279471</v>
      </c>
      <c r="W1244" s="63">
        <v>880.12230637345169</v>
      </c>
      <c r="X1244" s="63">
        <f t="shared" ca="1" si="263"/>
        <v>814.75996161490559</v>
      </c>
      <c r="Y1244" s="64">
        <f t="shared" ca="1" si="264"/>
        <v>-7.4265070076307893E-2</v>
      </c>
      <c r="Z1244" s="64"/>
      <c r="AA1244" s="64">
        <f ca="1">MAX(Y1244,OFFSET($AA$4,B1244,0))</f>
        <v>-7.4265070076307893E-2</v>
      </c>
      <c r="AB1244" s="62">
        <f t="shared" ca="1" si="265"/>
        <v>2183556.6971279471</v>
      </c>
      <c r="AC1244" s="65">
        <f t="shared" ca="1" si="266"/>
        <v>0</v>
      </c>
      <c r="AD1244" s="62">
        <f ca="1">MAX(0,AB1244-W1244*(1+OFFSET($Y$4,B1244,0))*E1244)</f>
        <v>0</v>
      </c>
      <c r="AE1244" s="65">
        <f ca="1">IF(OFFSET($AC$4,B1244,0)=0,0,-OFFSET($AC$4,B1244,0)/OFFSET($AD$4,B1244,0)*AD1244)</f>
        <v>0</v>
      </c>
      <c r="AF1244" s="51">
        <f t="shared" ca="1" si="267"/>
        <v>2183556.6971279471</v>
      </c>
    </row>
    <row r="1245" spans="1:32" ht="11.25" x14ac:dyDescent="0.2">
      <c r="A1245" s="60">
        <v>41615</v>
      </c>
      <c r="B1245" s="102">
        <f>INT(A1245/10000)</f>
        <v>4</v>
      </c>
      <c r="C1245" s="109">
        <v>4</v>
      </c>
      <c r="D1245" s="60" t="s">
        <v>1302</v>
      </c>
      <c r="E1245" s="60">
        <v>3198</v>
      </c>
      <c r="F1245" s="60">
        <v>0</v>
      </c>
      <c r="G1245" s="60">
        <f t="shared" si="255"/>
        <v>5154.9850746268658</v>
      </c>
      <c r="H1245" s="60"/>
      <c r="I1245" s="60"/>
      <c r="J1245" s="57"/>
      <c r="K1245" s="23">
        <f t="shared" si="256"/>
        <v>1</v>
      </c>
      <c r="L1245" s="23">
        <f t="shared" si="257"/>
        <v>0</v>
      </c>
      <c r="M1245" s="23">
        <f ca="1">OFFSET('Z1'!$B$7,B1245,K1245)*E1245</f>
        <v>0</v>
      </c>
      <c r="N1245" s="23">
        <f ca="1">IF(L1245&gt;0,OFFSET('Z1'!$I$7,B1245,L1245)*IF(L1245=1,E1245-9300,IF(L1245=2,E1245-18000,IF(L1245=3,E1245-45000,0))),0)</f>
        <v>0</v>
      </c>
      <c r="O1245" s="23">
        <f>IF(AND(F1245=1,E1245&gt;20000,E1245&lt;=45000),E1245*'Z1'!$G$7,0)+IF(AND(F1245=1,E1245&gt;45000,E1245&lt;=50000),'Z1'!$G$7/5000*(50000-E1245)*E1245,0)</f>
        <v>0</v>
      </c>
      <c r="P1245" s="24">
        <f t="shared" ca="1" si="258"/>
        <v>0</v>
      </c>
      <c r="Q1245" s="27">
        <v>4918</v>
      </c>
      <c r="R1245" s="26">
        <f t="shared" si="259"/>
        <v>3918</v>
      </c>
      <c r="S1245" s="27">
        <f t="shared" si="260"/>
        <v>1</v>
      </c>
      <c r="T1245" s="28">
        <f t="shared" si="261"/>
        <v>3526.2000000000003</v>
      </c>
      <c r="U1245" s="61">
        <f ca="1">OFFSET($U$4,B1245,0)/OFFSET($G$4,B1245,0)*G1245</f>
        <v>2605602.3572444683</v>
      </c>
      <c r="V1245" s="62">
        <f t="shared" ca="1" si="262"/>
        <v>2609128.5572444685</v>
      </c>
      <c r="W1245" s="63">
        <v>881.1328030932267</v>
      </c>
      <c r="X1245" s="63">
        <f t="shared" ca="1" si="263"/>
        <v>815.86258825655671</v>
      </c>
      <c r="Y1245" s="64">
        <f t="shared" ca="1" si="264"/>
        <v>-7.4075343248529824E-2</v>
      </c>
      <c r="Z1245" s="64"/>
      <c r="AA1245" s="64">
        <f ca="1">MAX(Y1245,OFFSET($AA$4,B1245,0))</f>
        <v>-7.4075343248529824E-2</v>
      </c>
      <c r="AB1245" s="62">
        <f t="shared" ca="1" si="265"/>
        <v>2609128.5572444685</v>
      </c>
      <c r="AC1245" s="65">
        <f t="shared" ca="1" si="266"/>
        <v>0</v>
      </c>
      <c r="AD1245" s="62">
        <f ca="1">MAX(0,AB1245-W1245*(1+OFFSET($Y$4,B1245,0))*E1245)</f>
        <v>0</v>
      </c>
      <c r="AE1245" s="65">
        <f ca="1">IF(OFFSET($AC$4,B1245,0)=0,0,-OFFSET($AC$4,B1245,0)/OFFSET($AD$4,B1245,0)*AD1245)</f>
        <v>0</v>
      </c>
      <c r="AF1245" s="51">
        <f t="shared" ca="1" si="267"/>
        <v>2609128.5572444685</v>
      </c>
    </row>
    <row r="1246" spans="1:32" ht="11.25" x14ac:dyDescent="0.2">
      <c r="A1246" s="60">
        <v>41616</v>
      </c>
      <c r="B1246" s="102">
        <f>INT(A1246/10000)</f>
        <v>4</v>
      </c>
      <c r="C1246" s="109">
        <v>2</v>
      </c>
      <c r="D1246" s="60" t="s">
        <v>1303</v>
      </c>
      <c r="E1246" s="60">
        <v>538</v>
      </c>
      <c r="F1246" s="60">
        <v>0</v>
      </c>
      <c r="G1246" s="60">
        <f t="shared" si="255"/>
        <v>867.22388059701495</v>
      </c>
      <c r="H1246" s="60"/>
      <c r="I1246" s="60"/>
      <c r="J1246" s="57"/>
      <c r="K1246" s="23">
        <f t="shared" si="256"/>
        <v>1</v>
      </c>
      <c r="L1246" s="23">
        <f t="shared" si="257"/>
        <v>0</v>
      </c>
      <c r="M1246" s="23">
        <f ca="1">OFFSET('Z1'!$B$7,B1246,K1246)*E1246</f>
        <v>0</v>
      </c>
      <c r="N1246" s="23">
        <f ca="1">IF(L1246&gt;0,OFFSET('Z1'!$I$7,B1246,L1246)*IF(L1246=1,E1246-9300,IF(L1246=2,E1246-18000,IF(L1246=3,E1246-45000,0))),0)</f>
        <v>0</v>
      </c>
      <c r="O1246" s="23">
        <f>IF(AND(F1246=1,E1246&gt;20000,E1246&lt;=45000),E1246*'Z1'!$G$7,0)+IF(AND(F1246=1,E1246&gt;45000,E1246&lt;=50000),'Z1'!$G$7/5000*(50000-E1246)*E1246,0)</f>
        <v>0</v>
      </c>
      <c r="P1246" s="24">
        <f t="shared" ca="1" si="258"/>
        <v>0</v>
      </c>
      <c r="Q1246" s="27">
        <v>0</v>
      </c>
      <c r="R1246" s="26">
        <f t="shared" si="259"/>
        <v>0</v>
      </c>
      <c r="S1246" s="27">
        <f t="shared" si="260"/>
        <v>1</v>
      </c>
      <c r="T1246" s="28">
        <f t="shared" si="261"/>
        <v>0</v>
      </c>
      <c r="U1246" s="61">
        <f ca="1">OFFSET($U$4,B1246,0)/OFFSET($G$4,B1246,0)*G1246</f>
        <v>438340.85934881924</v>
      </c>
      <c r="V1246" s="62">
        <f t="shared" ca="1" si="262"/>
        <v>438340.85934881924</v>
      </c>
      <c r="W1246" s="63">
        <v>880.12230637345158</v>
      </c>
      <c r="X1246" s="63">
        <f t="shared" ca="1" si="263"/>
        <v>814.75996161490571</v>
      </c>
      <c r="Y1246" s="64">
        <f t="shared" ca="1" si="264"/>
        <v>-7.4265070076307671E-2</v>
      </c>
      <c r="Z1246" s="64"/>
      <c r="AA1246" s="64">
        <f ca="1">MAX(Y1246,OFFSET($AA$4,B1246,0))</f>
        <v>-7.4265070076307671E-2</v>
      </c>
      <c r="AB1246" s="62">
        <f t="shared" ca="1" si="265"/>
        <v>438340.85934881924</v>
      </c>
      <c r="AC1246" s="65">
        <f t="shared" ca="1" si="266"/>
        <v>0</v>
      </c>
      <c r="AD1246" s="62">
        <f ca="1">MAX(0,AB1246-W1246*(1+OFFSET($Y$4,B1246,0))*E1246)</f>
        <v>0</v>
      </c>
      <c r="AE1246" s="65">
        <f ca="1">IF(OFFSET($AC$4,B1246,0)=0,0,-OFFSET($AC$4,B1246,0)/OFFSET($AD$4,B1246,0)*AD1246)</f>
        <v>0</v>
      </c>
      <c r="AF1246" s="51">
        <f t="shared" ca="1" si="267"/>
        <v>438340.85934881924</v>
      </c>
    </row>
    <row r="1247" spans="1:32" ht="11.25" x14ac:dyDescent="0.2">
      <c r="A1247" s="60">
        <v>41617</v>
      </c>
      <c r="B1247" s="102">
        <f>INT(A1247/10000)</f>
        <v>4</v>
      </c>
      <c r="C1247" s="109">
        <v>4</v>
      </c>
      <c r="D1247" s="60" t="s">
        <v>1304</v>
      </c>
      <c r="E1247" s="60">
        <v>4779</v>
      </c>
      <c r="F1247" s="60">
        <v>0</v>
      </c>
      <c r="G1247" s="60">
        <f t="shared" si="255"/>
        <v>7703.4626865671644</v>
      </c>
      <c r="H1247" s="60"/>
      <c r="I1247" s="60"/>
      <c r="J1247" s="57"/>
      <c r="K1247" s="23">
        <f t="shared" si="256"/>
        <v>1</v>
      </c>
      <c r="L1247" s="23">
        <f t="shared" si="257"/>
        <v>0</v>
      </c>
      <c r="M1247" s="23">
        <f ca="1">OFFSET('Z1'!$B$7,B1247,K1247)*E1247</f>
        <v>0</v>
      </c>
      <c r="N1247" s="23">
        <f ca="1">IF(L1247&gt;0,OFFSET('Z1'!$I$7,B1247,L1247)*IF(L1247=1,E1247-9300,IF(L1247=2,E1247-18000,IF(L1247=3,E1247-45000,0))),0)</f>
        <v>0</v>
      </c>
      <c r="O1247" s="23">
        <f>IF(AND(F1247=1,E1247&gt;20000,E1247&lt;=45000),E1247*'Z1'!$G$7,0)+IF(AND(F1247=1,E1247&gt;45000,E1247&lt;=50000),'Z1'!$G$7/5000*(50000-E1247)*E1247,0)</f>
        <v>0</v>
      </c>
      <c r="P1247" s="24">
        <f t="shared" ca="1" si="258"/>
        <v>0</v>
      </c>
      <c r="Q1247" s="27">
        <v>7091</v>
      </c>
      <c r="R1247" s="26">
        <f t="shared" si="259"/>
        <v>6091</v>
      </c>
      <c r="S1247" s="27">
        <f t="shared" si="260"/>
        <v>1</v>
      </c>
      <c r="T1247" s="28">
        <f t="shared" si="261"/>
        <v>5481.9000000000005</v>
      </c>
      <c r="U1247" s="61">
        <f ca="1">OFFSET($U$4,B1247,0)/OFFSET($G$4,B1247,0)*G1247</f>
        <v>3893737.8565576342</v>
      </c>
      <c r="V1247" s="62">
        <f t="shared" ca="1" si="262"/>
        <v>3899219.7565576341</v>
      </c>
      <c r="W1247" s="63">
        <v>881.23350739559839</v>
      </c>
      <c r="X1247" s="63">
        <f t="shared" ca="1" si="263"/>
        <v>815.90704259418999</v>
      </c>
      <c r="Y1247" s="64">
        <f t="shared" ca="1" si="264"/>
        <v>-7.4130709117580573E-2</v>
      </c>
      <c r="Z1247" s="64"/>
      <c r="AA1247" s="64">
        <f ca="1">MAX(Y1247,OFFSET($AA$4,B1247,0))</f>
        <v>-7.4130709117580573E-2</v>
      </c>
      <c r="AB1247" s="62">
        <f t="shared" ca="1" si="265"/>
        <v>3899219.7565576341</v>
      </c>
      <c r="AC1247" s="65">
        <f t="shared" ca="1" si="266"/>
        <v>0</v>
      </c>
      <c r="AD1247" s="62">
        <f ca="1">MAX(0,AB1247-W1247*(1+OFFSET($Y$4,B1247,0))*E1247)</f>
        <v>0</v>
      </c>
      <c r="AE1247" s="65">
        <f ca="1">IF(OFFSET($AC$4,B1247,0)=0,0,-OFFSET($AC$4,B1247,0)/OFFSET($AD$4,B1247,0)*AD1247)</f>
        <v>0</v>
      </c>
      <c r="AF1247" s="51">
        <f t="shared" ca="1" si="267"/>
        <v>3899219.7565576341</v>
      </c>
    </row>
    <row r="1248" spans="1:32" ht="11.25" x14ac:dyDescent="0.2">
      <c r="A1248" s="60">
        <v>41618</v>
      </c>
      <c r="B1248" s="102">
        <f>INT(A1248/10000)</f>
        <v>4</v>
      </c>
      <c r="C1248" s="109">
        <v>4</v>
      </c>
      <c r="D1248" s="60" t="s">
        <v>1305</v>
      </c>
      <c r="E1248" s="60">
        <v>4453</v>
      </c>
      <c r="F1248" s="60">
        <v>0</v>
      </c>
      <c r="G1248" s="60">
        <f t="shared" si="255"/>
        <v>7177.9701492537315</v>
      </c>
      <c r="H1248" s="60"/>
      <c r="I1248" s="60"/>
      <c r="J1248" s="57"/>
      <c r="K1248" s="23">
        <f t="shared" si="256"/>
        <v>1</v>
      </c>
      <c r="L1248" s="23">
        <f t="shared" si="257"/>
        <v>0</v>
      </c>
      <c r="M1248" s="23">
        <f ca="1">OFFSET('Z1'!$B$7,B1248,K1248)*E1248</f>
        <v>0</v>
      </c>
      <c r="N1248" s="23">
        <f ca="1">IF(L1248&gt;0,OFFSET('Z1'!$I$7,B1248,L1248)*IF(L1248=1,E1248-9300,IF(L1248=2,E1248-18000,IF(L1248=3,E1248-45000,0))),0)</f>
        <v>0</v>
      </c>
      <c r="O1248" s="23">
        <f>IF(AND(F1248=1,E1248&gt;20000,E1248&lt;=45000),E1248*'Z1'!$G$7,0)+IF(AND(F1248=1,E1248&gt;45000,E1248&lt;=50000),'Z1'!$G$7/5000*(50000-E1248)*E1248,0)</f>
        <v>0</v>
      </c>
      <c r="P1248" s="24">
        <f t="shared" ca="1" si="258"/>
        <v>0</v>
      </c>
      <c r="Q1248" s="27">
        <v>0</v>
      </c>
      <c r="R1248" s="26">
        <f t="shared" si="259"/>
        <v>0</v>
      </c>
      <c r="S1248" s="27">
        <f t="shared" si="260"/>
        <v>1</v>
      </c>
      <c r="T1248" s="28">
        <f t="shared" si="261"/>
        <v>0</v>
      </c>
      <c r="U1248" s="61">
        <f ca="1">OFFSET($U$4,B1248,0)/OFFSET($G$4,B1248,0)*G1248</f>
        <v>3628126.1090711746</v>
      </c>
      <c r="V1248" s="62">
        <f t="shared" ca="1" si="262"/>
        <v>3628126.1090711746</v>
      </c>
      <c r="W1248" s="63">
        <v>880.12230637345169</v>
      </c>
      <c r="X1248" s="63">
        <f t="shared" ca="1" si="263"/>
        <v>814.75996161490559</v>
      </c>
      <c r="Y1248" s="64">
        <f t="shared" ca="1" si="264"/>
        <v>-7.4265070076307893E-2</v>
      </c>
      <c r="Z1248" s="64"/>
      <c r="AA1248" s="64">
        <f ca="1">MAX(Y1248,OFFSET($AA$4,B1248,0))</f>
        <v>-7.4265070076307893E-2</v>
      </c>
      <c r="AB1248" s="62">
        <f t="shared" ca="1" si="265"/>
        <v>3628126.1090711746</v>
      </c>
      <c r="AC1248" s="65">
        <f t="shared" ca="1" si="266"/>
        <v>0</v>
      </c>
      <c r="AD1248" s="62">
        <f ca="1">MAX(0,AB1248-W1248*(1+OFFSET($Y$4,B1248,0))*E1248)</f>
        <v>0</v>
      </c>
      <c r="AE1248" s="65">
        <f ca="1">IF(OFFSET($AC$4,B1248,0)=0,0,-OFFSET($AC$4,B1248,0)/OFFSET($AD$4,B1248,0)*AD1248)</f>
        <v>0</v>
      </c>
      <c r="AF1248" s="51">
        <f t="shared" ca="1" si="267"/>
        <v>3628126.1090711746</v>
      </c>
    </row>
    <row r="1249" spans="1:32" ht="11.25" x14ac:dyDescent="0.2">
      <c r="A1249" s="60">
        <v>41619</v>
      </c>
      <c r="B1249" s="102">
        <f>INT(A1249/10000)</f>
        <v>4</v>
      </c>
      <c r="C1249" s="109">
        <v>3</v>
      </c>
      <c r="D1249" s="60" t="s">
        <v>1306</v>
      </c>
      <c r="E1249" s="60">
        <v>1309</v>
      </c>
      <c r="F1249" s="60">
        <v>0</v>
      </c>
      <c r="G1249" s="60">
        <f t="shared" si="255"/>
        <v>2110.0298507462685</v>
      </c>
      <c r="H1249" s="60"/>
      <c r="I1249" s="60"/>
      <c r="J1249" s="57"/>
      <c r="K1249" s="23">
        <f t="shared" si="256"/>
        <v>1</v>
      </c>
      <c r="L1249" s="23">
        <f t="shared" si="257"/>
        <v>0</v>
      </c>
      <c r="M1249" s="23">
        <f ca="1">OFFSET('Z1'!$B$7,B1249,K1249)*E1249</f>
        <v>0</v>
      </c>
      <c r="N1249" s="23">
        <f ca="1">IF(L1249&gt;0,OFFSET('Z1'!$I$7,B1249,L1249)*IF(L1249=1,E1249-9300,IF(L1249=2,E1249-18000,IF(L1249=3,E1249-45000,0))),0)</f>
        <v>0</v>
      </c>
      <c r="O1249" s="23">
        <f>IF(AND(F1249=1,E1249&gt;20000,E1249&lt;=45000),E1249*'Z1'!$G$7,0)+IF(AND(F1249=1,E1249&gt;45000,E1249&lt;=50000),'Z1'!$G$7/5000*(50000-E1249)*E1249,0)</f>
        <v>0</v>
      </c>
      <c r="P1249" s="24">
        <f t="shared" ca="1" si="258"/>
        <v>0</v>
      </c>
      <c r="Q1249" s="27">
        <v>0</v>
      </c>
      <c r="R1249" s="26">
        <f t="shared" si="259"/>
        <v>0</v>
      </c>
      <c r="S1249" s="27">
        <f t="shared" si="260"/>
        <v>1</v>
      </c>
      <c r="T1249" s="28">
        <f t="shared" si="261"/>
        <v>0</v>
      </c>
      <c r="U1249" s="61">
        <f ca="1">OFFSET($U$4,B1249,0)/OFFSET($G$4,B1249,0)*G1249</f>
        <v>1066520.7897539113</v>
      </c>
      <c r="V1249" s="62">
        <f t="shared" ca="1" si="262"/>
        <v>1066520.7897539113</v>
      </c>
      <c r="W1249" s="63">
        <v>880.12230637345169</v>
      </c>
      <c r="X1249" s="63">
        <f t="shared" ca="1" si="263"/>
        <v>814.75996161490548</v>
      </c>
      <c r="Y1249" s="64">
        <f t="shared" ca="1" si="264"/>
        <v>-7.4265070076308004E-2</v>
      </c>
      <c r="Z1249" s="64"/>
      <c r="AA1249" s="64">
        <f ca="1">MAX(Y1249,OFFSET($AA$4,B1249,0))</f>
        <v>-7.4265070076308004E-2</v>
      </c>
      <c r="AB1249" s="62">
        <f t="shared" ca="1" si="265"/>
        <v>1066520.7897539113</v>
      </c>
      <c r="AC1249" s="65">
        <f t="shared" ca="1" si="266"/>
        <v>0</v>
      </c>
      <c r="AD1249" s="62">
        <f ca="1">MAX(0,AB1249-W1249*(1+OFFSET($Y$4,B1249,0))*E1249)</f>
        <v>0</v>
      </c>
      <c r="AE1249" s="65">
        <f ca="1">IF(OFFSET($AC$4,B1249,0)=0,0,-OFFSET($AC$4,B1249,0)/OFFSET($AD$4,B1249,0)*AD1249)</f>
        <v>0</v>
      </c>
      <c r="AF1249" s="51">
        <f t="shared" ca="1" si="267"/>
        <v>1066520.7897539113</v>
      </c>
    </row>
    <row r="1250" spans="1:32" ht="11.25" x14ac:dyDescent="0.2">
      <c r="A1250" s="60">
        <v>41620</v>
      </c>
      <c r="B1250" s="102">
        <f>INT(A1250/10000)</f>
        <v>4</v>
      </c>
      <c r="C1250" s="109">
        <v>3</v>
      </c>
      <c r="D1250" s="60" t="s">
        <v>1307</v>
      </c>
      <c r="E1250" s="60">
        <v>1513</v>
      </c>
      <c r="F1250" s="60">
        <v>0</v>
      </c>
      <c r="G1250" s="60">
        <f t="shared" si="255"/>
        <v>2438.8656716417909</v>
      </c>
      <c r="H1250" s="60"/>
      <c r="I1250" s="60"/>
      <c r="J1250" s="57"/>
      <c r="K1250" s="23">
        <f t="shared" si="256"/>
        <v>1</v>
      </c>
      <c r="L1250" s="23">
        <f t="shared" si="257"/>
        <v>0</v>
      </c>
      <c r="M1250" s="23">
        <f ca="1">OFFSET('Z1'!$B$7,B1250,K1250)*E1250</f>
        <v>0</v>
      </c>
      <c r="N1250" s="23">
        <f ca="1">IF(L1250&gt;0,OFFSET('Z1'!$I$7,B1250,L1250)*IF(L1250=1,E1250-9300,IF(L1250=2,E1250-18000,IF(L1250=3,E1250-45000,0))),0)</f>
        <v>0</v>
      </c>
      <c r="O1250" s="23">
        <f>IF(AND(F1250=1,E1250&gt;20000,E1250&lt;=45000),E1250*'Z1'!$G$7,0)+IF(AND(F1250=1,E1250&gt;45000,E1250&lt;=50000),'Z1'!$G$7/5000*(50000-E1250)*E1250,0)</f>
        <v>0</v>
      </c>
      <c r="P1250" s="24">
        <f t="shared" ca="1" si="258"/>
        <v>0</v>
      </c>
      <c r="Q1250" s="27">
        <v>0</v>
      </c>
      <c r="R1250" s="26">
        <f t="shared" si="259"/>
        <v>0</v>
      </c>
      <c r="S1250" s="27">
        <f t="shared" si="260"/>
        <v>1</v>
      </c>
      <c r="T1250" s="28">
        <f t="shared" si="261"/>
        <v>0</v>
      </c>
      <c r="U1250" s="61">
        <f ca="1">OFFSET($U$4,B1250,0)/OFFSET($G$4,B1250,0)*G1250</f>
        <v>1232731.8219233521</v>
      </c>
      <c r="V1250" s="62">
        <f t="shared" ca="1" si="262"/>
        <v>1232731.8219233521</v>
      </c>
      <c r="W1250" s="63">
        <v>880.12230637345181</v>
      </c>
      <c r="X1250" s="63">
        <f t="shared" ca="1" si="263"/>
        <v>814.75996161490559</v>
      </c>
      <c r="Y1250" s="64">
        <f t="shared" ca="1" si="264"/>
        <v>-7.4265070076308004E-2</v>
      </c>
      <c r="Z1250" s="64"/>
      <c r="AA1250" s="64">
        <f ca="1">MAX(Y1250,OFFSET($AA$4,B1250,0))</f>
        <v>-7.4265070076308004E-2</v>
      </c>
      <c r="AB1250" s="62">
        <f t="shared" ca="1" si="265"/>
        <v>1232731.8219233521</v>
      </c>
      <c r="AC1250" s="65">
        <f t="shared" ca="1" si="266"/>
        <v>0</v>
      </c>
      <c r="AD1250" s="62">
        <f ca="1">MAX(0,AB1250-W1250*(1+OFFSET($Y$4,B1250,0))*E1250)</f>
        <v>0</v>
      </c>
      <c r="AE1250" s="65">
        <f ca="1">IF(OFFSET($AC$4,B1250,0)=0,0,-OFFSET($AC$4,B1250,0)/OFFSET($AD$4,B1250,0)*AD1250)</f>
        <v>0</v>
      </c>
      <c r="AF1250" s="51">
        <f t="shared" ca="1" si="267"/>
        <v>1232731.8219233521</v>
      </c>
    </row>
    <row r="1251" spans="1:32" ht="11.25" x14ac:dyDescent="0.2">
      <c r="A1251" s="60">
        <v>41621</v>
      </c>
      <c r="B1251" s="102">
        <f>INT(A1251/10000)</f>
        <v>4</v>
      </c>
      <c r="C1251" s="109">
        <v>3</v>
      </c>
      <c r="D1251" s="60" t="s">
        <v>1308</v>
      </c>
      <c r="E1251" s="60">
        <v>1301</v>
      </c>
      <c r="F1251" s="60">
        <v>0</v>
      </c>
      <c r="G1251" s="60">
        <f t="shared" si="255"/>
        <v>2097.1343283582091</v>
      </c>
      <c r="H1251" s="60"/>
      <c r="I1251" s="60"/>
      <c r="J1251" s="57"/>
      <c r="K1251" s="23">
        <f t="shared" si="256"/>
        <v>1</v>
      </c>
      <c r="L1251" s="23">
        <f t="shared" si="257"/>
        <v>0</v>
      </c>
      <c r="M1251" s="23">
        <f ca="1">OFFSET('Z1'!$B$7,B1251,K1251)*E1251</f>
        <v>0</v>
      </c>
      <c r="N1251" s="23">
        <f ca="1">IF(L1251&gt;0,OFFSET('Z1'!$I$7,B1251,L1251)*IF(L1251=1,E1251-9300,IF(L1251=2,E1251-18000,IF(L1251=3,E1251-45000,0))),0)</f>
        <v>0</v>
      </c>
      <c r="O1251" s="23">
        <f>IF(AND(F1251=1,E1251&gt;20000,E1251&lt;=45000),E1251*'Z1'!$G$7,0)+IF(AND(F1251=1,E1251&gt;45000,E1251&lt;=50000),'Z1'!$G$7/5000*(50000-E1251)*E1251,0)</f>
        <v>0</v>
      </c>
      <c r="P1251" s="24">
        <f t="shared" ca="1" si="258"/>
        <v>0</v>
      </c>
      <c r="Q1251" s="27">
        <v>0</v>
      </c>
      <c r="R1251" s="26">
        <f t="shared" si="259"/>
        <v>0</v>
      </c>
      <c r="S1251" s="27">
        <f t="shared" si="260"/>
        <v>1</v>
      </c>
      <c r="T1251" s="28">
        <f t="shared" si="261"/>
        <v>0</v>
      </c>
      <c r="U1251" s="61">
        <f ca="1">OFFSET($U$4,B1251,0)/OFFSET($G$4,B1251,0)*G1251</f>
        <v>1060002.7100609923</v>
      </c>
      <c r="V1251" s="62">
        <f t="shared" ca="1" si="262"/>
        <v>1060002.7100609923</v>
      </c>
      <c r="W1251" s="63">
        <v>880.12230637345169</v>
      </c>
      <c r="X1251" s="63">
        <f t="shared" ca="1" si="263"/>
        <v>814.75996161490571</v>
      </c>
      <c r="Y1251" s="64">
        <f t="shared" ca="1" si="264"/>
        <v>-7.4265070076307782E-2</v>
      </c>
      <c r="Z1251" s="64"/>
      <c r="AA1251" s="64">
        <f ca="1">MAX(Y1251,OFFSET($AA$4,B1251,0))</f>
        <v>-7.4265070076307782E-2</v>
      </c>
      <c r="AB1251" s="62">
        <f t="shared" ca="1" si="265"/>
        <v>1060002.7100609923</v>
      </c>
      <c r="AC1251" s="65">
        <f t="shared" ca="1" si="266"/>
        <v>0</v>
      </c>
      <c r="AD1251" s="62">
        <f ca="1">MAX(0,AB1251-W1251*(1+OFFSET($Y$4,B1251,0))*E1251)</f>
        <v>0</v>
      </c>
      <c r="AE1251" s="65">
        <f ca="1">IF(OFFSET($AC$4,B1251,0)=0,0,-OFFSET($AC$4,B1251,0)/OFFSET($AD$4,B1251,0)*AD1251)</f>
        <v>0</v>
      </c>
      <c r="AF1251" s="51">
        <f t="shared" ca="1" si="267"/>
        <v>1060002.7100609923</v>
      </c>
    </row>
    <row r="1252" spans="1:32" ht="11.25" x14ac:dyDescent="0.2">
      <c r="A1252" s="60">
        <v>41622</v>
      </c>
      <c r="B1252" s="102">
        <f>INT(A1252/10000)</f>
        <v>4</v>
      </c>
      <c r="C1252" s="109">
        <v>3</v>
      </c>
      <c r="D1252" s="60" t="s">
        <v>1309</v>
      </c>
      <c r="E1252" s="60">
        <v>1582</v>
      </c>
      <c r="F1252" s="60">
        <v>0</v>
      </c>
      <c r="G1252" s="60">
        <f t="shared" si="255"/>
        <v>2550.0895522388059</v>
      </c>
      <c r="H1252" s="60"/>
      <c r="I1252" s="60"/>
      <c r="J1252" s="57"/>
      <c r="K1252" s="23">
        <f t="shared" si="256"/>
        <v>1</v>
      </c>
      <c r="L1252" s="23">
        <f t="shared" si="257"/>
        <v>0</v>
      </c>
      <c r="M1252" s="23">
        <f ca="1">OFFSET('Z1'!$B$7,B1252,K1252)*E1252</f>
        <v>0</v>
      </c>
      <c r="N1252" s="23">
        <f ca="1">IF(L1252&gt;0,OFFSET('Z1'!$I$7,B1252,L1252)*IF(L1252=1,E1252-9300,IF(L1252=2,E1252-18000,IF(L1252=3,E1252-45000,0))),0)</f>
        <v>0</v>
      </c>
      <c r="O1252" s="23">
        <f>IF(AND(F1252=1,E1252&gt;20000,E1252&lt;=45000),E1252*'Z1'!$G$7,0)+IF(AND(F1252=1,E1252&gt;45000,E1252&lt;=50000),'Z1'!$G$7/5000*(50000-E1252)*E1252,0)</f>
        <v>0</v>
      </c>
      <c r="P1252" s="24">
        <f t="shared" ca="1" si="258"/>
        <v>0</v>
      </c>
      <c r="Q1252" s="27">
        <v>0</v>
      </c>
      <c r="R1252" s="26">
        <f t="shared" si="259"/>
        <v>0</v>
      </c>
      <c r="S1252" s="27">
        <f t="shared" si="260"/>
        <v>1</v>
      </c>
      <c r="T1252" s="28">
        <f t="shared" si="261"/>
        <v>0</v>
      </c>
      <c r="U1252" s="61">
        <f ca="1">OFFSET($U$4,B1252,0)/OFFSET($G$4,B1252,0)*G1252</f>
        <v>1288950.2592747808</v>
      </c>
      <c r="V1252" s="62">
        <f t="shared" ca="1" si="262"/>
        <v>1288950.2592747808</v>
      </c>
      <c r="W1252" s="63">
        <v>880.12230637345181</v>
      </c>
      <c r="X1252" s="63">
        <f t="shared" ca="1" si="263"/>
        <v>814.75996161490571</v>
      </c>
      <c r="Y1252" s="64">
        <f t="shared" ca="1" si="264"/>
        <v>-7.4265070076307893E-2</v>
      </c>
      <c r="Z1252" s="64"/>
      <c r="AA1252" s="64">
        <f ca="1">MAX(Y1252,OFFSET($AA$4,B1252,0))</f>
        <v>-7.4265070076307893E-2</v>
      </c>
      <c r="AB1252" s="62">
        <f t="shared" ca="1" si="265"/>
        <v>1288950.2592747808</v>
      </c>
      <c r="AC1252" s="65">
        <f t="shared" ca="1" si="266"/>
        <v>0</v>
      </c>
      <c r="AD1252" s="62">
        <f ca="1">MAX(0,AB1252-W1252*(1+OFFSET($Y$4,B1252,0))*E1252)</f>
        <v>0</v>
      </c>
      <c r="AE1252" s="65">
        <f ca="1">IF(OFFSET($AC$4,B1252,0)=0,0,-OFFSET($AC$4,B1252,0)/OFFSET($AD$4,B1252,0)*AD1252)</f>
        <v>0</v>
      </c>
      <c r="AF1252" s="51">
        <f t="shared" ca="1" si="267"/>
        <v>1288950.2592747808</v>
      </c>
    </row>
    <row r="1253" spans="1:32" ht="11.25" x14ac:dyDescent="0.2">
      <c r="A1253" s="60">
        <v>41623</v>
      </c>
      <c r="B1253" s="102">
        <f>INT(A1253/10000)</f>
        <v>4</v>
      </c>
      <c r="C1253" s="109">
        <v>2</v>
      </c>
      <c r="D1253" s="60" t="s">
        <v>1310</v>
      </c>
      <c r="E1253" s="60">
        <v>985</v>
      </c>
      <c r="F1253" s="60">
        <v>0</v>
      </c>
      <c r="G1253" s="60">
        <f t="shared" si="255"/>
        <v>1587.7611940298507</v>
      </c>
      <c r="H1253" s="60"/>
      <c r="I1253" s="60"/>
      <c r="J1253" s="57"/>
      <c r="K1253" s="23">
        <f t="shared" si="256"/>
        <v>1</v>
      </c>
      <c r="L1253" s="23">
        <f t="shared" si="257"/>
        <v>0</v>
      </c>
      <c r="M1253" s="23">
        <f ca="1">OFFSET('Z1'!$B$7,B1253,K1253)*E1253</f>
        <v>0</v>
      </c>
      <c r="N1253" s="23">
        <f ca="1">IF(L1253&gt;0,OFFSET('Z1'!$I$7,B1253,L1253)*IF(L1253=1,E1253-9300,IF(L1253=2,E1253-18000,IF(L1253=3,E1253-45000,0))),0)</f>
        <v>0</v>
      </c>
      <c r="O1253" s="23">
        <f>IF(AND(F1253=1,E1253&gt;20000,E1253&lt;=45000),E1253*'Z1'!$G$7,0)+IF(AND(F1253=1,E1253&gt;45000,E1253&lt;=50000),'Z1'!$G$7/5000*(50000-E1253)*E1253,0)</f>
        <v>0</v>
      </c>
      <c r="P1253" s="24">
        <f t="shared" ca="1" si="258"/>
        <v>0</v>
      </c>
      <c r="Q1253" s="27">
        <v>0</v>
      </c>
      <c r="R1253" s="26">
        <f t="shared" si="259"/>
        <v>0</v>
      </c>
      <c r="S1253" s="27">
        <f t="shared" si="260"/>
        <v>1</v>
      </c>
      <c r="T1253" s="28">
        <f t="shared" si="261"/>
        <v>0</v>
      </c>
      <c r="U1253" s="61">
        <f ca="1">OFFSET($U$4,B1253,0)/OFFSET($G$4,B1253,0)*G1253</f>
        <v>802538.56219068205</v>
      </c>
      <c r="V1253" s="62">
        <f t="shared" ca="1" si="262"/>
        <v>802538.56219068205</v>
      </c>
      <c r="W1253" s="63">
        <v>880.12230637345169</v>
      </c>
      <c r="X1253" s="63">
        <f t="shared" ca="1" si="263"/>
        <v>814.75996161490559</v>
      </c>
      <c r="Y1253" s="64">
        <f t="shared" ca="1" si="264"/>
        <v>-7.4265070076307893E-2</v>
      </c>
      <c r="Z1253" s="64"/>
      <c r="AA1253" s="64">
        <f ca="1">MAX(Y1253,OFFSET($AA$4,B1253,0))</f>
        <v>-7.4265070076307893E-2</v>
      </c>
      <c r="AB1253" s="62">
        <f t="shared" ca="1" si="265"/>
        <v>802538.56219068205</v>
      </c>
      <c r="AC1253" s="65">
        <f t="shared" ca="1" si="266"/>
        <v>0</v>
      </c>
      <c r="AD1253" s="62">
        <f ca="1">MAX(0,AB1253-W1253*(1+OFFSET($Y$4,B1253,0))*E1253)</f>
        <v>0</v>
      </c>
      <c r="AE1253" s="65">
        <f ca="1">IF(OFFSET($AC$4,B1253,0)=0,0,-OFFSET($AC$4,B1253,0)/OFFSET($AD$4,B1253,0)*AD1253)</f>
        <v>0</v>
      </c>
      <c r="AF1253" s="51">
        <f t="shared" ca="1" si="267"/>
        <v>802538.56219068205</v>
      </c>
    </row>
    <row r="1254" spans="1:32" ht="11.25" x14ac:dyDescent="0.2">
      <c r="A1254" s="60">
        <v>41624</v>
      </c>
      <c r="B1254" s="102">
        <f>INT(A1254/10000)</f>
        <v>4</v>
      </c>
      <c r="C1254" s="109">
        <v>4</v>
      </c>
      <c r="D1254" s="60" t="s">
        <v>1311</v>
      </c>
      <c r="E1254" s="60">
        <v>4888</v>
      </c>
      <c r="F1254" s="60">
        <v>0</v>
      </c>
      <c r="G1254" s="60">
        <f t="shared" si="255"/>
        <v>7879.1641791044776</v>
      </c>
      <c r="H1254" s="60"/>
      <c r="I1254" s="60"/>
      <c r="J1254" s="57"/>
      <c r="K1254" s="23">
        <f t="shared" si="256"/>
        <v>1</v>
      </c>
      <c r="L1254" s="23">
        <f t="shared" si="257"/>
        <v>0</v>
      </c>
      <c r="M1254" s="23">
        <f ca="1">OFFSET('Z1'!$B$7,B1254,K1254)*E1254</f>
        <v>0</v>
      </c>
      <c r="N1254" s="23">
        <f ca="1">IF(L1254&gt;0,OFFSET('Z1'!$I$7,B1254,L1254)*IF(L1254=1,E1254-9300,IF(L1254=2,E1254-18000,IF(L1254=3,E1254-45000,0))),0)</f>
        <v>0</v>
      </c>
      <c r="O1254" s="23">
        <f>IF(AND(F1254=1,E1254&gt;20000,E1254&lt;=45000),E1254*'Z1'!$G$7,0)+IF(AND(F1254=1,E1254&gt;45000,E1254&lt;=50000),'Z1'!$G$7/5000*(50000-E1254)*E1254,0)</f>
        <v>0</v>
      </c>
      <c r="P1254" s="24">
        <f t="shared" ca="1" si="258"/>
        <v>0</v>
      </c>
      <c r="Q1254" s="27">
        <v>29131</v>
      </c>
      <c r="R1254" s="26">
        <f t="shared" si="259"/>
        <v>28131</v>
      </c>
      <c r="S1254" s="27">
        <f t="shared" si="260"/>
        <v>1</v>
      </c>
      <c r="T1254" s="28">
        <f t="shared" si="261"/>
        <v>25317.9</v>
      </c>
      <c r="U1254" s="61">
        <f ca="1">OFFSET($U$4,B1254,0)/OFFSET($G$4,B1254,0)*G1254</f>
        <v>3982546.6923736585</v>
      </c>
      <c r="V1254" s="62">
        <f t="shared" ca="1" si="262"/>
        <v>4007864.5923736584</v>
      </c>
      <c r="W1254" s="63">
        <v>883.89205530180425</v>
      </c>
      <c r="X1254" s="63">
        <f t="shared" ca="1" si="263"/>
        <v>819.93956472456182</v>
      </c>
      <c r="Y1254" s="64">
        <f t="shared" ca="1" si="264"/>
        <v>-7.2353281369189282E-2</v>
      </c>
      <c r="Z1254" s="64"/>
      <c r="AA1254" s="64">
        <f ca="1">MAX(Y1254,OFFSET($AA$4,B1254,0))</f>
        <v>-7.2353281369189282E-2</v>
      </c>
      <c r="AB1254" s="62">
        <f t="shared" ca="1" si="265"/>
        <v>4007864.592373658</v>
      </c>
      <c r="AC1254" s="65">
        <f t="shared" ca="1" si="266"/>
        <v>0</v>
      </c>
      <c r="AD1254" s="62">
        <f ca="1">MAX(0,AB1254-W1254*(1+OFFSET($Y$4,B1254,0))*E1254)</f>
        <v>0</v>
      </c>
      <c r="AE1254" s="65">
        <f ca="1">IF(OFFSET($AC$4,B1254,0)=0,0,-OFFSET($AC$4,B1254,0)/OFFSET($AD$4,B1254,0)*AD1254)</f>
        <v>0</v>
      </c>
      <c r="AF1254" s="51">
        <f t="shared" ca="1" si="267"/>
        <v>4007864.592373658</v>
      </c>
    </row>
    <row r="1255" spans="1:32" ht="11.25" x14ac:dyDescent="0.2">
      <c r="A1255" s="60">
        <v>41626</v>
      </c>
      <c r="B1255" s="102">
        <f>INT(A1255/10000)</f>
        <v>4</v>
      </c>
      <c r="C1255" s="109">
        <v>4</v>
      </c>
      <c r="D1255" s="60" t="s">
        <v>1312</v>
      </c>
      <c r="E1255" s="60">
        <v>4135</v>
      </c>
      <c r="F1255" s="60">
        <v>0</v>
      </c>
      <c r="G1255" s="60">
        <f t="shared" si="255"/>
        <v>6665.373134328358</v>
      </c>
      <c r="H1255" s="60"/>
      <c r="I1255" s="60"/>
      <c r="J1255" s="57"/>
      <c r="K1255" s="23">
        <f t="shared" si="256"/>
        <v>1</v>
      </c>
      <c r="L1255" s="23">
        <f t="shared" si="257"/>
        <v>0</v>
      </c>
      <c r="M1255" s="23">
        <f ca="1">OFFSET('Z1'!$B$7,B1255,K1255)*E1255</f>
        <v>0</v>
      </c>
      <c r="N1255" s="23">
        <f ca="1">IF(L1255&gt;0,OFFSET('Z1'!$I$7,B1255,L1255)*IF(L1255=1,E1255-9300,IF(L1255=2,E1255-18000,IF(L1255=3,E1255-45000,0))),0)</f>
        <v>0</v>
      </c>
      <c r="O1255" s="23">
        <f>IF(AND(F1255=1,E1255&gt;20000,E1255&lt;=45000),E1255*'Z1'!$G$7,0)+IF(AND(F1255=1,E1255&gt;45000,E1255&lt;=50000),'Z1'!$G$7/5000*(50000-E1255)*E1255,0)</f>
        <v>0</v>
      </c>
      <c r="P1255" s="24">
        <f t="shared" ca="1" si="258"/>
        <v>0</v>
      </c>
      <c r="Q1255" s="27">
        <v>1223</v>
      </c>
      <c r="R1255" s="26">
        <f t="shared" si="259"/>
        <v>223</v>
      </c>
      <c r="S1255" s="27">
        <f t="shared" si="260"/>
        <v>1</v>
      </c>
      <c r="T1255" s="28">
        <f t="shared" si="261"/>
        <v>200.70000000000002</v>
      </c>
      <c r="U1255" s="61">
        <f ca="1">OFFSET($U$4,B1255,0)/OFFSET($G$4,B1255,0)*G1255</f>
        <v>3369032.4412776348</v>
      </c>
      <c r="V1255" s="62">
        <f t="shared" ca="1" si="262"/>
        <v>3369233.141277635</v>
      </c>
      <c r="W1255" s="63">
        <v>880.20655795804464</v>
      </c>
      <c r="X1255" s="63">
        <f t="shared" ca="1" si="263"/>
        <v>814.80849849519586</v>
      </c>
      <c r="Y1255" s="64">
        <f t="shared" ca="1" si="264"/>
        <v>-7.4298536941786786E-2</v>
      </c>
      <c r="Z1255" s="64"/>
      <c r="AA1255" s="64">
        <f ca="1">MAX(Y1255,OFFSET($AA$4,B1255,0))</f>
        <v>-7.4298536941786786E-2</v>
      </c>
      <c r="AB1255" s="62">
        <f t="shared" ca="1" si="265"/>
        <v>3369233.141277635</v>
      </c>
      <c r="AC1255" s="65">
        <f t="shared" ca="1" si="266"/>
        <v>0</v>
      </c>
      <c r="AD1255" s="62">
        <f ca="1">MAX(0,AB1255-W1255*(1+OFFSET($Y$4,B1255,0))*E1255)</f>
        <v>0</v>
      </c>
      <c r="AE1255" s="65">
        <f ca="1">IF(OFFSET($AC$4,B1255,0)=0,0,-OFFSET($AC$4,B1255,0)/OFFSET($AD$4,B1255,0)*AD1255)</f>
        <v>0</v>
      </c>
      <c r="AF1255" s="51">
        <f t="shared" ca="1" si="267"/>
        <v>3369233.141277635</v>
      </c>
    </row>
    <row r="1256" spans="1:32" ht="11.25" x14ac:dyDescent="0.2">
      <c r="A1256" s="60">
        <v>41627</v>
      </c>
      <c r="B1256" s="102">
        <f>INT(A1256/10000)</f>
        <v>4</v>
      </c>
      <c r="C1256" s="109">
        <v>3</v>
      </c>
      <c r="D1256" s="60" t="s">
        <v>1313</v>
      </c>
      <c r="E1256" s="60">
        <v>1768</v>
      </c>
      <c r="F1256" s="60">
        <v>0</v>
      </c>
      <c r="G1256" s="60">
        <f t="shared" si="255"/>
        <v>2849.9104477611941</v>
      </c>
      <c r="H1256" s="60"/>
      <c r="I1256" s="60"/>
      <c r="J1256" s="57"/>
      <c r="K1256" s="23">
        <f t="shared" si="256"/>
        <v>1</v>
      </c>
      <c r="L1256" s="23">
        <f t="shared" si="257"/>
        <v>0</v>
      </c>
      <c r="M1256" s="23">
        <f ca="1">OFFSET('Z1'!$B$7,B1256,K1256)*E1256</f>
        <v>0</v>
      </c>
      <c r="N1256" s="23">
        <f ca="1">IF(L1256&gt;0,OFFSET('Z1'!$I$7,B1256,L1256)*IF(L1256=1,E1256-9300,IF(L1256=2,E1256-18000,IF(L1256=3,E1256-45000,0))),0)</f>
        <v>0</v>
      </c>
      <c r="O1256" s="23">
        <f>IF(AND(F1256=1,E1256&gt;20000,E1256&lt;=45000),E1256*'Z1'!$G$7,0)+IF(AND(F1256=1,E1256&gt;45000,E1256&lt;=50000),'Z1'!$G$7/5000*(50000-E1256)*E1256,0)</f>
        <v>0</v>
      </c>
      <c r="P1256" s="24">
        <f t="shared" ca="1" si="258"/>
        <v>0</v>
      </c>
      <c r="Q1256" s="27">
        <v>0</v>
      </c>
      <c r="R1256" s="26">
        <f t="shared" si="259"/>
        <v>0</v>
      </c>
      <c r="S1256" s="27">
        <f t="shared" si="260"/>
        <v>1</v>
      </c>
      <c r="T1256" s="28">
        <f t="shared" si="261"/>
        <v>0</v>
      </c>
      <c r="U1256" s="61">
        <f ca="1">OFFSET($U$4,B1256,0)/OFFSET($G$4,B1256,0)*G1256</f>
        <v>1440495.612135153</v>
      </c>
      <c r="V1256" s="62">
        <f t="shared" ca="1" si="262"/>
        <v>1440495.612135153</v>
      </c>
      <c r="W1256" s="63">
        <v>880.12230637345181</v>
      </c>
      <c r="X1256" s="63">
        <f t="shared" ca="1" si="263"/>
        <v>814.75996161490559</v>
      </c>
      <c r="Y1256" s="64">
        <f t="shared" ca="1" si="264"/>
        <v>-7.4265070076308004E-2</v>
      </c>
      <c r="Z1256" s="64"/>
      <c r="AA1256" s="64">
        <f ca="1">MAX(Y1256,OFFSET($AA$4,B1256,0))</f>
        <v>-7.4265070076308004E-2</v>
      </c>
      <c r="AB1256" s="62">
        <f t="shared" ca="1" si="265"/>
        <v>1440495.612135153</v>
      </c>
      <c r="AC1256" s="65">
        <f t="shared" ca="1" si="266"/>
        <v>0</v>
      </c>
      <c r="AD1256" s="62">
        <f ca="1">MAX(0,AB1256-W1256*(1+OFFSET($Y$4,B1256,0))*E1256)</f>
        <v>0</v>
      </c>
      <c r="AE1256" s="65">
        <f ca="1">IF(OFFSET($AC$4,B1256,0)=0,0,-OFFSET($AC$4,B1256,0)/OFFSET($AD$4,B1256,0)*AD1256)</f>
        <v>0</v>
      </c>
      <c r="AF1256" s="51">
        <f t="shared" ca="1" si="267"/>
        <v>1440495.612135153</v>
      </c>
    </row>
    <row r="1257" spans="1:32" ht="11.25" x14ac:dyDescent="0.2">
      <c r="A1257" s="60">
        <v>41628</v>
      </c>
      <c r="B1257" s="102">
        <f>INT(A1257/10000)</f>
        <v>4</v>
      </c>
      <c r="C1257" s="109">
        <v>4</v>
      </c>
      <c r="D1257" s="60" t="s">
        <v>1314</v>
      </c>
      <c r="E1257" s="60">
        <v>2641</v>
      </c>
      <c r="F1257" s="60">
        <v>0</v>
      </c>
      <c r="G1257" s="60">
        <f t="shared" si="255"/>
        <v>4257.1343283582091</v>
      </c>
      <c r="H1257" s="60"/>
      <c r="I1257" s="60"/>
      <c r="J1257" s="57"/>
      <c r="K1257" s="23">
        <f t="shared" si="256"/>
        <v>1</v>
      </c>
      <c r="L1257" s="23">
        <f t="shared" si="257"/>
        <v>0</v>
      </c>
      <c r="M1257" s="23">
        <f ca="1">OFFSET('Z1'!$B$7,B1257,K1257)*E1257</f>
        <v>0</v>
      </c>
      <c r="N1257" s="23">
        <f ca="1">IF(L1257&gt;0,OFFSET('Z1'!$I$7,B1257,L1257)*IF(L1257=1,E1257-9300,IF(L1257=2,E1257-18000,IF(L1257=3,E1257-45000,0))),0)</f>
        <v>0</v>
      </c>
      <c r="O1257" s="23">
        <f>IF(AND(F1257=1,E1257&gt;20000,E1257&lt;=45000),E1257*'Z1'!$G$7,0)+IF(AND(F1257=1,E1257&gt;45000,E1257&lt;=50000),'Z1'!$G$7/5000*(50000-E1257)*E1257,0)</f>
        <v>0</v>
      </c>
      <c r="P1257" s="24">
        <f t="shared" ca="1" si="258"/>
        <v>0</v>
      </c>
      <c r="Q1257" s="27">
        <v>36350</v>
      </c>
      <c r="R1257" s="26">
        <f t="shared" si="259"/>
        <v>35350</v>
      </c>
      <c r="S1257" s="27">
        <f t="shared" si="260"/>
        <v>1</v>
      </c>
      <c r="T1257" s="28">
        <f t="shared" si="261"/>
        <v>31815</v>
      </c>
      <c r="U1257" s="61">
        <f ca="1">OFFSET($U$4,B1257,0)/OFFSET($G$4,B1257,0)*G1257</f>
        <v>2151781.0586249656</v>
      </c>
      <c r="V1257" s="62">
        <f t="shared" ca="1" si="262"/>
        <v>2183596.0586249656</v>
      </c>
      <c r="W1257" s="63">
        <v>892.02535722090943</v>
      </c>
      <c r="X1257" s="63">
        <f t="shared" ca="1" si="263"/>
        <v>826.80653488260725</v>
      </c>
      <c r="Y1257" s="64">
        <f t="shared" ca="1" si="264"/>
        <v>-7.3113193263351084E-2</v>
      </c>
      <c r="Z1257" s="64"/>
      <c r="AA1257" s="64">
        <f ca="1">MAX(Y1257,OFFSET($AA$4,B1257,0))</f>
        <v>-7.3113193263351084E-2</v>
      </c>
      <c r="AB1257" s="62">
        <f t="shared" ca="1" si="265"/>
        <v>2183596.0586249656</v>
      </c>
      <c r="AC1257" s="65">
        <f t="shared" ca="1" si="266"/>
        <v>0</v>
      </c>
      <c r="AD1257" s="62">
        <f ca="1">MAX(0,AB1257-W1257*(1+OFFSET($Y$4,B1257,0))*E1257)</f>
        <v>0</v>
      </c>
      <c r="AE1257" s="65">
        <f ca="1">IF(OFFSET($AC$4,B1257,0)=0,0,-OFFSET($AC$4,B1257,0)/OFFSET($AD$4,B1257,0)*AD1257)</f>
        <v>0</v>
      </c>
      <c r="AF1257" s="51">
        <f t="shared" ca="1" si="267"/>
        <v>2183596.0586249656</v>
      </c>
    </row>
    <row r="1258" spans="1:32" ht="11.25" x14ac:dyDescent="0.2">
      <c r="A1258" s="60">
        <v>41701</v>
      </c>
      <c r="B1258" s="102">
        <f>INT(A1258/10000)</f>
        <v>4</v>
      </c>
      <c r="C1258" s="109">
        <v>4</v>
      </c>
      <c r="D1258" s="60" t="s">
        <v>1315</v>
      </c>
      <c r="E1258" s="60">
        <v>3352</v>
      </c>
      <c r="F1258" s="60">
        <v>0</v>
      </c>
      <c r="G1258" s="60">
        <f t="shared" si="255"/>
        <v>5403.2238805970146</v>
      </c>
      <c r="H1258" s="60"/>
      <c r="I1258" s="60"/>
      <c r="J1258" s="57"/>
      <c r="K1258" s="23">
        <f t="shared" si="256"/>
        <v>1</v>
      </c>
      <c r="L1258" s="23">
        <f t="shared" si="257"/>
        <v>0</v>
      </c>
      <c r="M1258" s="23">
        <f ca="1">OFFSET('Z1'!$B$7,B1258,K1258)*E1258</f>
        <v>0</v>
      </c>
      <c r="N1258" s="23">
        <f ca="1">IF(L1258&gt;0,OFFSET('Z1'!$I$7,B1258,L1258)*IF(L1258=1,E1258-9300,IF(L1258=2,E1258-18000,IF(L1258=3,E1258-45000,0))),0)</f>
        <v>0</v>
      </c>
      <c r="O1258" s="23">
        <f>IF(AND(F1258=1,E1258&gt;20000,E1258&lt;=45000),E1258*'Z1'!$G$7,0)+IF(AND(F1258=1,E1258&gt;45000,E1258&lt;=50000),'Z1'!$G$7/5000*(50000-E1258)*E1258,0)</f>
        <v>0</v>
      </c>
      <c r="P1258" s="24">
        <f t="shared" ca="1" si="258"/>
        <v>0</v>
      </c>
      <c r="Q1258" s="27">
        <v>109527</v>
      </c>
      <c r="R1258" s="26">
        <f t="shared" si="259"/>
        <v>108527</v>
      </c>
      <c r="S1258" s="27">
        <f t="shared" si="260"/>
        <v>1</v>
      </c>
      <c r="T1258" s="28">
        <f t="shared" si="261"/>
        <v>97674.3</v>
      </c>
      <c r="U1258" s="61">
        <f ca="1">OFFSET($U$4,B1258,0)/OFFSET($G$4,B1258,0)*G1258</f>
        <v>2731075.3913331633</v>
      </c>
      <c r="V1258" s="62">
        <f t="shared" ca="1" si="262"/>
        <v>2828749.6913331631</v>
      </c>
      <c r="W1258" s="63">
        <v>913.41805356778127</v>
      </c>
      <c r="X1258" s="63">
        <f t="shared" ca="1" si="263"/>
        <v>843.89907259342579</v>
      </c>
      <c r="Y1258" s="64">
        <f t="shared" ca="1" si="264"/>
        <v>-7.6108612811862653E-2</v>
      </c>
      <c r="Z1258" s="64"/>
      <c r="AA1258" s="64">
        <f ca="1">MAX(Y1258,OFFSET($AA$4,B1258,0))</f>
        <v>-7.5186307512355888E-2</v>
      </c>
      <c r="AB1258" s="62">
        <f t="shared" ca="1" si="265"/>
        <v>2831573.5847772132</v>
      </c>
      <c r="AC1258" s="65">
        <f t="shared" ca="1" si="266"/>
        <v>2823.8934440501034</v>
      </c>
      <c r="AD1258" s="62">
        <f ca="1">MAX(0,AB1258-W1258*(1+OFFSET($Y$4,B1258,0))*E1258)</f>
        <v>0</v>
      </c>
      <c r="AE1258" s="65">
        <f ca="1">IF(OFFSET($AC$4,B1258,0)=0,0,-OFFSET($AC$4,B1258,0)/OFFSET($AD$4,B1258,0)*AD1258)</f>
        <v>0</v>
      </c>
      <c r="AF1258" s="51">
        <f t="shared" ca="1" si="267"/>
        <v>2831573.5847772132</v>
      </c>
    </row>
    <row r="1259" spans="1:32" ht="11.25" x14ac:dyDescent="0.2">
      <c r="A1259" s="60">
        <v>41702</v>
      </c>
      <c r="B1259" s="102">
        <f>INT(A1259/10000)</f>
        <v>4</v>
      </c>
      <c r="C1259" s="109">
        <v>3</v>
      </c>
      <c r="D1259" s="60" t="s">
        <v>1316</v>
      </c>
      <c r="E1259" s="60">
        <v>1591</v>
      </c>
      <c r="F1259" s="60">
        <v>0</v>
      </c>
      <c r="G1259" s="60">
        <f t="shared" si="255"/>
        <v>2564.5970149253731</v>
      </c>
      <c r="H1259" s="60"/>
      <c r="I1259" s="60"/>
      <c r="J1259" s="57"/>
      <c r="K1259" s="23">
        <f t="shared" si="256"/>
        <v>1</v>
      </c>
      <c r="L1259" s="23">
        <f t="shared" si="257"/>
        <v>0</v>
      </c>
      <c r="M1259" s="23">
        <f ca="1">OFFSET('Z1'!$B$7,B1259,K1259)*E1259</f>
        <v>0</v>
      </c>
      <c r="N1259" s="23">
        <f ca="1">IF(L1259&gt;0,OFFSET('Z1'!$I$7,B1259,L1259)*IF(L1259=1,E1259-9300,IF(L1259=2,E1259-18000,IF(L1259=3,E1259-45000,0))),0)</f>
        <v>0</v>
      </c>
      <c r="O1259" s="23">
        <f>IF(AND(F1259=1,E1259&gt;20000,E1259&lt;=45000),E1259*'Z1'!$G$7,0)+IF(AND(F1259=1,E1259&gt;45000,E1259&lt;=50000),'Z1'!$G$7/5000*(50000-E1259)*E1259,0)</f>
        <v>0</v>
      </c>
      <c r="P1259" s="24">
        <f t="shared" ca="1" si="258"/>
        <v>0</v>
      </c>
      <c r="Q1259" s="27">
        <v>49873</v>
      </c>
      <c r="R1259" s="26">
        <f t="shared" si="259"/>
        <v>48873</v>
      </c>
      <c r="S1259" s="27">
        <f t="shared" si="260"/>
        <v>1</v>
      </c>
      <c r="T1259" s="28">
        <f t="shared" si="261"/>
        <v>43985.700000000004</v>
      </c>
      <c r="U1259" s="61">
        <f ca="1">OFFSET($U$4,B1259,0)/OFFSET($G$4,B1259,0)*G1259</f>
        <v>1296283.0989293149</v>
      </c>
      <c r="V1259" s="62">
        <f t="shared" ca="1" si="262"/>
        <v>1340268.7989293148</v>
      </c>
      <c r="W1259" s="63">
        <v>905.62230637345181</v>
      </c>
      <c r="X1259" s="63">
        <f t="shared" ca="1" si="263"/>
        <v>842.40653609636377</v>
      </c>
      <c r="Y1259" s="64">
        <f t="shared" ca="1" si="264"/>
        <v>-6.9803680664883849E-2</v>
      </c>
      <c r="Z1259" s="64"/>
      <c r="AA1259" s="64">
        <f ca="1">MAX(Y1259,OFFSET($AA$4,B1259,0))</f>
        <v>-6.9803680664883849E-2</v>
      </c>
      <c r="AB1259" s="62">
        <f t="shared" ca="1" si="265"/>
        <v>1340268.7989293148</v>
      </c>
      <c r="AC1259" s="65">
        <f t="shared" ca="1" si="266"/>
        <v>0</v>
      </c>
      <c r="AD1259" s="62">
        <f ca="1">MAX(0,AB1259-W1259*(1+OFFSET($Y$4,B1259,0))*E1259)</f>
        <v>551.30601426819339</v>
      </c>
      <c r="AE1259" s="65">
        <f ca="1">IF(OFFSET($AC$4,B1259,0)=0,0,-OFFSET($AC$4,B1259,0)/OFFSET($AD$4,B1259,0)*AD1259)</f>
        <v>-24.906924080164366</v>
      </c>
      <c r="AF1259" s="51">
        <f t="shared" ca="1" si="267"/>
        <v>1340243.8920052347</v>
      </c>
    </row>
    <row r="1260" spans="1:32" ht="11.25" x14ac:dyDescent="0.2">
      <c r="A1260" s="60">
        <v>41703</v>
      </c>
      <c r="B1260" s="102">
        <f>INT(A1260/10000)</f>
        <v>4</v>
      </c>
      <c r="C1260" s="109">
        <v>5</v>
      </c>
      <c r="D1260" s="60" t="s">
        <v>1317</v>
      </c>
      <c r="E1260" s="60">
        <v>9047</v>
      </c>
      <c r="F1260" s="60">
        <v>0</v>
      </c>
      <c r="G1260" s="60">
        <f t="shared" si="255"/>
        <v>14608.945273631842</v>
      </c>
      <c r="H1260" s="60"/>
      <c r="I1260" s="60"/>
      <c r="J1260" s="57"/>
      <c r="K1260" s="23">
        <f t="shared" si="256"/>
        <v>1</v>
      </c>
      <c r="L1260" s="23">
        <f t="shared" si="257"/>
        <v>0</v>
      </c>
      <c r="M1260" s="23">
        <f ca="1">OFFSET('Z1'!$B$7,B1260,K1260)*E1260</f>
        <v>0</v>
      </c>
      <c r="N1260" s="23">
        <f ca="1">IF(L1260&gt;0,OFFSET('Z1'!$I$7,B1260,L1260)*IF(L1260=1,E1260-9300,IF(L1260=2,E1260-18000,IF(L1260=3,E1260-45000,0))),0)</f>
        <v>0</v>
      </c>
      <c r="O1260" s="23">
        <f>IF(AND(F1260=1,E1260&gt;20000,E1260&lt;=45000),E1260*'Z1'!$G$7,0)+IF(AND(F1260=1,E1260&gt;45000,E1260&lt;=50000),'Z1'!$G$7/5000*(50000-E1260)*E1260,0)</f>
        <v>0</v>
      </c>
      <c r="P1260" s="24">
        <f t="shared" ca="1" si="258"/>
        <v>0</v>
      </c>
      <c r="Q1260" s="27">
        <v>8693</v>
      </c>
      <c r="R1260" s="26">
        <f t="shared" si="259"/>
        <v>7693</v>
      </c>
      <c r="S1260" s="27">
        <f t="shared" si="260"/>
        <v>1</v>
      </c>
      <c r="T1260" s="28">
        <f t="shared" si="261"/>
        <v>6923.7</v>
      </c>
      <c r="U1260" s="61">
        <f ca="1">OFFSET($U$4,B1260,0)/OFFSET($G$4,B1260,0)*G1260</f>
        <v>7384134.3264385359</v>
      </c>
      <c r="V1260" s="62">
        <f t="shared" ca="1" si="262"/>
        <v>7391058.0264385361</v>
      </c>
      <c r="W1260" s="63">
        <v>880.78978749185831</v>
      </c>
      <c r="X1260" s="63">
        <f t="shared" ca="1" si="263"/>
        <v>816.96231086973978</v>
      </c>
      <c r="Y1260" s="64">
        <f t="shared" ca="1" si="264"/>
        <v>-7.2466186062254412E-2</v>
      </c>
      <c r="Z1260" s="64"/>
      <c r="AA1260" s="64">
        <f ca="1">MAX(Y1260,OFFSET($AA$4,B1260,0))</f>
        <v>-7.2466186062254412E-2</v>
      </c>
      <c r="AB1260" s="62">
        <f t="shared" ca="1" si="265"/>
        <v>7391058.0264385361</v>
      </c>
      <c r="AC1260" s="65">
        <f t="shared" ca="1" si="266"/>
        <v>0</v>
      </c>
      <c r="AD1260" s="62">
        <f ca="1">MAX(0,AB1260-W1260*(1+OFFSET($Y$4,B1260,0))*E1260)</f>
        <v>0</v>
      </c>
      <c r="AE1260" s="65">
        <f ca="1">IF(OFFSET($AC$4,B1260,0)=0,0,-OFFSET($AC$4,B1260,0)/OFFSET($AD$4,B1260,0)*AD1260)</f>
        <v>0</v>
      </c>
      <c r="AF1260" s="51">
        <f t="shared" ca="1" si="267"/>
        <v>7391058.0264385361</v>
      </c>
    </row>
    <row r="1261" spans="1:32" ht="11.25" x14ac:dyDescent="0.2">
      <c r="A1261" s="60">
        <v>41704</v>
      </c>
      <c r="B1261" s="102">
        <f>INT(A1261/10000)</f>
        <v>4</v>
      </c>
      <c r="C1261" s="109">
        <v>3</v>
      </c>
      <c r="D1261" s="60" t="s">
        <v>1318</v>
      </c>
      <c r="E1261" s="60">
        <v>1205</v>
      </c>
      <c r="F1261" s="60">
        <v>0</v>
      </c>
      <c r="G1261" s="60">
        <f t="shared" si="255"/>
        <v>1942.3880597014925</v>
      </c>
      <c r="H1261" s="60"/>
      <c r="I1261" s="60"/>
      <c r="J1261" s="57"/>
      <c r="K1261" s="23">
        <f t="shared" si="256"/>
        <v>1</v>
      </c>
      <c r="L1261" s="23">
        <f t="shared" si="257"/>
        <v>0</v>
      </c>
      <c r="M1261" s="23">
        <f ca="1">OFFSET('Z1'!$B$7,B1261,K1261)*E1261</f>
        <v>0</v>
      </c>
      <c r="N1261" s="23">
        <f ca="1">IF(L1261&gt;0,OFFSET('Z1'!$I$7,B1261,L1261)*IF(L1261=1,E1261-9300,IF(L1261=2,E1261-18000,IF(L1261=3,E1261-45000,0))),0)</f>
        <v>0</v>
      </c>
      <c r="O1261" s="23">
        <f>IF(AND(F1261=1,E1261&gt;20000,E1261&lt;=45000),E1261*'Z1'!$G$7,0)+IF(AND(F1261=1,E1261&gt;45000,E1261&lt;=50000),'Z1'!$G$7/5000*(50000-E1261)*E1261,0)</f>
        <v>0</v>
      </c>
      <c r="P1261" s="24">
        <f t="shared" ca="1" si="258"/>
        <v>0</v>
      </c>
      <c r="Q1261" s="27">
        <v>0</v>
      </c>
      <c r="R1261" s="26">
        <f t="shared" si="259"/>
        <v>0</v>
      </c>
      <c r="S1261" s="27">
        <f t="shared" si="260"/>
        <v>1</v>
      </c>
      <c r="T1261" s="28">
        <f t="shared" si="261"/>
        <v>0</v>
      </c>
      <c r="U1261" s="61">
        <f ca="1">OFFSET($U$4,B1261,0)/OFFSET($G$4,B1261,0)*G1261</f>
        <v>981785.75374596124</v>
      </c>
      <c r="V1261" s="62">
        <f t="shared" ca="1" si="262"/>
        <v>981785.75374596124</v>
      </c>
      <c r="W1261" s="63">
        <v>879.95712679788119</v>
      </c>
      <c r="X1261" s="63">
        <f t="shared" ca="1" si="263"/>
        <v>814.75996161490559</v>
      </c>
      <c r="Y1261" s="64">
        <f t="shared" ca="1" si="264"/>
        <v>-7.4091297402436807E-2</v>
      </c>
      <c r="Z1261" s="64"/>
      <c r="AA1261" s="64">
        <f ca="1">MAX(Y1261,OFFSET($AA$4,B1261,0))</f>
        <v>-7.4091297402436807E-2</v>
      </c>
      <c r="AB1261" s="62">
        <f t="shared" ca="1" si="265"/>
        <v>981785.75374596124</v>
      </c>
      <c r="AC1261" s="65">
        <f t="shared" ca="1" si="266"/>
        <v>0</v>
      </c>
      <c r="AD1261" s="62">
        <f ca="1">MAX(0,AB1261-W1261*(1+OFFSET($Y$4,B1261,0))*E1261)</f>
        <v>0</v>
      </c>
      <c r="AE1261" s="65">
        <f ca="1">IF(OFFSET($AC$4,B1261,0)=0,0,-OFFSET($AC$4,B1261,0)/OFFSET($AD$4,B1261,0)*AD1261)</f>
        <v>0</v>
      </c>
      <c r="AF1261" s="51">
        <f t="shared" ca="1" si="267"/>
        <v>981785.75374596124</v>
      </c>
    </row>
    <row r="1262" spans="1:32" ht="11.25" x14ac:dyDescent="0.2">
      <c r="A1262" s="60">
        <v>41705</v>
      </c>
      <c r="B1262" s="102">
        <f>INT(A1262/10000)</f>
        <v>4</v>
      </c>
      <c r="C1262" s="109">
        <v>3</v>
      </c>
      <c r="D1262" s="60" t="s">
        <v>1319</v>
      </c>
      <c r="E1262" s="60">
        <v>1733</v>
      </c>
      <c r="F1262" s="60">
        <v>0</v>
      </c>
      <c r="G1262" s="60">
        <f t="shared" si="255"/>
        <v>2793.4925373134329</v>
      </c>
      <c r="H1262" s="60"/>
      <c r="I1262" s="60"/>
      <c r="J1262" s="57"/>
      <c r="K1262" s="23">
        <f t="shared" si="256"/>
        <v>1</v>
      </c>
      <c r="L1262" s="23">
        <f t="shared" si="257"/>
        <v>0</v>
      </c>
      <c r="M1262" s="23">
        <f ca="1">OFFSET('Z1'!$B$7,B1262,K1262)*E1262</f>
        <v>0</v>
      </c>
      <c r="N1262" s="23">
        <f ca="1">IF(L1262&gt;0,OFFSET('Z1'!$I$7,B1262,L1262)*IF(L1262=1,E1262-9300,IF(L1262=2,E1262-18000,IF(L1262=3,E1262-45000,0))),0)</f>
        <v>0</v>
      </c>
      <c r="O1262" s="23">
        <f>IF(AND(F1262=1,E1262&gt;20000,E1262&lt;=45000),E1262*'Z1'!$G$7,0)+IF(AND(F1262=1,E1262&gt;45000,E1262&lt;=50000),'Z1'!$G$7/5000*(50000-E1262)*E1262,0)</f>
        <v>0</v>
      </c>
      <c r="P1262" s="24">
        <f t="shared" ca="1" si="258"/>
        <v>0</v>
      </c>
      <c r="Q1262" s="27">
        <v>0</v>
      </c>
      <c r="R1262" s="26">
        <f t="shared" si="259"/>
        <v>0</v>
      </c>
      <c r="S1262" s="27">
        <f t="shared" si="260"/>
        <v>1</v>
      </c>
      <c r="T1262" s="28">
        <f t="shared" si="261"/>
        <v>0</v>
      </c>
      <c r="U1262" s="61">
        <f ca="1">OFFSET($U$4,B1262,0)/OFFSET($G$4,B1262,0)*G1262</f>
        <v>1411979.0134786314</v>
      </c>
      <c r="V1262" s="62">
        <f t="shared" ca="1" si="262"/>
        <v>1411979.0134786314</v>
      </c>
      <c r="W1262" s="63">
        <v>880.12230637345181</v>
      </c>
      <c r="X1262" s="63">
        <f t="shared" ca="1" si="263"/>
        <v>814.75996161490559</v>
      </c>
      <c r="Y1262" s="64">
        <f t="shared" ca="1" si="264"/>
        <v>-7.4265070076308004E-2</v>
      </c>
      <c r="Z1262" s="64"/>
      <c r="AA1262" s="64">
        <f ca="1">MAX(Y1262,OFFSET($AA$4,B1262,0))</f>
        <v>-7.4265070076308004E-2</v>
      </c>
      <c r="AB1262" s="62">
        <f t="shared" ca="1" si="265"/>
        <v>1411979.0134786314</v>
      </c>
      <c r="AC1262" s="65">
        <f t="shared" ca="1" si="266"/>
        <v>0</v>
      </c>
      <c r="AD1262" s="62">
        <f ca="1">MAX(0,AB1262-W1262*(1+OFFSET($Y$4,B1262,0))*E1262)</f>
        <v>0</v>
      </c>
      <c r="AE1262" s="65">
        <f ca="1">IF(OFFSET($AC$4,B1262,0)=0,0,-OFFSET($AC$4,B1262,0)/OFFSET($AD$4,B1262,0)*AD1262)</f>
        <v>0</v>
      </c>
      <c r="AF1262" s="51">
        <f t="shared" ca="1" si="267"/>
        <v>1411979.0134786314</v>
      </c>
    </row>
    <row r="1263" spans="1:32" ht="11.25" x14ac:dyDescent="0.2">
      <c r="A1263" s="60">
        <v>41706</v>
      </c>
      <c r="B1263" s="102">
        <f>INT(A1263/10000)</f>
        <v>4</v>
      </c>
      <c r="C1263" s="109">
        <v>3</v>
      </c>
      <c r="D1263" s="60" t="s">
        <v>1320</v>
      </c>
      <c r="E1263" s="60">
        <v>1056</v>
      </c>
      <c r="F1263" s="60">
        <v>0</v>
      </c>
      <c r="G1263" s="60">
        <f t="shared" si="255"/>
        <v>1702.2089552238806</v>
      </c>
      <c r="H1263" s="60"/>
      <c r="I1263" s="60"/>
      <c r="J1263" s="57"/>
      <c r="K1263" s="23">
        <f t="shared" si="256"/>
        <v>1</v>
      </c>
      <c r="L1263" s="23">
        <f t="shared" si="257"/>
        <v>0</v>
      </c>
      <c r="M1263" s="23">
        <f ca="1">OFFSET('Z1'!$B$7,B1263,K1263)*E1263</f>
        <v>0</v>
      </c>
      <c r="N1263" s="23">
        <f ca="1">IF(L1263&gt;0,OFFSET('Z1'!$I$7,B1263,L1263)*IF(L1263=1,E1263-9300,IF(L1263=2,E1263-18000,IF(L1263=3,E1263-45000,0))),0)</f>
        <v>0</v>
      </c>
      <c r="O1263" s="23">
        <f>IF(AND(F1263=1,E1263&gt;20000,E1263&lt;=45000),E1263*'Z1'!$G$7,0)+IF(AND(F1263=1,E1263&gt;45000,E1263&lt;=50000),'Z1'!$G$7/5000*(50000-E1263)*E1263,0)</f>
        <v>0</v>
      </c>
      <c r="P1263" s="24">
        <f t="shared" ca="1" si="258"/>
        <v>0</v>
      </c>
      <c r="Q1263" s="27">
        <v>107776</v>
      </c>
      <c r="R1263" s="26">
        <f t="shared" si="259"/>
        <v>106776</v>
      </c>
      <c r="S1263" s="27">
        <f t="shared" si="260"/>
        <v>1</v>
      </c>
      <c r="T1263" s="28">
        <f t="shared" si="261"/>
        <v>96098.400000000009</v>
      </c>
      <c r="U1263" s="61">
        <f ca="1">OFFSET($U$4,B1263,0)/OFFSET($G$4,B1263,0)*G1263</f>
        <v>860386.5194653403</v>
      </c>
      <c r="V1263" s="62">
        <f t="shared" ca="1" si="262"/>
        <v>956484.91946534032</v>
      </c>
      <c r="W1263" s="63">
        <v>942.5522487918779</v>
      </c>
      <c r="X1263" s="63">
        <f t="shared" ca="1" si="263"/>
        <v>905.76223434217832</v>
      </c>
      <c r="Y1263" s="64">
        <f t="shared" ca="1" si="264"/>
        <v>-3.9032334278397252E-2</v>
      </c>
      <c r="Z1263" s="64"/>
      <c r="AA1263" s="64">
        <f ca="1">MAX(Y1263,OFFSET($AA$4,B1263,0))</f>
        <v>-3.9032334278397252E-2</v>
      </c>
      <c r="AB1263" s="62">
        <f t="shared" ca="1" si="265"/>
        <v>956484.91946534032</v>
      </c>
      <c r="AC1263" s="65">
        <f t="shared" ca="1" si="266"/>
        <v>0</v>
      </c>
      <c r="AD1263" s="62">
        <f ca="1">MAX(0,AB1263-W1263*(1+OFFSET($Y$4,B1263,0))*E1263)</f>
        <v>31008.645392175997</v>
      </c>
      <c r="AE1263" s="65">
        <f ca="1">IF(OFFSET($AC$4,B1263,0)=0,0,-OFFSET($AC$4,B1263,0)/OFFSET($AD$4,B1263,0)*AD1263)</f>
        <v>-1400.909760864592</v>
      </c>
      <c r="AF1263" s="51">
        <f t="shared" ca="1" si="267"/>
        <v>955084.00970447576</v>
      </c>
    </row>
    <row r="1264" spans="1:32" ht="11.25" x14ac:dyDescent="0.2">
      <c r="A1264" s="60">
        <v>41707</v>
      </c>
      <c r="B1264" s="102">
        <f>INT(A1264/10000)</f>
        <v>4</v>
      </c>
      <c r="C1264" s="109">
        <v>3</v>
      </c>
      <c r="D1264" s="60" t="s">
        <v>1321</v>
      </c>
      <c r="E1264" s="60">
        <v>1832</v>
      </c>
      <c r="F1264" s="60">
        <v>0</v>
      </c>
      <c r="G1264" s="60">
        <f t="shared" si="255"/>
        <v>2953.0746268656717</v>
      </c>
      <c r="H1264" s="60"/>
      <c r="I1264" s="60"/>
      <c r="J1264" s="57"/>
      <c r="K1264" s="23">
        <f t="shared" si="256"/>
        <v>1</v>
      </c>
      <c r="L1264" s="23">
        <f t="shared" si="257"/>
        <v>0</v>
      </c>
      <c r="M1264" s="23">
        <f ca="1">OFFSET('Z1'!$B$7,B1264,K1264)*E1264</f>
        <v>0</v>
      </c>
      <c r="N1264" s="23">
        <f ca="1">IF(L1264&gt;0,OFFSET('Z1'!$I$7,B1264,L1264)*IF(L1264=1,E1264-9300,IF(L1264=2,E1264-18000,IF(L1264=3,E1264-45000,0))),0)</f>
        <v>0</v>
      </c>
      <c r="O1264" s="23">
        <f>IF(AND(F1264=1,E1264&gt;20000,E1264&lt;=45000),E1264*'Z1'!$G$7,0)+IF(AND(F1264=1,E1264&gt;45000,E1264&lt;=50000),'Z1'!$G$7/5000*(50000-E1264)*E1264,0)</f>
        <v>0</v>
      </c>
      <c r="P1264" s="24">
        <f t="shared" ca="1" si="258"/>
        <v>0</v>
      </c>
      <c r="Q1264" s="27">
        <v>0</v>
      </c>
      <c r="R1264" s="26">
        <f t="shared" si="259"/>
        <v>0</v>
      </c>
      <c r="S1264" s="27">
        <f t="shared" si="260"/>
        <v>1</v>
      </c>
      <c r="T1264" s="28">
        <f t="shared" si="261"/>
        <v>0</v>
      </c>
      <c r="U1264" s="61">
        <f ca="1">OFFSET($U$4,B1264,0)/OFFSET($G$4,B1264,0)*G1264</f>
        <v>1492640.2496785072</v>
      </c>
      <c r="V1264" s="62">
        <f t="shared" ca="1" si="262"/>
        <v>1492640.2496785072</v>
      </c>
      <c r="W1264" s="63">
        <v>880.12230637345169</v>
      </c>
      <c r="X1264" s="63">
        <f t="shared" ca="1" si="263"/>
        <v>814.75996161490571</v>
      </c>
      <c r="Y1264" s="64">
        <f t="shared" ca="1" si="264"/>
        <v>-7.4265070076307782E-2</v>
      </c>
      <c r="Z1264" s="64"/>
      <c r="AA1264" s="64">
        <f ca="1">MAX(Y1264,OFFSET($AA$4,B1264,0))</f>
        <v>-7.4265070076307782E-2</v>
      </c>
      <c r="AB1264" s="62">
        <f t="shared" ca="1" si="265"/>
        <v>1492640.2496785072</v>
      </c>
      <c r="AC1264" s="65">
        <f t="shared" ca="1" si="266"/>
        <v>0</v>
      </c>
      <c r="AD1264" s="62">
        <f ca="1">MAX(0,AB1264-W1264*(1+OFFSET($Y$4,B1264,0))*E1264)</f>
        <v>0</v>
      </c>
      <c r="AE1264" s="65">
        <f ca="1">IF(OFFSET($AC$4,B1264,0)=0,0,-OFFSET($AC$4,B1264,0)/OFFSET($AD$4,B1264,0)*AD1264)</f>
        <v>0</v>
      </c>
      <c r="AF1264" s="51">
        <f t="shared" ca="1" si="267"/>
        <v>1492640.2496785072</v>
      </c>
    </row>
    <row r="1265" spans="1:32" ht="11.25" x14ac:dyDescent="0.2">
      <c r="A1265" s="60">
        <v>41708</v>
      </c>
      <c r="B1265" s="102">
        <f>INT(A1265/10000)</f>
        <v>4</v>
      </c>
      <c r="C1265" s="109">
        <v>2</v>
      </c>
      <c r="D1265" s="60" t="s">
        <v>1322</v>
      </c>
      <c r="E1265" s="60">
        <v>990</v>
      </c>
      <c r="F1265" s="60">
        <v>0</v>
      </c>
      <c r="G1265" s="60">
        <f t="shared" si="255"/>
        <v>1595.8208955223881</v>
      </c>
      <c r="H1265" s="60"/>
      <c r="I1265" s="60"/>
      <c r="J1265" s="57"/>
      <c r="K1265" s="23">
        <f t="shared" si="256"/>
        <v>1</v>
      </c>
      <c r="L1265" s="23">
        <f t="shared" si="257"/>
        <v>0</v>
      </c>
      <c r="M1265" s="23">
        <f ca="1">OFFSET('Z1'!$B$7,B1265,K1265)*E1265</f>
        <v>0</v>
      </c>
      <c r="N1265" s="23">
        <f ca="1">IF(L1265&gt;0,OFFSET('Z1'!$I$7,B1265,L1265)*IF(L1265=1,E1265-9300,IF(L1265=2,E1265-18000,IF(L1265=3,E1265-45000,0))),0)</f>
        <v>0</v>
      </c>
      <c r="O1265" s="23">
        <f>IF(AND(F1265=1,E1265&gt;20000,E1265&lt;=45000),E1265*'Z1'!$G$7,0)+IF(AND(F1265=1,E1265&gt;45000,E1265&lt;=50000),'Z1'!$G$7/5000*(50000-E1265)*E1265,0)</f>
        <v>0</v>
      </c>
      <c r="P1265" s="24">
        <f t="shared" ca="1" si="258"/>
        <v>0</v>
      </c>
      <c r="Q1265" s="27">
        <v>3503</v>
      </c>
      <c r="R1265" s="26">
        <f t="shared" si="259"/>
        <v>2503</v>
      </c>
      <c r="S1265" s="27">
        <f t="shared" si="260"/>
        <v>1</v>
      </c>
      <c r="T1265" s="28">
        <f t="shared" si="261"/>
        <v>2252.7000000000003</v>
      </c>
      <c r="U1265" s="61">
        <f ca="1">OFFSET($U$4,B1265,0)/OFFSET($G$4,B1265,0)*G1265</f>
        <v>806612.36199875665</v>
      </c>
      <c r="V1265" s="62">
        <f t="shared" ca="1" si="262"/>
        <v>808865.0619987566</v>
      </c>
      <c r="W1265" s="63">
        <v>882.05292126023699</v>
      </c>
      <c r="X1265" s="63">
        <f t="shared" ca="1" si="263"/>
        <v>817.03541616036023</v>
      </c>
      <c r="Y1265" s="64">
        <f t="shared" ca="1" si="264"/>
        <v>-7.3711569377246322E-2</v>
      </c>
      <c r="Z1265" s="64"/>
      <c r="AA1265" s="64">
        <f ca="1">MAX(Y1265,OFFSET($AA$4,B1265,0))</f>
        <v>-7.3711569377246322E-2</v>
      </c>
      <c r="AB1265" s="62">
        <f t="shared" ca="1" si="265"/>
        <v>808865.0619987566</v>
      </c>
      <c r="AC1265" s="65">
        <f t="shared" ca="1" si="266"/>
        <v>0</v>
      </c>
      <c r="AD1265" s="62">
        <f ca="1">MAX(0,AB1265-W1265*(1+OFFSET($Y$4,B1265,0))*E1265)</f>
        <v>0</v>
      </c>
      <c r="AE1265" s="65">
        <f ca="1">IF(OFFSET($AC$4,B1265,0)=0,0,-OFFSET($AC$4,B1265,0)/OFFSET($AD$4,B1265,0)*AD1265)</f>
        <v>0</v>
      </c>
      <c r="AF1265" s="51">
        <f t="shared" ca="1" si="267"/>
        <v>808865.0619987566</v>
      </c>
    </row>
    <row r="1266" spans="1:32" ht="11.25" x14ac:dyDescent="0.2">
      <c r="A1266" s="60">
        <v>41709</v>
      </c>
      <c r="B1266" s="102">
        <f>INT(A1266/10000)</f>
        <v>4</v>
      </c>
      <c r="C1266" s="109">
        <v>4</v>
      </c>
      <c r="D1266" s="60" t="s">
        <v>1323</v>
      </c>
      <c r="E1266" s="60">
        <v>4874</v>
      </c>
      <c r="F1266" s="60">
        <v>0</v>
      </c>
      <c r="G1266" s="60">
        <f t="shared" si="255"/>
        <v>7856.5970149253735</v>
      </c>
      <c r="H1266" s="60"/>
      <c r="I1266" s="60"/>
      <c r="J1266" s="57"/>
      <c r="K1266" s="23">
        <f t="shared" si="256"/>
        <v>1</v>
      </c>
      <c r="L1266" s="23">
        <f t="shared" si="257"/>
        <v>0</v>
      </c>
      <c r="M1266" s="23">
        <f ca="1">OFFSET('Z1'!$B$7,B1266,K1266)*E1266</f>
        <v>0</v>
      </c>
      <c r="N1266" s="23">
        <f ca="1">IF(L1266&gt;0,OFFSET('Z1'!$I$7,B1266,L1266)*IF(L1266=1,E1266-9300,IF(L1266=2,E1266-18000,IF(L1266=3,E1266-45000,0))),0)</f>
        <v>0</v>
      </c>
      <c r="O1266" s="23">
        <f>IF(AND(F1266=1,E1266&gt;20000,E1266&lt;=45000),E1266*'Z1'!$G$7,0)+IF(AND(F1266=1,E1266&gt;45000,E1266&lt;=50000),'Z1'!$G$7/5000*(50000-E1266)*E1266,0)</f>
        <v>0</v>
      </c>
      <c r="P1266" s="24">
        <f t="shared" ca="1" si="258"/>
        <v>0</v>
      </c>
      <c r="Q1266" s="27">
        <v>6649</v>
      </c>
      <c r="R1266" s="26">
        <f t="shared" si="259"/>
        <v>5649</v>
      </c>
      <c r="S1266" s="27">
        <f t="shared" si="260"/>
        <v>1</v>
      </c>
      <c r="T1266" s="28">
        <f t="shared" si="261"/>
        <v>5084.1000000000004</v>
      </c>
      <c r="U1266" s="61">
        <f ca="1">OFFSET($U$4,B1266,0)/OFFSET($G$4,B1266,0)*G1266</f>
        <v>3971140.0529110502</v>
      </c>
      <c r="V1266" s="62">
        <f t="shared" ca="1" si="262"/>
        <v>3976224.1529110502</v>
      </c>
      <c r="W1266" s="63">
        <v>880.98187159084318</v>
      </c>
      <c r="X1266" s="63">
        <f t="shared" ca="1" si="263"/>
        <v>815.80306789311658</v>
      </c>
      <c r="Y1266" s="64">
        <f t="shared" ca="1" si="264"/>
        <v>-7.3984273456194072E-2</v>
      </c>
      <c r="Z1266" s="64"/>
      <c r="AA1266" s="64">
        <f ca="1">MAX(Y1266,OFFSET($AA$4,B1266,0))</f>
        <v>-7.3984273456194072E-2</v>
      </c>
      <c r="AB1266" s="62">
        <f t="shared" ca="1" si="265"/>
        <v>3976224.1529110502</v>
      </c>
      <c r="AC1266" s="65">
        <f t="shared" ca="1" si="266"/>
        <v>0</v>
      </c>
      <c r="AD1266" s="62">
        <f ca="1">MAX(0,AB1266-W1266*(1+OFFSET($Y$4,B1266,0))*E1266)</f>
        <v>0</v>
      </c>
      <c r="AE1266" s="65">
        <f ca="1">IF(OFFSET($AC$4,B1266,0)=0,0,-OFFSET($AC$4,B1266,0)/OFFSET($AD$4,B1266,0)*AD1266)</f>
        <v>0</v>
      </c>
      <c r="AF1266" s="51">
        <f t="shared" ca="1" si="267"/>
        <v>3976224.1529110502</v>
      </c>
    </row>
    <row r="1267" spans="1:32" ht="11.25" x14ac:dyDescent="0.2">
      <c r="A1267" s="60">
        <v>41710</v>
      </c>
      <c r="B1267" s="102">
        <f>INT(A1267/10000)</f>
        <v>4</v>
      </c>
      <c r="C1267" s="109">
        <v>4</v>
      </c>
      <c r="D1267" s="60" t="s">
        <v>1324</v>
      </c>
      <c r="E1267" s="60">
        <v>3664</v>
      </c>
      <c r="F1267" s="60">
        <v>0</v>
      </c>
      <c r="G1267" s="60">
        <f t="shared" si="255"/>
        <v>5906.1492537313434</v>
      </c>
      <c r="H1267" s="60"/>
      <c r="I1267" s="60"/>
      <c r="J1267" s="57"/>
      <c r="K1267" s="23">
        <f t="shared" si="256"/>
        <v>1</v>
      </c>
      <c r="L1267" s="23">
        <f t="shared" si="257"/>
        <v>0</v>
      </c>
      <c r="M1267" s="23">
        <f ca="1">OFFSET('Z1'!$B$7,B1267,K1267)*E1267</f>
        <v>0</v>
      </c>
      <c r="N1267" s="23">
        <f ca="1">IF(L1267&gt;0,OFFSET('Z1'!$I$7,B1267,L1267)*IF(L1267=1,E1267-9300,IF(L1267=2,E1267-18000,IF(L1267=3,E1267-45000,0))),0)</f>
        <v>0</v>
      </c>
      <c r="O1267" s="23">
        <f>IF(AND(F1267=1,E1267&gt;20000,E1267&lt;=45000),E1267*'Z1'!$G$7,0)+IF(AND(F1267=1,E1267&gt;45000,E1267&lt;=50000),'Z1'!$G$7/5000*(50000-E1267)*E1267,0)</f>
        <v>0</v>
      </c>
      <c r="P1267" s="24">
        <f t="shared" ca="1" si="258"/>
        <v>0</v>
      </c>
      <c r="Q1267" s="27">
        <v>4246</v>
      </c>
      <c r="R1267" s="26">
        <f t="shared" si="259"/>
        <v>3246</v>
      </c>
      <c r="S1267" s="27">
        <f t="shared" si="260"/>
        <v>1</v>
      </c>
      <c r="T1267" s="28">
        <f t="shared" si="261"/>
        <v>2921.4</v>
      </c>
      <c r="U1267" s="61">
        <f ca="1">OFFSET($U$4,B1267,0)/OFFSET($G$4,B1267,0)*G1267</f>
        <v>2985280.4993570144</v>
      </c>
      <c r="V1267" s="62">
        <f t="shared" ca="1" si="262"/>
        <v>2988201.8993570143</v>
      </c>
      <c r="W1267" s="63">
        <v>880.58718758892257</v>
      </c>
      <c r="X1267" s="63">
        <f t="shared" ca="1" si="263"/>
        <v>815.55728694241657</v>
      </c>
      <c r="Y1267" s="64">
        <f t="shared" ca="1" si="264"/>
        <v>-7.3848338430360427E-2</v>
      </c>
      <c r="Z1267" s="64"/>
      <c r="AA1267" s="64">
        <f ca="1">MAX(Y1267,OFFSET($AA$4,B1267,0))</f>
        <v>-7.3848338430360427E-2</v>
      </c>
      <c r="AB1267" s="62">
        <f t="shared" ca="1" si="265"/>
        <v>2988201.8993570143</v>
      </c>
      <c r="AC1267" s="65">
        <f t="shared" ca="1" si="266"/>
        <v>0</v>
      </c>
      <c r="AD1267" s="62">
        <f ca="1">MAX(0,AB1267-W1267*(1+OFFSET($Y$4,B1267,0))*E1267)</f>
        <v>0</v>
      </c>
      <c r="AE1267" s="65">
        <f ca="1">IF(OFFSET($AC$4,B1267,0)=0,0,-OFFSET($AC$4,B1267,0)/OFFSET($AD$4,B1267,0)*AD1267)</f>
        <v>0</v>
      </c>
      <c r="AF1267" s="51">
        <f t="shared" ca="1" si="267"/>
        <v>2988201.8993570143</v>
      </c>
    </row>
    <row r="1268" spans="1:32" ht="11.25" x14ac:dyDescent="0.2">
      <c r="A1268" s="60">
        <v>41711</v>
      </c>
      <c r="B1268" s="102">
        <f>INT(A1268/10000)</f>
        <v>4</v>
      </c>
      <c r="C1268" s="109">
        <v>4</v>
      </c>
      <c r="D1268" s="60" t="s">
        <v>1325</v>
      </c>
      <c r="E1268" s="60">
        <v>2958</v>
      </c>
      <c r="F1268" s="60">
        <v>0</v>
      </c>
      <c r="G1268" s="60">
        <f t="shared" si="255"/>
        <v>4768.1194029850749</v>
      </c>
      <c r="H1268" s="60"/>
      <c r="I1268" s="60"/>
      <c r="J1268" s="57"/>
      <c r="K1268" s="23">
        <f t="shared" si="256"/>
        <v>1</v>
      </c>
      <c r="L1268" s="23">
        <f t="shared" si="257"/>
        <v>0</v>
      </c>
      <c r="M1268" s="23">
        <f ca="1">OFFSET('Z1'!$B$7,B1268,K1268)*E1268</f>
        <v>0</v>
      </c>
      <c r="N1268" s="23">
        <f ca="1">IF(L1268&gt;0,OFFSET('Z1'!$I$7,B1268,L1268)*IF(L1268=1,E1268-9300,IF(L1268=2,E1268-18000,IF(L1268=3,E1268-45000,0))),0)</f>
        <v>0</v>
      </c>
      <c r="O1268" s="23">
        <f>IF(AND(F1268=1,E1268&gt;20000,E1268&lt;=45000),E1268*'Z1'!$G$7,0)+IF(AND(F1268=1,E1268&gt;45000,E1268&lt;=50000),'Z1'!$G$7/5000*(50000-E1268)*E1268,0)</f>
        <v>0</v>
      </c>
      <c r="P1268" s="24">
        <f t="shared" ca="1" si="258"/>
        <v>0</v>
      </c>
      <c r="Q1268" s="27">
        <v>4623</v>
      </c>
      <c r="R1268" s="26">
        <f t="shared" si="259"/>
        <v>3623</v>
      </c>
      <c r="S1268" s="27">
        <f t="shared" si="260"/>
        <v>1</v>
      </c>
      <c r="T1268" s="28">
        <f t="shared" si="261"/>
        <v>3260.7000000000003</v>
      </c>
      <c r="U1268" s="61">
        <f ca="1">OFFSET($U$4,B1268,0)/OFFSET($G$4,B1268,0)*G1268</f>
        <v>2410059.966456891</v>
      </c>
      <c r="V1268" s="62">
        <f t="shared" ca="1" si="262"/>
        <v>2413320.6664568912</v>
      </c>
      <c r="W1268" s="63">
        <v>880.57690346388051</v>
      </c>
      <c r="X1268" s="63">
        <f t="shared" ca="1" si="263"/>
        <v>815.86229427210651</v>
      </c>
      <c r="Y1268" s="64">
        <f t="shared" ca="1" si="264"/>
        <v>-7.3491149878232576E-2</v>
      </c>
      <c r="Z1268" s="64"/>
      <c r="AA1268" s="64">
        <f ca="1">MAX(Y1268,OFFSET($AA$4,B1268,0))</f>
        <v>-7.3491149878232576E-2</v>
      </c>
      <c r="AB1268" s="62">
        <f t="shared" ca="1" si="265"/>
        <v>2413320.6664568912</v>
      </c>
      <c r="AC1268" s="65">
        <f t="shared" ca="1" si="266"/>
        <v>0</v>
      </c>
      <c r="AD1268" s="62">
        <f ca="1">MAX(0,AB1268-W1268*(1+OFFSET($Y$4,B1268,0))*E1268)</f>
        <v>0</v>
      </c>
      <c r="AE1268" s="65">
        <f ca="1">IF(OFFSET($AC$4,B1268,0)=0,0,-OFFSET($AC$4,B1268,0)/OFFSET($AD$4,B1268,0)*AD1268)</f>
        <v>0</v>
      </c>
      <c r="AF1268" s="51">
        <f t="shared" ca="1" si="267"/>
        <v>2413320.6664568912</v>
      </c>
    </row>
    <row r="1269" spans="1:32" ht="11.25" x14ac:dyDescent="0.2">
      <c r="A1269" s="60">
        <v>41712</v>
      </c>
      <c r="B1269" s="102">
        <f>INT(A1269/10000)</f>
        <v>4</v>
      </c>
      <c r="C1269" s="109">
        <v>3</v>
      </c>
      <c r="D1269" s="60" t="s">
        <v>1326</v>
      </c>
      <c r="E1269" s="60">
        <v>1167</v>
      </c>
      <c r="F1269" s="60">
        <v>0</v>
      </c>
      <c r="G1269" s="60">
        <f t="shared" si="255"/>
        <v>1881.1343283582089</v>
      </c>
      <c r="H1269" s="60"/>
      <c r="I1269" s="60"/>
      <c r="J1269" s="57"/>
      <c r="K1269" s="23">
        <f t="shared" si="256"/>
        <v>1</v>
      </c>
      <c r="L1269" s="23">
        <f t="shared" si="257"/>
        <v>0</v>
      </c>
      <c r="M1269" s="23">
        <f ca="1">OFFSET('Z1'!$B$7,B1269,K1269)*E1269</f>
        <v>0</v>
      </c>
      <c r="N1269" s="23">
        <f ca="1">IF(L1269&gt;0,OFFSET('Z1'!$I$7,B1269,L1269)*IF(L1269=1,E1269-9300,IF(L1269=2,E1269-18000,IF(L1269=3,E1269-45000,0))),0)</f>
        <v>0</v>
      </c>
      <c r="O1269" s="23">
        <f>IF(AND(F1269=1,E1269&gt;20000,E1269&lt;=45000),E1269*'Z1'!$G$7,0)+IF(AND(F1269=1,E1269&gt;45000,E1269&lt;=50000),'Z1'!$G$7/5000*(50000-E1269)*E1269,0)</f>
        <v>0</v>
      </c>
      <c r="P1269" s="24">
        <f t="shared" ca="1" si="258"/>
        <v>0</v>
      </c>
      <c r="Q1269" s="27">
        <v>23858</v>
      </c>
      <c r="R1269" s="26">
        <f t="shared" si="259"/>
        <v>22858</v>
      </c>
      <c r="S1269" s="27">
        <f t="shared" si="260"/>
        <v>1</v>
      </c>
      <c r="T1269" s="28">
        <f t="shared" si="261"/>
        <v>20572.2</v>
      </c>
      <c r="U1269" s="61">
        <f ca="1">OFFSET($U$4,B1269,0)/OFFSET($G$4,B1269,0)*G1269</f>
        <v>950824.87520459481</v>
      </c>
      <c r="V1269" s="62">
        <f t="shared" ca="1" si="262"/>
        <v>971397.07520459476</v>
      </c>
      <c r="W1269" s="63">
        <v>923.5685677898698</v>
      </c>
      <c r="X1269" s="63">
        <f t="shared" ca="1" si="263"/>
        <v>832.38823924986696</v>
      </c>
      <c r="Y1269" s="64">
        <f t="shared" ca="1" si="264"/>
        <v>-9.8726106236162181E-2</v>
      </c>
      <c r="Z1269" s="64"/>
      <c r="AA1269" s="64">
        <f ca="1">MAX(Y1269,OFFSET($AA$4,B1269,0))</f>
        <v>-7.5186307512355888E-2</v>
      </c>
      <c r="AB1269" s="62">
        <f t="shared" ca="1" si="265"/>
        <v>996768.3766363014</v>
      </c>
      <c r="AC1269" s="65">
        <f t="shared" ca="1" si="266"/>
        <v>25371.301431706641</v>
      </c>
      <c r="AD1269" s="62">
        <f ca="1">MAX(0,AB1269-W1269*(1+OFFSET($Y$4,B1269,0))*E1269)</f>
        <v>0</v>
      </c>
      <c r="AE1269" s="65">
        <f ca="1">IF(OFFSET($AC$4,B1269,0)=0,0,-OFFSET($AC$4,B1269,0)/OFFSET($AD$4,B1269,0)*AD1269)</f>
        <v>0</v>
      </c>
      <c r="AF1269" s="51">
        <f t="shared" ca="1" si="267"/>
        <v>996768.3766363014</v>
      </c>
    </row>
    <row r="1270" spans="1:32" ht="11.25" x14ac:dyDescent="0.2">
      <c r="A1270" s="60">
        <v>41713</v>
      </c>
      <c r="B1270" s="102">
        <f>INT(A1270/10000)</f>
        <v>4</v>
      </c>
      <c r="C1270" s="109">
        <v>5</v>
      </c>
      <c r="D1270" s="60" t="s">
        <v>1327</v>
      </c>
      <c r="E1270" s="60">
        <v>5181</v>
      </c>
      <c r="F1270" s="60">
        <v>0</v>
      </c>
      <c r="G1270" s="60">
        <f t="shared" si="255"/>
        <v>8351.4626865671635</v>
      </c>
      <c r="H1270" s="60"/>
      <c r="I1270" s="60"/>
      <c r="J1270" s="57"/>
      <c r="K1270" s="23">
        <f t="shared" si="256"/>
        <v>1</v>
      </c>
      <c r="L1270" s="23">
        <f t="shared" si="257"/>
        <v>0</v>
      </c>
      <c r="M1270" s="23">
        <f ca="1">OFFSET('Z1'!$B$7,B1270,K1270)*E1270</f>
        <v>0</v>
      </c>
      <c r="N1270" s="23">
        <f ca="1">IF(L1270&gt;0,OFFSET('Z1'!$I$7,B1270,L1270)*IF(L1270=1,E1270-9300,IF(L1270=2,E1270-18000,IF(L1270=3,E1270-45000,0))),0)</f>
        <v>0</v>
      </c>
      <c r="O1270" s="23">
        <f>IF(AND(F1270=1,E1270&gt;20000,E1270&lt;=45000),E1270*'Z1'!$G$7,0)+IF(AND(F1270=1,E1270&gt;45000,E1270&lt;=50000),'Z1'!$G$7/5000*(50000-E1270)*E1270,0)</f>
        <v>0</v>
      </c>
      <c r="P1270" s="24">
        <f t="shared" ca="1" si="258"/>
        <v>0</v>
      </c>
      <c r="Q1270" s="27">
        <v>10979</v>
      </c>
      <c r="R1270" s="26">
        <f t="shared" si="259"/>
        <v>9979</v>
      </c>
      <c r="S1270" s="27">
        <f t="shared" si="260"/>
        <v>1</v>
      </c>
      <c r="T1270" s="28">
        <f t="shared" si="261"/>
        <v>8981.1</v>
      </c>
      <c r="U1270" s="61">
        <f ca="1">OFFSET($U$4,B1270,0)/OFFSET($G$4,B1270,0)*G1270</f>
        <v>4221271.3611268252</v>
      </c>
      <c r="V1270" s="62">
        <f t="shared" ca="1" si="262"/>
        <v>4230252.4611268248</v>
      </c>
      <c r="W1270" s="63">
        <v>881.44234508358386</v>
      </c>
      <c r="X1270" s="63">
        <f t="shared" ca="1" si="263"/>
        <v>816.49343005729099</v>
      </c>
      <c r="Y1270" s="64">
        <f t="shared" ca="1" si="264"/>
        <v>-7.3684813747102229E-2</v>
      </c>
      <c r="Z1270" s="64"/>
      <c r="AA1270" s="64">
        <f ca="1">MAX(Y1270,OFFSET($AA$4,B1270,0))</f>
        <v>-7.3684813747102229E-2</v>
      </c>
      <c r="AB1270" s="62">
        <f t="shared" ca="1" si="265"/>
        <v>4230252.4611268248</v>
      </c>
      <c r="AC1270" s="65">
        <f t="shared" ca="1" si="266"/>
        <v>0</v>
      </c>
      <c r="AD1270" s="62">
        <f ca="1">MAX(0,AB1270-W1270*(1+OFFSET($Y$4,B1270,0))*E1270)</f>
        <v>0</v>
      </c>
      <c r="AE1270" s="65">
        <f ca="1">IF(OFFSET($AC$4,B1270,0)=0,0,-OFFSET($AC$4,B1270,0)/OFFSET($AD$4,B1270,0)*AD1270)</f>
        <v>0</v>
      </c>
      <c r="AF1270" s="51">
        <f t="shared" ca="1" si="267"/>
        <v>4230252.4611268248</v>
      </c>
    </row>
    <row r="1271" spans="1:32" ht="11.25" x14ac:dyDescent="0.2">
      <c r="A1271" s="60">
        <v>41714</v>
      </c>
      <c r="B1271" s="102">
        <f>INT(A1271/10000)</f>
        <v>4</v>
      </c>
      <c r="C1271" s="109">
        <v>2</v>
      </c>
      <c r="D1271" s="60" t="s">
        <v>1328</v>
      </c>
      <c r="E1271" s="60">
        <v>797</v>
      </c>
      <c r="F1271" s="60">
        <v>0</v>
      </c>
      <c r="G1271" s="60">
        <f t="shared" si="255"/>
        <v>1284.7164179104477</v>
      </c>
      <c r="H1271" s="60"/>
      <c r="I1271" s="60"/>
      <c r="J1271" s="57"/>
      <c r="K1271" s="23">
        <f t="shared" si="256"/>
        <v>1</v>
      </c>
      <c r="L1271" s="23">
        <f t="shared" si="257"/>
        <v>0</v>
      </c>
      <c r="M1271" s="23">
        <f ca="1">OFFSET('Z1'!$B$7,B1271,K1271)*E1271</f>
        <v>0</v>
      </c>
      <c r="N1271" s="23">
        <f ca="1">IF(L1271&gt;0,OFFSET('Z1'!$I$7,B1271,L1271)*IF(L1271=1,E1271-9300,IF(L1271=2,E1271-18000,IF(L1271=3,E1271-45000,0))),0)</f>
        <v>0</v>
      </c>
      <c r="O1271" s="23">
        <f>IF(AND(F1271=1,E1271&gt;20000,E1271&lt;=45000),E1271*'Z1'!$G$7,0)+IF(AND(F1271=1,E1271&gt;45000,E1271&lt;=50000),'Z1'!$G$7/5000*(50000-E1271)*E1271,0)</f>
        <v>0</v>
      </c>
      <c r="P1271" s="24">
        <f t="shared" ca="1" si="258"/>
        <v>0</v>
      </c>
      <c r="Q1271" s="27">
        <v>0</v>
      </c>
      <c r="R1271" s="26">
        <f t="shared" si="259"/>
        <v>0</v>
      </c>
      <c r="S1271" s="27">
        <f t="shared" si="260"/>
        <v>1</v>
      </c>
      <c r="T1271" s="28">
        <f t="shared" si="261"/>
        <v>0</v>
      </c>
      <c r="U1271" s="61">
        <f ca="1">OFFSET($U$4,B1271,0)/OFFSET($G$4,B1271,0)*G1271</f>
        <v>649363.68940707971</v>
      </c>
      <c r="V1271" s="62">
        <f t="shared" ca="1" si="262"/>
        <v>649363.68940707971</v>
      </c>
      <c r="W1271" s="63">
        <v>880.12230637345181</v>
      </c>
      <c r="X1271" s="63">
        <f t="shared" ca="1" si="263"/>
        <v>814.75996161490559</v>
      </c>
      <c r="Y1271" s="64">
        <f t="shared" ca="1" si="264"/>
        <v>-7.4265070076308004E-2</v>
      </c>
      <c r="Z1271" s="64"/>
      <c r="AA1271" s="64">
        <f ca="1">MAX(Y1271,OFFSET($AA$4,B1271,0))</f>
        <v>-7.4265070076308004E-2</v>
      </c>
      <c r="AB1271" s="62">
        <f t="shared" ca="1" si="265"/>
        <v>649363.68940707971</v>
      </c>
      <c r="AC1271" s="65">
        <f t="shared" ca="1" si="266"/>
        <v>0</v>
      </c>
      <c r="AD1271" s="62">
        <f ca="1">MAX(0,AB1271-W1271*(1+OFFSET($Y$4,B1271,0))*E1271)</f>
        <v>0</v>
      </c>
      <c r="AE1271" s="65">
        <f ca="1">IF(OFFSET($AC$4,B1271,0)=0,0,-OFFSET($AC$4,B1271,0)/OFFSET($AD$4,B1271,0)*AD1271)</f>
        <v>0</v>
      </c>
      <c r="AF1271" s="51">
        <f t="shared" ca="1" si="267"/>
        <v>649363.68940707971</v>
      </c>
    </row>
    <row r="1272" spans="1:32" ht="11.25" x14ac:dyDescent="0.2">
      <c r="A1272" s="60">
        <v>41715</v>
      </c>
      <c r="B1272" s="102">
        <f>INT(A1272/10000)</f>
        <v>4</v>
      </c>
      <c r="C1272" s="109">
        <v>4</v>
      </c>
      <c r="D1272" s="60" t="s">
        <v>1329</v>
      </c>
      <c r="E1272" s="60">
        <v>3784</v>
      </c>
      <c r="F1272" s="60">
        <v>0</v>
      </c>
      <c r="G1272" s="60">
        <f t="shared" si="255"/>
        <v>6099.5820895522384</v>
      </c>
      <c r="H1272" s="60"/>
      <c r="I1272" s="60"/>
      <c r="J1272" s="57"/>
      <c r="K1272" s="23">
        <f t="shared" si="256"/>
        <v>1</v>
      </c>
      <c r="L1272" s="23">
        <f t="shared" si="257"/>
        <v>0</v>
      </c>
      <c r="M1272" s="23">
        <f ca="1">OFFSET('Z1'!$B$7,B1272,K1272)*E1272</f>
        <v>0</v>
      </c>
      <c r="N1272" s="23">
        <f ca="1">IF(L1272&gt;0,OFFSET('Z1'!$I$7,B1272,L1272)*IF(L1272=1,E1272-9300,IF(L1272=2,E1272-18000,IF(L1272=3,E1272-45000,0))),0)</f>
        <v>0</v>
      </c>
      <c r="O1272" s="23">
        <f>IF(AND(F1272=1,E1272&gt;20000,E1272&lt;=45000),E1272*'Z1'!$G$7,0)+IF(AND(F1272=1,E1272&gt;45000,E1272&lt;=50000),'Z1'!$G$7/5000*(50000-E1272)*E1272,0)</f>
        <v>0</v>
      </c>
      <c r="P1272" s="24">
        <f t="shared" ca="1" si="258"/>
        <v>0</v>
      </c>
      <c r="Q1272" s="27">
        <v>85611</v>
      </c>
      <c r="R1272" s="26">
        <f t="shared" si="259"/>
        <v>84611</v>
      </c>
      <c r="S1272" s="27">
        <f t="shared" si="260"/>
        <v>1</v>
      </c>
      <c r="T1272" s="28">
        <f t="shared" si="261"/>
        <v>76149.900000000009</v>
      </c>
      <c r="U1272" s="61">
        <f ca="1">OFFSET($U$4,B1272,0)/OFFSET($G$4,B1272,0)*G1272</f>
        <v>3083051.6947508026</v>
      </c>
      <c r="V1272" s="62">
        <f t="shared" ca="1" si="262"/>
        <v>3159201.5947508025</v>
      </c>
      <c r="W1272" s="63">
        <v>900.38689526727603</v>
      </c>
      <c r="X1272" s="63">
        <f t="shared" ca="1" si="263"/>
        <v>834.88414237600489</v>
      </c>
      <c r="Y1272" s="64">
        <f t="shared" ca="1" si="264"/>
        <v>-7.27495626997402E-2</v>
      </c>
      <c r="Z1272" s="64"/>
      <c r="AA1272" s="64">
        <f ca="1">MAX(Y1272,OFFSET($AA$4,B1272,0))</f>
        <v>-7.27495626997402E-2</v>
      </c>
      <c r="AB1272" s="62">
        <f t="shared" ca="1" si="265"/>
        <v>3159201.5947508025</v>
      </c>
      <c r="AC1272" s="65">
        <f t="shared" ca="1" si="266"/>
        <v>0</v>
      </c>
      <c r="AD1272" s="62">
        <f ca="1">MAX(0,AB1272-W1272*(1+OFFSET($Y$4,B1272,0))*E1272)</f>
        <v>0</v>
      </c>
      <c r="AE1272" s="65">
        <f ca="1">IF(OFFSET($AC$4,B1272,0)=0,0,-OFFSET($AC$4,B1272,0)/OFFSET($AD$4,B1272,0)*AD1272)</f>
        <v>0</v>
      </c>
      <c r="AF1272" s="51">
        <f t="shared" ca="1" si="267"/>
        <v>3159201.5947508025</v>
      </c>
    </row>
    <row r="1273" spans="1:32" ht="11.25" x14ac:dyDescent="0.2">
      <c r="A1273" s="60">
        <v>41716</v>
      </c>
      <c r="B1273" s="102">
        <f>INT(A1273/10000)</f>
        <v>4</v>
      </c>
      <c r="C1273" s="109">
        <v>4</v>
      </c>
      <c r="D1273" s="60" t="s">
        <v>1330</v>
      </c>
      <c r="E1273" s="60">
        <v>2606</v>
      </c>
      <c r="F1273" s="60">
        <v>0</v>
      </c>
      <c r="G1273" s="60">
        <f t="shared" si="255"/>
        <v>4200.7164179104475</v>
      </c>
      <c r="H1273" s="60"/>
      <c r="I1273" s="60"/>
      <c r="J1273" s="57"/>
      <c r="K1273" s="23">
        <f t="shared" si="256"/>
        <v>1</v>
      </c>
      <c r="L1273" s="23">
        <f t="shared" si="257"/>
        <v>0</v>
      </c>
      <c r="M1273" s="23">
        <f ca="1">OFFSET('Z1'!$B$7,B1273,K1273)*E1273</f>
        <v>0</v>
      </c>
      <c r="N1273" s="23">
        <f ca="1">IF(L1273&gt;0,OFFSET('Z1'!$I$7,B1273,L1273)*IF(L1273=1,E1273-9300,IF(L1273=2,E1273-18000,IF(L1273=3,E1273-45000,0))),0)</f>
        <v>0</v>
      </c>
      <c r="O1273" s="23">
        <f>IF(AND(F1273=1,E1273&gt;20000,E1273&lt;=45000),E1273*'Z1'!$G$7,0)+IF(AND(F1273=1,E1273&gt;45000,E1273&lt;=50000),'Z1'!$G$7/5000*(50000-E1273)*E1273,0)</f>
        <v>0</v>
      </c>
      <c r="P1273" s="24">
        <f t="shared" ca="1" si="258"/>
        <v>0</v>
      </c>
      <c r="Q1273" s="27">
        <v>5091</v>
      </c>
      <c r="R1273" s="26">
        <f t="shared" si="259"/>
        <v>4091</v>
      </c>
      <c r="S1273" s="27">
        <f t="shared" si="260"/>
        <v>1</v>
      </c>
      <c r="T1273" s="28">
        <f t="shared" si="261"/>
        <v>3681.9</v>
      </c>
      <c r="U1273" s="61">
        <f ca="1">OFFSET($U$4,B1273,0)/OFFSET($G$4,B1273,0)*G1273</f>
        <v>2123264.459968444</v>
      </c>
      <c r="V1273" s="62">
        <f t="shared" ca="1" si="262"/>
        <v>2126946.3599684439</v>
      </c>
      <c r="W1273" s="63">
        <v>883.6717402290991</v>
      </c>
      <c r="X1273" s="63">
        <f t="shared" ca="1" si="263"/>
        <v>816.17281656502064</v>
      </c>
      <c r="Y1273" s="64">
        <f t="shared" ca="1" si="264"/>
        <v>-7.6384612737054214E-2</v>
      </c>
      <c r="Z1273" s="64"/>
      <c r="AA1273" s="64">
        <f ca="1">MAX(Y1273,OFFSET($AA$4,B1273,0))</f>
        <v>-7.5186307512355888E-2</v>
      </c>
      <c r="AB1273" s="62">
        <f t="shared" ca="1" si="265"/>
        <v>2129705.8754236335</v>
      </c>
      <c r="AC1273" s="65">
        <f t="shared" ca="1" si="266"/>
        <v>2759.5154551896267</v>
      </c>
      <c r="AD1273" s="62">
        <f ca="1">MAX(0,AB1273-W1273*(1+OFFSET($Y$4,B1273,0))*E1273)</f>
        <v>0</v>
      </c>
      <c r="AE1273" s="65">
        <f ca="1">IF(OFFSET($AC$4,B1273,0)=0,0,-OFFSET($AC$4,B1273,0)/OFFSET($AD$4,B1273,0)*AD1273)</f>
        <v>0</v>
      </c>
      <c r="AF1273" s="51">
        <f t="shared" ca="1" si="267"/>
        <v>2129705.8754236335</v>
      </c>
    </row>
    <row r="1274" spans="1:32" ht="11.25" x14ac:dyDescent="0.2">
      <c r="A1274" s="60">
        <v>41717</v>
      </c>
      <c r="B1274" s="102">
        <f>INT(A1274/10000)</f>
        <v>4</v>
      </c>
      <c r="C1274" s="109">
        <v>3</v>
      </c>
      <c r="D1274" s="60" t="s">
        <v>1331</v>
      </c>
      <c r="E1274" s="60">
        <v>1120</v>
      </c>
      <c r="F1274" s="60">
        <v>0</v>
      </c>
      <c r="G1274" s="60">
        <f t="shared" si="255"/>
        <v>1805.3731343283582</v>
      </c>
      <c r="H1274" s="60"/>
      <c r="I1274" s="60"/>
      <c r="J1274" s="57"/>
      <c r="K1274" s="23">
        <f t="shared" si="256"/>
        <v>1</v>
      </c>
      <c r="L1274" s="23">
        <f t="shared" si="257"/>
        <v>0</v>
      </c>
      <c r="M1274" s="23">
        <f ca="1">OFFSET('Z1'!$B$7,B1274,K1274)*E1274</f>
        <v>0</v>
      </c>
      <c r="N1274" s="23">
        <f ca="1">IF(L1274&gt;0,OFFSET('Z1'!$I$7,B1274,L1274)*IF(L1274=1,E1274-9300,IF(L1274=2,E1274-18000,IF(L1274=3,E1274-45000,0))),0)</f>
        <v>0</v>
      </c>
      <c r="O1274" s="23">
        <f>IF(AND(F1274=1,E1274&gt;20000,E1274&lt;=45000),E1274*'Z1'!$G$7,0)+IF(AND(F1274=1,E1274&gt;45000,E1274&lt;=50000),'Z1'!$G$7/5000*(50000-E1274)*E1274,0)</f>
        <v>0</v>
      </c>
      <c r="P1274" s="24">
        <f t="shared" ca="1" si="258"/>
        <v>0</v>
      </c>
      <c r="Q1274" s="27">
        <v>0</v>
      </c>
      <c r="R1274" s="26">
        <f t="shared" si="259"/>
        <v>0</v>
      </c>
      <c r="S1274" s="27">
        <f t="shared" si="260"/>
        <v>1</v>
      </c>
      <c r="T1274" s="28">
        <f t="shared" si="261"/>
        <v>0</v>
      </c>
      <c r="U1274" s="61">
        <f ca="1">OFFSET($U$4,B1274,0)/OFFSET($G$4,B1274,0)*G1274</f>
        <v>912531.15700869425</v>
      </c>
      <c r="V1274" s="62">
        <f t="shared" ca="1" si="262"/>
        <v>912531.15700869425</v>
      </c>
      <c r="W1274" s="63">
        <v>880.12230637345181</v>
      </c>
      <c r="X1274" s="63">
        <f t="shared" ca="1" si="263"/>
        <v>814.75996161490559</v>
      </c>
      <c r="Y1274" s="64">
        <f t="shared" ca="1" si="264"/>
        <v>-7.4265070076308004E-2</v>
      </c>
      <c r="Z1274" s="64"/>
      <c r="AA1274" s="64">
        <f ca="1">MAX(Y1274,OFFSET($AA$4,B1274,0))</f>
        <v>-7.4265070076308004E-2</v>
      </c>
      <c r="AB1274" s="62">
        <f t="shared" ca="1" si="265"/>
        <v>912531.15700869425</v>
      </c>
      <c r="AC1274" s="65">
        <f t="shared" ca="1" si="266"/>
        <v>0</v>
      </c>
      <c r="AD1274" s="62">
        <f ca="1">MAX(0,AB1274-W1274*(1+OFFSET($Y$4,B1274,0))*E1274)</f>
        <v>0</v>
      </c>
      <c r="AE1274" s="65">
        <f ca="1">IF(OFFSET($AC$4,B1274,0)=0,0,-OFFSET($AC$4,B1274,0)/OFFSET($AD$4,B1274,0)*AD1274)</f>
        <v>0</v>
      </c>
      <c r="AF1274" s="51">
        <f t="shared" ca="1" si="267"/>
        <v>912531.15700869425</v>
      </c>
    </row>
    <row r="1275" spans="1:32" ht="11.25" x14ac:dyDescent="0.2">
      <c r="A1275" s="60">
        <v>41718</v>
      </c>
      <c r="B1275" s="102">
        <f>INT(A1275/10000)</f>
        <v>4</v>
      </c>
      <c r="C1275" s="109">
        <v>3</v>
      </c>
      <c r="D1275" s="60" t="s">
        <v>1332</v>
      </c>
      <c r="E1275" s="60">
        <v>1138</v>
      </c>
      <c r="F1275" s="60">
        <v>0</v>
      </c>
      <c r="G1275" s="60">
        <f t="shared" si="255"/>
        <v>1834.3880597014925</v>
      </c>
      <c r="H1275" s="60"/>
      <c r="I1275" s="60"/>
      <c r="J1275" s="57"/>
      <c r="K1275" s="23">
        <f t="shared" si="256"/>
        <v>1</v>
      </c>
      <c r="L1275" s="23">
        <f t="shared" si="257"/>
        <v>0</v>
      </c>
      <c r="M1275" s="23">
        <f ca="1">OFFSET('Z1'!$B$7,B1275,K1275)*E1275</f>
        <v>0</v>
      </c>
      <c r="N1275" s="23">
        <f ca="1">IF(L1275&gt;0,OFFSET('Z1'!$I$7,B1275,L1275)*IF(L1275=1,E1275-9300,IF(L1275=2,E1275-18000,IF(L1275=3,E1275-45000,0))),0)</f>
        <v>0</v>
      </c>
      <c r="O1275" s="23">
        <f>IF(AND(F1275=1,E1275&gt;20000,E1275&lt;=45000),E1275*'Z1'!$G$7,0)+IF(AND(F1275=1,E1275&gt;45000,E1275&lt;=50000),'Z1'!$G$7/5000*(50000-E1275)*E1275,0)</f>
        <v>0</v>
      </c>
      <c r="P1275" s="24">
        <f t="shared" ca="1" si="258"/>
        <v>0</v>
      </c>
      <c r="Q1275" s="27">
        <v>67870</v>
      </c>
      <c r="R1275" s="26">
        <f t="shared" si="259"/>
        <v>66870</v>
      </c>
      <c r="S1275" s="27">
        <f t="shared" si="260"/>
        <v>1</v>
      </c>
      <c r="T1275" s="28">
        <f t="shared" si="261"/>
        <v>60183</v>
      </c>
      <c r="U1275" s="61">
        <f ca="1">OFFSET($U$4,B1275,0)/OFFSET($G$4,B1275,0)*G1275</f>
        <v>927196.8363177625</v>
      </c>
      <c r="V1275" s="62">
        <f t="shared" ca="1" si="262"/>
        <v>987379.8363177625</v>
      </c>
      <c r="W1275" s="63">
        <v>933.05345461725506</v>
      </c>
      <c r="X1275" s="63">
        <f t="shared" ca="1" si="263"/>
        <v>867.64484737940461</v>
      </c>
      <c r="Y1275" s="64">
        <f t="shared" ca="1" si="264"/>
        <v>-7.0101672004077686E-2</v>
      </c>
      <c r="Z1275" s="64"/>
      <c r="AA1275" s="64">
        <f ca="1">MAX(Y1275,OFFSET($AA$4,B1275,0))</f>
        <v>-7.0101672004077686E-2</v>
      </c>
      <c r="AB1275" s="62">
        <f t="shared" ca="1" si="265"/>
        <v>987379.8363177625</v>
      </c>
      <c r="AC1275" s="65">
        <f t="shared" ca="1" si="266"/>
        <v>0</v>
      </c>
      <c r="AD1275" s="62">
        <f ca="1">MAX(0,AB1275-W1275*(1+OFFSET($Y$4,B1275,0))*E1275)</f>
        <v>89.867237949045375</v>
      </c>
      <c r="AE1275" s="65">
        <f ca="1">IF(OFFSET($AC$4,B1275,0)=0,0,-OFFSET($AC$4,B1275,0)/OFFSET($AD$4,B1275,0)*AD1275)</f>
        <v>-4.0600254939393192</v>
      </c>
      <c r="AF1275" s="51">
        <f t="shared" ca="1" si="267"/>
        <v>987375.77629226854</v>
      </c>
    </row>
    <row r="1276" spans="1:32" ht="11.25" x14ac:dyDescent="0.2">
      <c r="A1276" s="60">
        <v>41719</v>
      </c>
      <c r="B1276" s="102">
        <f>INT(A1276/10000)</f>
        <v>4</v>
      </c>
      <c r="C1276" s="109">
        <v>3</v>
      </c>
      <c r="D1276" s="60" t="s">
        <v>1333</v>
      </c>
      <c r="E1276" s="60">
        <v>1662</v>
      </c>
      <c r="F1276" s="60">
        <v>0</v>
      </c>
      <c r="G1276" s="60">
        <f t="shared" si="255"/>
        <v>2679.0447761194032</v>
      </c>
      <c r="H1276" s="60"/>
      <c r="I1276" s="60"/>
      <c r="J1276" s="57"/>
      <c r="K1276" s="23">
        <f t="shared" si="256"/>
        <v>1</v>
      </c>
      <c r="L1276" s="23">
        <f t="shared" si="257"/>
        <v>0</v>
      </c>
      <c r="M1276" s="23">
        <f ca="1">OFFSET('Z1'!$B$7,B1276,K1276)*E1276</f>
        <v>0</v>
      </c>
      <c r="N1276" s="23">
        <f ca="1">IF(L1276&gt;0,OFFSET('Z1'!$I$7,B1276,L1276)*IF(L1276=1,E1276-9300,IF(L1276=2,E1276-18000,IF(L1276=3,E1276-45000,0))),0)</f>
        <v>0</v>
      </c>
      <c r="O1276" s="23">
        <f>IF(AND(F1276=1,E1276&gt;20000,E1276&lt;=45000),E1276*'Z1'!$G$7,0)+IF(AND(F1276=1,E1276&gt;45000,E1276&lt;=50000),'Z1'!$G$7/5000*(50000-E1276)*E1276,0)</f>
        <v>0</v>
      </c>
      <c r="P1276" s="24">
        <f t="shared" ca="1" si="258"/>
        <v>0</v>
      </c>
      <c r="Q1276" s="27">
        <v>3212</v>
      </c>
      <c r="R1276" s="26">
        <f t="shared" si="259"/>
        <v>2212</v>
      </c>
      <c r="S1276" s="27">
        <f t="shared" si="260"/>
        <v>1</v>
      </c>
      <c r="T1276" s="28">
        <f t="shared" si="261"/>
        <v>1990.8</v>
      </c>
      <c r="U1276" s="61">
        <f ca="1">OFFSET($U$4,B1276,0)/OFFSET($G$4,B1276,0)*G1276</f>
        <v>1354131.0562039732</v>
      </c>
      <c r="V1276" s="62">
        <f t="shared" ca="1" si="262"/>
        <v>1356121.8562039733</v>
      </c>
      <c r="W1276" s="63">
        <v>881.93984595932238</v>
      </c>
      <c r="X1276" s="63">
        <f t="shared" ca="1" si="263"/>
        <v>815.95779554992373</v>
      </c>
      <c r="Y1276" s="64">
        <f t="shared" ca="1" si="264"/>
        <v>-7.481468346361797E-2</v>
      </c>
      <c r="Z1276" s="64"/>
      <c r="AA1276" s="64">
        <f ca="1">MAX(Y1276,OFFSET($AA$4,B1276,0))</f>
        <v>-7.481468346361797E-2</v>
      </c>
      <c r="AB1276" s="62">
        <f t="shared" ca="1" si="265"/>
        <v>1356121.8562039733</v>
      </c>
      <c r="AC1276" s="65">
        <f t="shared" ca="1" si="266"/>
        <v>0</v>
      </c>
      <c r="AD1276" s="62">
        <f ca="1">MAX(0,AB1276-W1276*(1+OFFSET($Y$4,B1276,0))*E1276)</f>
        <v>0</v>
      </c>
      <c r="AE1276" s="65">
        <f ca="1">IF(OFFSET($AC$4,B1276,0)=0,0,-OFFSET($AC$4,B1276,0)/OFFSET($AD$4,B1276,0)*AD1276)</f>
        <v>0</v>
      </c>
      <c r="AF1276" s="51">
        <f t="shared" ca="1" si="267"/>
        <v>1356121.8562039733</v>
      </c>
    </row>
    <row r="1277" spans="1:32" ht="11.25" x14ac:dyDescent="0.2">
      <c r="A1277" s="60">
        <v>41720</v>
      </c>
      <c r="B1277" s="102">
        <f>INT(A1277/10000)</f>
        <v>4</v>
      </c>
      <c r="C1277" s="109">
        <v>3</v>
      </c>
      <c r="D1277" s="60" t="s">
        <v>1334</v>
      </c>
      <c r="E1277" s="60">
        <v>1396</v>
      </c>
      <c r="F1277" s="60">
        <v>0</v>
      </c>
      <c r="G1277" s="60">
        <f t="shared" si="255"/>
        <v>2250.2686567164178</v>
      </c>
      <c r="H1277" s="60"/>
      <c r="I1277" s="60"/>
      <c r="J1277" s="57"/>
      <c r="K1277" s="23">
        <f t="shared" si="256"/>
        <v>1</v>
      </c>
      <c r="L1277" s="23">
        <f t="shared" si="257"/>
        <v>0</v>
      </c>
      <c r="M1277" s="23">
        <f ca="1">OFFSET('Z1'!$B$7,B1277,K1277)*E1277</f>
        <v>0</v>
      </c>
      <c r="N1277" s="23">
        <f ca="1">IF(L1277&gt;0,OFFSET('Z1'!$I$7,B1277,L1277)*IF(L1277=1,E1277-9300,IF(L1277=2,E1277-18000,IF(L1277=3,E1277-45000,0))),0)</f>
        <v>0</v>
      </c>
      <c r="O1277" s="23">
        <f>IF(AND(F1277=1,E1277&gt;20000,E1277&lt;=45000),E1277*'Z1'!$G$7,0)+IF(AND(F1277=1,E1277&gt;45000,E1277&lt;=50000),'Z1'!$G$7/5000*(50000-E1277)*E1277,0)</f>
        <v>0</v>
      </c>
      <c r="P1277" s="24">
        <f t="shared" ca="1" si="258"/>
        <v>0</v>
      </c>
      <c r="Q1277" s="27">
        <v>0</v>
      </c>
      <c r="R1277" s="26">
        <f t="shared" si="259"/>
        <v>0</v>
      </c>
      <c r="S1277" s="27">
        <f t="shared" si="260"/>
        <v>1</v>
      </c>
      <c r="T1277" s="28">
        <f t="shared" si="261"/>
        <v>0</v>
      </c>
      <c r="U1277" s="61">
        <f ca="1">OFFSET($U$4,B1277,0)/OFFSET($G$4,B1277,0)*G1277</f>
        <v>1137404.9064144082</v>
      </c>
      <c r="V1277" s="62">
        <f t="shared" ca="1" si="262"/>
        <v>1137404.9064144082</v>
      </c>
      <c r="W1277" s="63">
        <v>880.12230637345169</v>
      </c>
      <c r="X1277" s="63">
        <f t="shared" ca="1" si="263"/>
        <v>814.75996161490559</v>
      </c>
      <c r="Y1277" s="64">
        <f t="shared" ca="1" si="264"/>
        <v>-7.4265070076307893E-2</v>
      </c>
      <c r="Z1277" s="64"/>
      <c r="AA1277" s="64">
        <f ca="1">MAX(Y1277,OFFSET($AA$4,B1277,0))</f>
        <v>-7.4265070076307893E-2</v>
      </c>
      <c r="AB1277" s="62">
        <f t="shared" ca="1" si="265"/>
        <v>1137404.9064144082</v>
      </c>
      <c r="AC1277" s="65">
        <f t="shared" ca="1" si="266"/>
        <v>0</v>
      </c>
      <c r="AD1277" s="62">
        <f ca="1">MAX(0,AB1277-W1277*(1+OFFSET($Y$4,B1277,0))*E1277)</f>
        <v>0</v>
      </c>
      <c r="AE1277" s="65">
        <f ca="1">IF(OFFSET($AC$4,B1277,0)=0,0,-OFFSET($AC$4,B1277,0)/OFFSET($AD$4,B1277,0)*AD1277)</f>
        <v>0</v>
      </c>
      <c r="AF1277" s="51">
        <f t="shared" ca="1" si="267"/>
        <v>1137404.9064144082</v>
      </c>
    </row>
    <row r="1278" spans="1:32" ht="11.25" x14ac:dyDescent="0.2">
      <c r="A1278" s="60">
        <v>41721</v>
      </c>
      <c r="B1278" s="102">
        <f>INT(A1278/10000)</f>
        <v>4</v>
      </c>
      <c r="C1278" s="109">
        <v>3</v>
      </c>
      <c r="D1278" s="60" t="s">
        <v>1335</v>
      </c>
      <c r="E1278" s="60">
        <v>1741</v>
      </c>
      <c r="F1278" s="60">
        <v>0</v>
      </c>
      <c r="G1278" s="60">
        <f t="shared" si="255"/>
        <v>2806.3880597014927</v>
      </c>
      <c r="H1278" s="60"/>
      <c r="I1278" s="60"/>
      <c r="J1278" s="57"/>
      <c r="K1278" s="23">
        <f t="shared" si="256"/>
        <v>1</v>
      </c>
      <c r="L1278" s="23">
        <f t="shared" si="257"/>
        <v>0</v>
      </c>
      <c r="M1278" s="23">
        <f ca="1">OFFSET('Z1'!$B$7,B1278,K1278)*E1278</f>
        <v>0</v>
      </c>
      <c r="N1278" s="23">
        <f ca="1">IF(L1278&gt;0,OFFSET('Z1'!$I$7,B1278,L1278)*IF(L1278=1,E1278-9300,IF(L1278=2,E1278-18000,IF(L1278=3,E1278-45000,0))),0)</f>
        <v>0</v>
      </c>
      <c r="O1278" s="23">
        <f>IF(AND(F1278=1,E1278&gt;20000,E1278&lt;=45000),E1278*'Z1'!$G$7,0)+IF(AND(F1278=1,E1278&gt;45000,E1278&lt;=50000),'Z1'!$G$7/5000*(50000-E1278)*E1278,0)</f>
        <v>0</v>
      </c>
      <c r="P1278" s="24">
        <f t="shared" ca="1" si="258"/>
        <v>0</v>
      </c>
      <c r="Q1278" s="27">
        <v>3330</v>
      </c>
      <c r="R1278" s="26">
        <f t="shared" si="259"/>
        <v>2330</v>
      </c>
      <c r="S1278" s="27">
        <f t="shared" si="260"/>
        <v>1</v>
      </c>
      <c r="T1278" s="28">
        <f t="shared" si="261"/>
        <v>2097</v>
      </c>
      <c r="U1278" s="61">
        <f ca="1">OFFSET($U$4,B1278,0)/OFFSET($G$4,B1278,0)*G1278</f>
        <v>1418497.0931715507</v>
      </c>
      <c r="V1278" s="62">
        <f t="shared" ca="1" si="262"/>
        <v>1420594.0931715507</v>
      </c>
      <c r="W1278" s="63">
        <v>881.46118872639317</v>
      </c>
      <c r="X1278" s="63">
        <f t="shared" ca="1" si="263"/>
        <v>815.96444179870798</v>
      </c>
      <c r="Y1278" s="64">
        <f t="shared" ca="1" si="264"/>
        <v>-7.4304742812692837E-2</v>
      </c>
      <c r="Z1278" s="64"/>
      <c r="AA1278" s="64">
        <f ca="1">MAX(Y1278,OFFSET($AA$4,B1278,0))</f>
        <v>-7.4304742812692837E-2</v>
      </c>
      <c r="AB1278" s="62">
        <f t="shared" ca="1" si="265"/>
        <v>1420594.0931715507</v>
      </c>
      <c r="AC1278" s="65">
        <f t="shared" ca="1" si="266"/>
        <v>0</v>
      </c>
      <c r="AD1278" s="62">
        <f ca="1">MAX(0,AB1278-W1278*(1+OFFSET($Y$4,B1278,0))*E1278)</f>
        <v>0</v>
      </c>
      <c r="AE1278" s="65">
        <f ca="1">IF(OFFSET($AC$4,B1278,0)=0,0,-OFFSET($AC$4,B1278,0)/OFFSET($AD$4,B1278,0)*AD1278)</f>
        <v>0</v>
      </c>
      <c r="AF1278" s="51">
        <f t="shared" ca="1" si="267"/>
        <v>1420594.0931715507</v>
      </c>
    </row>
    <row r="1279" spans="1:32" ht="11.25" x14ac:dyDescent="0.2">
      <c r="A1279" s="60">
        <v>41722</v>
      </c>
      <c r="B1279" s="102">
        <f>INT(A1279/10000)</f>
        <v>4</v>
      </c>
      <c r="C1279" s="109">
        <v>4</v>
      </c>
      <c r="D1279" s="60" t="s">
        <v>1336</v>
      </c>
      <c r="E1279" s="60">
        <v>3936</v>
      </c>
      <c r="F1279" s="60">
        <v>0</v>
      </c>
      <c r="G1279" s="60">
        <f t="shared" si="255"/>
        <v>6344.5970149253735</v>
      </c>
      <c r="H1279" s="60"/>
      <c r="I1279" s="60"/>
      <c r="J1279" s="57"/>
      <c r="K1279" s="23">
        <f t="shared" si="256"/>
        <v>1</v>
      </c>
      <c r="L1279" s="23">
        <f t="shared" si="257"/>
        <v>0</v>
      </c>
      <c r="M1279" s="23">
        <f ca="1">OFFSET('Z1'!$B$7,B1279,K1279)*E1279</f>
        <v>0</v>
      </c>
      <c r="N1279" s="23">
        <f ca="1">IF(L1279&gt;0,OFFSET('Z1'!$I$7,B1279,L1279)*IF(L1279=1,E1279-9300,IF(L1279=2,E1279-18000,IF(L1279=3,E1279-45000,0))),0)</f>
        <v>0</v>
      </c>
      <c r="O1279" s="23">
        <f>IF(AND(F1279=1,E1279&gt;20000,E1279&lt;=45000),E1279*'Z1'!$G$7,0)+IF(AND(F1279=1,E1279&gt;45000,E1279&lt;=50000),'Z1'!$G$7/5000*(50000-E1279)*E1279,0)</f>
        <v>0</v>
      </c>
      <c r="P1279" s="24">
        <f t="shared" ca="1" si="258"/>
        <v>0</v>
      </c>
      <c r="Q1279" s="27">
        <v>1042</v>
      </c>
      <c r="R1279" s="26">
        <f t="shared" si="259"/>
        <v>42</v>
      </c>
      <c r="S1279" s="27">
        <f t="shared" si="260"/>
        <v>1</v>
      </c>
      <c r="T1279" s="28">
        <f t="shared" si="261"/>
        <v>37.800000000000004</v>
      </c>
      <c r="U1279" s="61">
        <f ca="1">OFFSET($U$4,B1279,0)/OFFSET($G$4,B1279,0)*G1279</f>
        <v>3206895.2089162688</v>
      </c>
      <c r="V1279" s="62">
        <f t="shared" ca="1" si="262"/>
        <v>3206933.0089162686</v>
      </c>
      <c r="W1279" s="63">
        <v>880.12230637345169</v>
      </c>
      <c r="X1279" s="63">
        <f t="shared" ca="1" si="263"/>
        <v>814.76956527344225</v>
      </c>
      <c r="Y1279" s="64">
        <f t="shared" ca="1" si="264"/>
        <v>-7.4254158344532528E-2</v>
      </c>
      <c r="Z1279" s="64"/>
      <c r="AA1279" s="64">
        <f ca="1">MAX(Y1279,OFFSET($AA$4,B1279,0))</f>
        <v>-7.4254158344532528E-2</v>
      </c>
      <c r="AB1279" s="62">
        <f t="shared" ca="1" si="265"/>
        <v>3206933.0089162686</v>
      </c>
      <c r="AC1279" s="65">
        <f t="shared" ca="1" si="266"/>
        <v>0</v>
      </c>
      <c r="AD1279" s="62">
        <f ca="1">MAX(0,AB1279-W1279*(1+OFFSET($Y$4,B1279,0))*E1279)</f>
        <v>0</v>
      </c>
      <c r="AE1279" s="65">
        <f ca="1">IF(OFFSET($AC$4,B1279,0)=0,0,-OFFSET($AC$4,B1279,0)/OFFSET($AD$4,B1279,0)*AD1279)</f>
        <v>0</v>
      </c>
      <c r="AF1279" s="51">
        <f t="shared" ca="1" si="267"/>
        <v>3206933.0089162686</v>
      </c>
    </row>
    <row r="1280" spans="1:32" ht="11.25" x14ac:dyDescent="0.2">
      <c r="A1280" s="60">
        <v>41723</v>
      </c>
      <c r="B1280" s="102">
        <f>INT(A1280/10000)</f>
        <v>4</v>
      </c>
      <c r="C1280" s="109">
        <v>3</v>
      </c>
      <c r="D1280" s="60" t="s">
        <v>1337</v>
      </c>
      <c r="E1280" s="60">
        <v>1473</v>
      </c>
      <c r="F1280" s="60">
        <v>0</v>
      </c>
      <c r="G1280" s="60">
        <f t="shared" si="255"/>
        <v>2374.3880597014927</v>
      </c>
      <c r="H1280" s="60"/>
      <c r="I1280" s="60"/>
      <c r="J1280" s="57"/>
      <c r="K1280" s="23">
        <f t="shared" si="256"/>
        <v>1</v>
      </c>
      <c r="L1280" s="23">
        <f t="shared" si="257"/>
        <v>0</v>
      </c>
      <c r="M1280" s="23">
        <f ca="1">OFFSET('Z1'!$B$7,B1280,K1280)*E1280</f>
        <v>0</v>
      </c>
      <c r="N1280" s="23">
        <f ca="1">IF(L1280&gt;0,OFFSET('Z1'!$I$7,B1280,L1280)*IF(L1280=1,E1280-9300,IF(L1280=2,E1280-18000,IF(L1280=3,E1280-45000,0))),0)</f>
        <v>0</v>
      </c>
      <c r="O1280" s="23">
        <f>IF(AND(F1280=1,E1280&gt;20000,E1280&lt;=45000),E1280*'Z1'!$G$7,0)+IF(AND(F1280=1,E1280&gt;45000,E1280&lt;=50000),'Z1'!$G$7/5000*(50000-E1280)*E1280,0)</f>
        <v>0</v>
      </c>
      <c r="P1280" s="24">
        <f t="shared" ca="1" si="258"/>
        <v>0</v>
      </c>
      <c r="Q1280" s="27">
        <v>0</v>
      </c>
      <c r="R1280" s="26">
        <f t="shared" si="259"/>
        <v>0</v>
      </c>
      <c r="S1280" s="27">
        <f t="shared" si="260"/>
        <v>1</v>
      </c>
      <c r="T1280" s="28">
        <f t="shared" si="261"/>
        <v>0</v>
      </c>
      <c r="U1280" s="61">
        <f ca="1">OFFSET($U$4,B1280,0)/OFFSET($G$4,B1280,0)*G1280</f>
        <v>1200141.4234587559</v>
      </c>
      <c r="V1280" s="62">
        <f t="shared" ca="1" si="262"/>
        <v>1200141.4234587559</v>
      </c>
      <c r="W1280" s="63">
        <v>880.12230637345169</v>
      </c>
      <c r="X1280" s="63">
        <f t="shared" ca="1" si="263"/>
        <v>814.75996161490559</v>
      </c>
      <c r="Y1280" s="64">
        <f t="shared" ca="1" si="264"/>
        <v>-7.4265070076307893E-2</v>
      </c>
      <c r="Z1280" s="64"/>
      <c r="AA1280" s="64">
        <f ca="1">MAX(Y1280,OFFSET($AA$4,B1280,0))</f>
        <v>-7.4265070076307893E-2</v>
      </c>
      <c r="AB1280" s="62">
        <f t="shared" ca="1" si="265"/>
        <v>1200141.4234587559</v>
      </c>
      <c r="AC1280" s="65">
        <f t="shared" ca="1" si="266"/>
        <v>0</v>
      </c>
      <c r="AD1280" s="62">
        <f ca="1">MAX(0,AB1280-W1280*(1+OFFSET($Y$4,B1280,0))*E1280)</f>
        <v>0</v>
      </c>
      <c r="AE1280" s="65">
        <f ca="1">IF(OFFSET($AC$4,B1280,0)=0,0,-OFFSET($AC$4,B1280,0)/OFFSET($AD$4,B1280,0)*AD1280)</f>
        <v>0</v>
      </c>
      <c r="AF1280" s="51">
        <f t="shared" ca="1" si="267"/>
        <v>1200141.4234587559</v>
      </c>
    </row>
    <row r="1281" spans="1:32" ht="11.25" x14ac:dyDescent="0.2">
      <c r="A1281" s="60">
        <v>41724</v>
      </c>
      <c r="B1281" s="102">
        <f>INT(A1281/10000)</f>
        <v>4</v>
      </c>
      <c r="C1281" s="109">
        <v>2</v>
      </c>
      <c r="D1281" s="60" t="s">
        <v>1338</v>
      </c>
      <c r="E1281" s="60">
        <v>622</v>
      </c>
      <c r="F1281" s="60">
        <v>0</v>
      </c>
      <c r="G1281" s="60">
        <f t="shared" si="255"/>
        <v>1002.6268656716418</v>
      </c>
      <c r="H1281" s="60"/>
      <c r="I1281" s="60"/>
      <c r="J1281" s="57"/>
      <c r="K1281" s="23">
        <f t="shared" si="256"/>
        <v>1</v>
      </c>
      <c r="L1281" s="23">
        <f t="shared" si="257"/>
        <v>0</v>
      </c>
      <c r="M1281" s="23">
        <f ca="1">OFFSET('Z1'!$B$7,B1281,K1281)*E1281</f>
        <v>0</v>
      </c>
      <c r="N1281" s="23">
        <f ca="1">IF(L1281&gt;0,OFFSET('Z1'!$I$7,B1281,L1281)*IF(L1281=1,E1281-9300,IF(L1281=2,E1281-18000,IF(L1281=3,E1281-45000,0))),0)</f>
        <v>0</v>
      </c>
      <c r="O1281" s="23">
        <f>IF(AND(F1281=1,E1281&gt;20000,E1281&lt;=45000),E1281*'Z1'!$G$7,0)+IF(AND(F1281=1,E1281&gt;45000,E1281&lt;=50000),'Z1'!$G$7/5000*(50000-E1281)*E1281,0)</f>
        <v>0</v>
      </c>
      <c r="P1281" s="24">
        <f t="shared" ca="1" si="258"/>
        <v>0</v>
      </c>
      <c r="Q1281" s="27">
        <v>0</v>
      </c>
      <c r="R1281" s="26">
        <f t="shared" si="259"/>
        <v>0</v>
      </c>
      <c r="S1281" s="27">
        <f t="shared" si="260"/>
        <v>1</v>
      </c>
      <c r="T1281" s="28">
        <f t="shared" si="261"/>
        <v>0</v>
      </c>
      <c r="U1281" s="61">
        <f ca="1">OFFSET($U$4,B1281,0)/OFFSET($G$4,B1281,0)*G1281</f>
        <v>506780.69612447126</v>
      </c>
      <c r="V1281" s="62">
        <f t="shared" ca="1" si="262"/>
        <v>506780.69612447126</v>
      </c>
      <c r="W1281" s="63">
        <v>880.12230637345169</v>
      </c>
      <c r="X1281" s="63">
        <f t="shared" ca="1" si="263"/>
        <v>814.75996161490559</v>
      </c>
      <c r="Y1281" s="64">
        <f t="shared" ca="1" si="264"/>
        <v>-7.4265070076307893E-2</v>
      </c>
      <c r="Z1281" s="64"/>
      <c r="AA1281" s="64">
        <f ca="1">MAX(Y1281,OFFSET($AA$4,B1281,0))</f>
        <v>-7.4265070076307893E-2</v>
      </c>
      <c r="AB1281" s="62">
        <f t="shared" ca="1" si="265"/>
        <v>506780.69612447126</v>
      </c>
      <c r="AC1281" s="65">
        <f t="shared" ca="1" si="266"/>
        <v>0</v>
      </c>
      <c r="AD1281" s="62">
        <f ca="1">MAX(0,AB1281-W1281*(1+OFFSET($Y$4,B1281,0))*E1281)</f>
        <v>0</v>
      </c>
      <c r="AE1281" s="65">
        <f ca="1">IF(OFFSET($AC$4,B1281,0)=0,0,-OFFSET($AC$4,B1281,0)/OFFSET($AD$4,B1281,0)*AD1281)</f>
        <v>0</v>
      </c>
      <c r="AF1281" s="51">
        <f t="shared" ca="1" si="267"/>
        <v>506780.69612447126</v>
      </c>
    </row>
    <row r="1282" spans="1:32" ht="11.25" x14ac:dyDescent="0.2">
      <c r="A1282" s="60">
        <v>41725</v>
      </c>
      <c r="B1282" s="102">
        <f>INT(A1282/10000)</f>
        <v>4</v>
      </c>
      <c r="C1282" s="109">
        <v>2</v>
      </c>
      <c r="D1282" s="60" t="s">
        <v>1339</v>
      </c>
      <c r="E1282" s="60">
        <v>525</v>
      </c>
      <c r="F1282" s="60">
        <v>0</v>
      </c>
      <c r="G1282" s="60">
        <f t="shared" si="255"/>
        <v>846.26865671641792</v>
      </c>
      <c r="H1282" s="60"/>
      <c r="I1282" s="60"/>
      <c r="J1282" s="57"/>
      <c r="K1282" s="23">
        <f t="shared" si="256"/>
        <v>1</v>
      </c>
      <c r="L1282" s="23">
        <f t="shared" si="257"/>
        <v>0</v>
      </c>
      <c r="M1282" s="23">
        <f ca="1">OFFSET('Z1'!$B$7,B1282,K1282)*E1282</f>
        <v>0</v>
      </c>
      <c r="N1282" s="23">
        <f ca="1">IF(L1282&gt;0,OFFSET('Z1'!$I$7,B1282,L1282)*IF(L1282=1,E1282-9300,IF(L1282=2,E1282-18000,IF(L1282=3,E1282-45000,0))),0)</f>
        <v>0</v>
      </c>
      <c r="O1282" s="23">
        <f>IF(AND(F1282=1,E1282&gt;20000,E1282&lt;=45000),E1282*'Z1'!$G$7,0)+IF(AND(F1282=1,E1282&gt;45000,E1282&lt;=50000),'Z1'!$G$7/5000*(50000-E1282)*E1282,0)</f>
        <v>0</v>
      </c>
      <c r="P1282" s="24">
        <f t="shared" ca="1" si="258"/>
        <v>0</v>
      </c>
      <c r="Q1282" s="27">
        <v>0</v>
      </c>
      <c r="R1282" s="26">
        <f t="shared" si="259"/>
        <v>0</v>
      </c>
      <c r="S1282" s="27">
        <f t="shared" si="260"/>
        <v>1</v>
      </c>
      <c r="T1282" s="28">
        <f t="shared" si="261"/>
        <v>0</v>
      </c>
      <c r="U1282" s="61">
        <f ca="1">OFFSET($U$4,B1282,0)/OFFSET($G$4,B1282,0)*G1282</f>
        <v>427748.97984782548</v>
      </c>
      <c r="V1282" s="62">
        <f t="shared" ca="1" si="262"/>
        <v>427748.97984782548</v>
      </c>
      <c r="W1282" s="63">
        <v>880.12230637345169</v>
      </c>
      <c r="X1282" s="63">
        <f t="shared" ca="1" si="263"/>
        <v>814.75996161490571</v>
      </c>
      <c r="Y1282" s="64">
        <f t="shared" ca="1" si="264"/>
        <v>-7.4265070076307782E-2</v>
      </c>
      <c r="Z1282" s="64"/>
      <c r="AA1282" s="64">
        <f ca="1">MAX(Y1282,OFFSET($AA$4,B1282,0))</f>
        <v>-7.4265070076307782E-2</v>
      </c>
      <c r="AB1282" s="62">
        <f t="shared" ca="1" si="265"/>
        <v>427748.97984782548</v>
      </c>
      <c r="AC1282" s="65">
        <f t="shared" ca="1" si="266"/>
        <v>0</v>
      </c>
      <c r="AD1282" s="62">
        <f ca="1">MAX(0,AB1282-W1282*(1+OFFSET($Y$4,B1282,0))*E1282)</f>
        <v>0</v>
      </c>
      <c r="AE1282" s="65">
        <f ca="1">IF(OFFSET($AC$4,B1282,0)=0,0,-OFFSET($AC$4,B1282,0)/OFFSET($AD$4,B1282,0)*AD1282)</f>
        <v>0</v>
      </c>
      <c r="AF1282" s="51">
        <f t="shared" ca="1" si="267"/>
        <v>427748.97984782548</v>
      </c>
    </row>
    <row r="1283" spans="1:32" ht="11.25" x14ac:dyDescent="0.2">
      <c r="A1283" s="60">
        <v>41726</v>
      </c>
      <c r="B1283" s="102">
        <f>INT(A1283/10000)</f>
        <v>4</v>
      </c>
      <c r="C1283" s="109">
        <v>3</v>
      </c>
      <c r="D1283" s="60" t="s">
        <v>1340</v>
      </c>
      <c r="E1283" s="60">
        <v>2407</v>
      </c>
      <c r="F1283" s="60">
        <v>0</v>
      </c>
      <c r="G1283" s="60">
        <f t="shared" si="255"/>
        <v>3879.9402985074626</v>
      </c>
      <c r="H1283" s="60"/>
      <c r="I1283" s="60"/>
      <c r="J1283" s="57"/>
      <c r="K1283" s="23">
        <f t="shared" si="256"/>
        <v>1</v>
      </c>
      <c r="L1283" s="23">
        <f t="shared" si="257"/>
        <v>0</v>
      </c>
      <c r="M1283" s="23">
        <f ca="1">OFFSET('Z1'!$B$7,B1283,K1283)*E1283</f>
        <v>0</v>
      </c>
      <c r="N1283" s="23">
        <f ca="1">IF(L1283&gt;0,OFFSET('Z1'!$I$7,B1283,L1283)*IF(L1283=1,E1283-9300,IF(L1283=2,E1283-18000,IF(L1283=3,E1283-45000,0))),0)</f>
        <v>0</v>
      </c>
      <c r="O1283" s="23">
        <f>IF(AND(F1283=1,E1283&gt;20000,E1283&lt;=45000),E1283*'Z1'!$G$7,0)+IF(AND(F1283=1,E1283&gt;45000,E1283&lt;=50000),'Z1'!$G$7/5000*(50000-E1283)*E1283,0)</f>
        <v>0</v>
      </c>
      <c r="P1283" s="24">
        <f t="shared" ca="1" si="258"/>
        <v>0</v>
      </c>
      <c r="Q1283" s="27">
        <v>0</v>
      </c>
      <c r="R1283" s="26">
        <f t="shared" si="259"/>
        <v>0</v>
      </c>
      <c r="S1283" s="27">
        <f t="shared" si="260"/>
        <v>1</v>
      </c>
      <c r="T1283" s="28">
        <f t="shared" si="261"/>
        <v>0</v>
      </c>
      <c r="U1283" s="61">
        <f ca="1">OFFSET($U$4,B1283,0)/OFFSET($G$4,B1283,0)*G1283</f>
        <v>1961127.2276070777</v>
      </c>
      <c r="V1283" s="62">
        <f t="shared" ca="1" si="262"/>
        <v>1961127.2276070777</v>
      </c>
      <c r="W1283" s="63">
        <v>880.12230637345181</v>
      </c>
      <c r="X1283" s="63">
        <f t="shared" ca="1" si="263"/>
        <v>814.75996161490559</v>
      </c>
      <c r="Y1283" s="64">
        <f t="shared" ca="1" si="264"/>
        <v>-7.4265070076308004E-2</v>
      </c>
      <c r="Z1283" s="64"/>
      <c r="AA1283" s="64">
        <f ca="1">MAX(Y1283,OFFSET($AA$4,B1283,0))</f>
        <v>-7.4265070076308004E-2</v>
      </c>
      <c r="AB1283" s="62">
        <f t="shared" ca="1" si="265"/>
        <v>1961127.2276070777</v>
      </c>
      <c r="AC1283" s="65">
        <f t="shared" ca="1" si="266"/>
        <v>0</v>
      </c>
      <c r="AD1283" s="62">
        <f ca="1">MAX(0,AB1283-W1283*(1+OFFSET($Y$4,B1283,0))*E1283)</f>
        <v>0</v>
      </c>
      <c r="AE1283" s="65">
        <f ca="1">IF(OFFSET($AC$4,B1283,0)=0,0,-OFFSET($AC$4,B1283,0)/OFFSET($AD$4,B1283,0)*AD1283)</f>
        <v>0</v>
      </c>
      <c r="AF1283" s="51">
        <f t="shared" ca="1" si="267"/>
        <v>1961127.2276070777</v>
      </c>
    </row>
    <row r="1284" spans="1:32" ht="11.25" x14ac:dyDescent="0.2">
      <c r="A1284" s="60">
        <v>41727</v>
      </c>
      <c r="B1284" s="102">
        <f>INT(A1284/10000)</f>
        <v>4</v>
      </c>
      <c r="C1284" s="109">
        <v>3</v>
      </c>
      <c r="D1284" s="60" t="s">
        <v>1341</v>
      </c>
      <c r="E1284" s="60">
        <v>1076</v>
      </c>
      <c r="F1284" s="60">
        <v>0</v>
      </c>
      <c r="G1284" s="60">
        <f t="shared" si="255"/>
        <v>1734.4477611940299</v>
      </c>
      <c r="H1284" s="60"/>
      <c r="I1284" s="60"/>
      <c r="J1284" s="57"/>
      <c r="K1284" s="23">
        <f t="shared" si="256"/>
        <v>1</v>
      </c>
      <c r="L1284" s="23">
        <f t="shared" si="257"/>
        <v>0</v>
      </c>
      <c r="M1284" s="23">
        <f ca="1">OFFSET('Z1'!$B$7,B1284,K1284)*E1284</f>
        <v>0</v>
      </c>
      <c r="N1284" s="23">
        <f ca="1">IF(L1284&gt;0,OFFSET('Z1'!$I$7,B1284,L1284)*IF(L1284=1,E1284-9300,IF(L1284=2,E1284-18000,IF(L1284=3,E1284-45000,0))),0)</f>
        <v>0</v>
      </c>
      <c r="O1284" s="23">
        <f>IF(AND(F1284=1,E1284&gt;20000,E1284&lt;=45000),E1284*'Z1'!$G$7,0)+IF(AND(F1284=1,E1284&gt;45000,E1284&lt;=50000),'Z1'!$G$7/5000*(50000-E1284)*E1284,0)</f>
        <v>0</v>
      </c>
      <c r="P1284" s="24">
        <f t="shared" ca="1" si="258"/>
        <v>0</v>
      </c>
      <c r="Q1284" s="27">
        <v>0</v>
      </c>
      <c r="R1284" s="26">
        <f t="shared" si="259"/>
        <v>0</v>
      </c>
      <c r="S1284" s="27">
        <f t="shared" si="260"/>
        <v>1</v>
      </c>
      <c r="T1284" s="28">
        <f t="shared" si="261"/>
        <v>0</v>
      </c>
      <c r="U1284" s="61">
        <f ca="1">OFFSET($U$4,B1284,0)/OFFSET($G$4,B1284,0)*G1284</f>
        <v>876681.71869763848</v>
      </c>
      <c r="V1284" s="62">
        <f t="shared" ca="1" si="262"/>
        <v>876681.71869763848</v>
      </c>
      <c r="W1284" s="63">
        <v>880.40501530716926</v>
      </c>
      <c r="X1284" s="63">
        <f t="shared" ca="1" si="263"/>
        <v>814.75996161490571</v>
      </c>
      <c r="Y1284" s="64">
        <f t="shared" ca="1" si="264"/>
        <v>-7.4562335005963432E-2</v>
      </c>
      <c r="Z1284" s="64"/>
      <c r="AA1284" s="64">
        <f ca="1">MAX(Y1284,OFFSET($AA$4,B1284,0))</f>
        <v>-7.4562335005963432E-2</v>
      </c>
      <c r="AB1284" s="62">
        <f t="shared" ca="1" si="265"/>
        <v>876681.71869763848</v>
      </c>
      <c r="AC1284" s="65">
        <f t="shared" ca="1" si="266"/>
        <v>0</v>
      </c>
      <c r="AD1284" s="62">
        <f ca="1">MAX(0,AB1284-W1284*(1+OFFSET($Y$4,B1284,0))*E1284)</f>
        <v>0</v>
      </c>
      <c r="AE1284" s="65">
        <f ca="1">IF(OFFSET($AC$4,B1284,0)=0,0,-OFFSET($AC$4,B1284,0)/OFFSET($AD$4,B1284,0)*AD1284)</f>
        <v>0</v>
      </c>
      <c r="AF1284" s="51">
        <f t="shared" ca="1" si="267"/>
        <v>876681.71869763848</v>
      </c>
    </row>
    <row r="1285" spans="1:32" ht="11.25" x14ac:dyDescent="0.2">
      <c r="A1285" s="60">
        <v>41728</v>
      </c>
      <c r="B1285" s="102">
        <f>INT(A1285/10000)</f>
        <v>4</v>
      </c>
      <c r="C1285" s="109">
        <v>2</v>
      </c>
      <c r="D1285" s="60" t="s">
        <v>1342</v>
      </c>
      <c r="E1285" s="60">
        <v>615</v>
      </c>
      <c r="F1285" s="60">
        <v>0</v>
      </c>
      <c r="G1285" s="60">
        <f t="shared" si="255"/>
        <v>991.3432835820895</v>
      </c>
      <c r="H1285" s="60"/>
      <c r="I1285" s="60"/>
      <c r="J1285" s="57"/>
      <c r="K1285" s="23">
        <f t="shared" si="256"/>
        <v>1</v>
      </c>
      <c r="L1285" s="23">
        <f t="shared" si="257"/>
        <v>0</v>
      </c>
      <c r="M1285" s="23">
        <f ca="1">OFFSET('Z1'!$B$7,B1285,K1285)*E1285</f>
        <v>0</v>
      </c>
      <c r="N1285" s="23">
        <f ca="1">IF(L1285&gt;0,OFFSET('Z1'!$I$7,B1285,L1285)*IF(L1285=1,E1285-9300,IF(L1285=2,E1285-18000,IF(L1285=3,E1285-45000,0))),0)</f>
        <v>0</v>
      </c>
      <c r="O1285" s="23">
        <f>IF(AND(F1285=1,E1285&gt;20000,E1285&lt;=45000),E1285*'Z1'!$G$7,0)+IF(AND(F1285=1,E1285&gt;45000,E1285&lt;=50000),'Z1'!$G$7/5000*(50000-E1285)*E1285,0)</f>
        <v>0</v>
      </c>
      <c r="P1285" s="24">
        <f t="shared" ca="1" si="258"/>
        <v>0</v>
      </c>
      <c r="Q1285" s="27">
        <v>0</v>
      </c>
      <c r="R1285" s="26">
        <f t="shared" si="259"/>
        <v>0</v>
      </c>
      <c r="S1285" s="27">
        <f t="shared" si="260"/>
        <v>1</v>
      </c>
      <c r="T1285" s="28">
        <f t="shared" si="261"/>
        <v>0</v>
      </c>
      <c r="U1285" s="61">
        <f ca="1">OFFSET($U$4,B1285,0)/OFFSET($G$4,B1285,0)*G1285</f>
        <v>501077.37639316695</v>
      </c>
      <c r="V1285" s="62">
        <f t="shared" ca="1" si="262"/>
        <v>501077.37639316695</v>
      </c>
      <c r="W1285" s="63">
        <v>880.12230637345181</v>
      </c>
      <c r="X1285" s="63">
        <f t="shared" ca="1" si="263"/>
        <v>814.75996161490559</v>
      </c>
      <c r="Y1285" s="64">
        <f t="shared" ca="1" si="264"/>
        <v>-7.4265070076308004E-2</v>
      </c>
      <c r="Z1285" s="64"/>
      <c r="AA1285" s="64">
        <f ca="1">MAX(Y1285,OFFSET($AA$4,B1285,0))</f>
        <v>-7.4265070076308004E-2</v>
      </c>
      <c r="AB1285" s="62">
        <f t="shared" ca="1" si="265"/>
        <v>501077.37639316695</v>
      </c>
      <c r="AC1285" s="65">
        <f t="shared" ca="1" si="266"/>
        <v>0</v>
      </c>
      <c r="AD1285" s="62">
        <f ca="1">MAX(0,AB1285-W1285*(1+OFFSET($Y$4,B1285,0))*E1285)</f>
        <v>0</v>
      </c>
      <c r="AE1285" s="65">
        <f ca="1">IF(OFFSET($AC$4,B1285,0)=0,0,-OFFSET($AC$4,B1285,0)/OFFSET($AD$4,B1285,0)*AD1285)</f>
        <v>0</v>
      </c>
      <c r="AF1285" s="51">
        <f t="shared" ca="1" si="267"/>
        <v>501077.37639316695</v>
      </c>
    </row>
    <row r="1286" spans="1:32" ht="11.25" x14ac:dyDescent="0.2">
      <c r="A1286" s="60">
        <v>41729</v>
      </c>
      <c r="B1286" s="102">
        <f>INT(A1286/10000)</f>
        <v>4</v>
      </c>
      <c r="C1286" s="109">
        <v>2</v>
      </c>
      <c r="D1286" s="60" t="s">
        <v>1343</v>
      </c>
      <c r="E1286" s="60">
        <v>539</v>
      </c>
      <c r="F1286" s="60">
        <v>0</v>
      </c>
      <c r="G1286" s="60">
        <f t="shared" si="255"/>
        <v>868.83582089552237</v>
      </c>
      <c r="H1286" s="60"/>
      <c r="I1286" s="60"/>
      <c r="J1286" s="57"/>
      <c r="K1286" s="23">
        <f t="shared" si="256"/>
        <v>1</v>
      </c>
      <c r="L1286" s="23">
        <f t="shared" si="257"/>
        <v>0</v>
      </c>
      <c r="M1286" s="23">
        <f ca="1">OFFSET('Z1'!$B$7,B1286,K1286)*E1286</f>
        <v>0</v>
      </c>
      <c r="N1286" s="23">
        <f ca="1">IF(L1286&gt;0,OFFSET('Z1'!$I$7,B1286,L1286)*IF(L1286=1,E1286-9300,IF(L1286=2,E1286-18000,IF(L1286=3,E1286-45000,0))),0)</f>
        <v>0</v>
      </c>
      <c r="O1286" s="23">
        <f>IF(AND(F1286=1,E1286&gt;20000,E1286&lt;=45000),E1286*'Z1'!$G$7,0)+IF(AND(F1286=1,E1286&gt;45000,E1286&lt;=50000),'Z1'!$G$7/5000*(50000-E1286)*E1286,0)</f>
        <v>0</v>
      </c>
      <c r="P1286" s="24">
        <f t="shared" ca="1" si="258"/>
        <v>0</v>
      </c>
      <c r="Q1286" s="27">
        <v>0</v>
      </c>
      <c r="R1286" s="26">
        <f t="shared" si="259"/>
        <v>0</v>
      </c>
      <c r="S1286" s="27">
        <f t="shared" si="260"/>
        <v>1</v>
      </c>
      <c r="T1286" s="28">
        <f t="shared" si="261"/>
        <v>0</v>
      </c>
      <c r="U1286" s="61">
        <f ca="1">OFFSET($U$4,B1286,0)/OFFSET($G$4,B1286,0)*G1286</f>
        <v>439155.61931043409</v>
      </c>
      <c r="V1286" s="62">
        <f t="shared" ca="1" si="262"/>
        <v>439155.61931043409</v>
      </c>
      <c r="W1286" s="63">
        <v>880.12230637345169</v>
      </c>
      <c r="X1286" s="63">
        <f t="shared" ca="1" si="263"/>
        <v>814.75996161490559</v>
      </c>
      <c r="Y1286" s="64">
        <f t="shared" ca="1" si="264"/>
        <v>-7.4265070076307893E-2</v>
      </c>
      <c r="Z1286" s="64"/>
      <c r="AA1286" s="64">
        <f ca="1">MAX(Y1286,OFFSET($AA$4,B1286,0))</f>
        <v>-7.4265070076307893E-2</v>
      </c>
      <c r="AB1286" s="62">
        <f t="shared" ca="1" si="265"/>
        <v>439155.61931043409</v>
      </c>
      <c r="AC1286" s="65">
        <f t="shared" ca="1" si="266"/>
        <v>0</v>
      </c>
      <c r="AD1286" s="62">
        <f ca="1">MAX(0,AB1286-W1286*(1+OFFSET($Y$4,B1286,0))*E1286)</f>
        <v>0</v>
      </c>
      <c r="AE1286" s="65">
        <f ca="1">IF(OFFSET($AC$4,B1286,0)=0,0,-OFFSET($AC$4,B1286,0)/OFFSET($AD$4,B1286,0)*AD1286)</f>
        <v>0</v>
      </c>
      <c r="AF1286" s="51">
        <f t="shared" ca="1" si="267"/>
        <v>439155.61931043409</v>
      </c>
    </row>
    <row r="1287" spans="1:32" ht="11.25" x14ac:dyDescent="0.2">
      <c r="A1287" s="60">
        <v>41730</v>
      </c>
      <c r="B1287" s="102">
        <f>INT(A1287/10000)</f>
        <v>4</v>
      </c>
      <c r="C1287" s="109">
        <v>3</v>
      </c>
      <c r="D1287" s="60" t="s">
        <v>1344</v>
      </c>
      <c r="E1287" s="60">
        <v>1599</v>
      </c>
      <c r="F1287" s="60">
        <v>0</v>
      </c>
      <c r="G1287" s="60">
        <f t="shared" si="255"/>
        <v>2577.4925373134329</v>
      </c>
      <c r="H1287" s="60"/>
      <c r="I1287" s="60"/>
      <c r="J1287" s="57"/>
      <c r="K1287" s="23">
        <f t="shared" si="256"/>
        <v>1</v>
      </c>
      <c r="L1287" s="23">
        <f t="shared" si="257"/>
        <v>0</v>
      </c>
      <c r="M1287" s="23">
        <f ca="1">OFFSET('Z1'!$B$7,B1287,K1287)*E1287</f>
        <v>0</v>
      </c>
      <c r="N1287" s="23">
        <f ca="1">IF(L1287&gt;0,OFFSET('Z1'!$I$7,B1287,L1287)*IF(L1287=1,E1287-9300,IF(L1287=2,E1287-18000,IF(L1287=3,E1287-45000,0))),0)</f>
        <v>0</v>
      </c>
      <c r="O1287" s="23">
        <f>IF(AND(F1287=1,E1287&gt;20000,E1287&lt;=45000),E1287*'Z1'!$G$7,0)+IF(AND(F1287=1,E1287&gt;45000,E1287&lt;=50000),'Z1'!$G$7/5000*(50000-E1287)*E1287,0)</f>
        <v>0</v>
      </c>
      <c r="P1287" s="24">
        <f t="shared" ca="1" si="258"/>
        <v>0</v>
      </c>
      <c r="Q1287" s="27">
        <v>0</v>
      </c>
      <c r="R1287" s="26">
        <f t="shared" si="259"/>
        <v>0</v>
      </c>
      <c r="S1287" s="27">
        <f t="shared" si="260"/>
        <v>1</v>
      </c>
      <c r="T1287" s="28">
        <f t="shared" si="261"/>
        <v>0</v>
      </c>
      <c r="U1287" s="61">
        <f ca="1">OFFSET($U$4,B1287,0)/OFFSET($G$4,B1287,0)*G1287</f>
        <v>1302801.1786222341</v>
      </c>
      <c r="V1287" s="62">
        <f t="shared" ca="1" si="262"/>
        <v>1302801.1786222341</v>
      </c>
      <c r="W1287" s="63">
        <v>879.77116739592464</v>
      </c>
      <c r="X1287" s="63">
        <f t="shared" ca="1" si="263"/>
        <v>814.75996161490571</v>
      </c>
      <c r="Y1287" s="64">
        <f t="shared" ca="1" si="264"/>
        <v>-7.3895585795847984E-2</v>
      </c>
      <c r="Z1287" s="64"/>
      <c r="AA1287" s="64">
        <f ca="1">MAX(Y1287,OFFSET($AA$4,B1287,0))</f>
        <v>-7.3895585795847984E-2</v>
      </c>
      <c r="AB1287" s="62">
        <f t="shared" ca="1" si="265"/>
        <v>1302801.1786222341</v>
      </c>
      <c r="AC1287" s="65">
        <f t="shared" ca="1" si="266"/>
        <v>0</v>
      </c>
      <c r="AD1287" s="62">
        <f ca="1">MAX(0,AB1287-W1287*(1+OFFSET($Y$4,B1287,0))*E1287)</f>
        <v>0</v>
      </c>
      <c r="AE1287" s="65">
        <f ca="1">IF(OFFSET($AC$4,B1287,0)=0,0,-OFFSET($AC$4,B1287,0)/OFFSET($AD$4,B1287,0)*AD1287)</f>
        <v>0</v>
      </c>
      <c r="AF1287" s="51">
        <f t="shared" ca="1" si="267"/>
        <v>1302801.1786222341</v>
      </c>
    </row>
    <row r="1288" spans="1:32" ht="11.25" x14ac:dyDescent="0.2">
      <c r="A1288" s="60">
        <v>41731</v>
      </c>
      <c r="B1288" s="102">
        <f>INT(A1288/10000)</f>
        <v>4</v>
      </c>
      <c r="C1288" s="109">
        <v>5</v>
      </c>
      <c r="D1288" s="60" t="s">
        <v>1345</v>
      </c>
      <c r="E1288" s="60">
        <v>6707</v>
      </c>
      <c r="F1288" s="60">
        <v>0</v>
      </c>
      <c r="G1288" s="60">
        <f t="shared" si="255"/>
        <v>10811.283582089553</v>
      </c>
      <c r="H1288" s="60"/>
      <c r="I1288" s="60"/>
      <c r="J1288" s="57"/>
      <c r="K1288" s="23">
        <f t="shared" si="256"/>
        <v>1</v>
      </c>
      <c r="L1288" s="23">
        <f t="shared" si="257"/>
        <v>0</v>
      </c>
      <c r="M1288" s="23">
        <f ca="1">OFFSET('Z1'!$B$7,B1288,K1288)*E1288</f>
        <v>0</v>
      </c>
      <c r="N1288" s="23">
        <f ca="1">IF(L1288&gt;0,OFFSET('Z1'!$I$7,B1288,L1288)*IF(L1288=1,E1288-9300,IF(L1288=2,E1288-18000,IF(L1288=3,E1288-45000,0))),0)</f>
        <v>0</v>
      </c>
      <c r="O1288" s="23">
        <f>IF(AND(F1288=1,E1288&gt;20000,E1288&lt;=45000),E1288*'Z1'!$G$7,0)+IF(AND(F1288=1,E1288&gt;45000,E1288&lt;=50000),'Z1'!$G$7/5000*(50000-E1288)*E1288,0)</f>
        <v>0</v>
      </c>
      <c r="P1288" s="24">
        <f t="shared" ca="1" si="258"/>
        <v>0</v>
      </c>
      <c r="Q1288" s="27">
        <v>4923</v>
      </c>
      <c r="R1288" s="26">
        <f t="shared" si="259"/>
        <v>3923</v>
      </c>
      <c r="S1288" s="27">
        <f t="shared" si="260"/>
        <v>1</v>
      </c>
      <c r="T1288" s="28">
        <f t="shared" si="261"/>
        <v>3530.7000000000003</v>
      </c>
      <c r="U1288" s="61">
        <f ca="1">OFFSET($U$4,B1288,0)/OFFSET($G$4,B1288,0)*G1288</f>
        <v>5464595.0625511725</v>
      </c>
      <c r="V1288" s="62">
        <f t="shared" ca="1" si="262"/>
        <v>5468125.7625511726</v>
      </c>
      <c r="W1288" s="63">
        <v>880.27247410339896</v>
      </c>
      <c r="X1288" s="63">
        <f t="shared" ca="1" si="263"/>
        <v>815.28638177294954</v>
      </c>
      <c r="Y1288" s="64">
        <f t="shared" ca="1" si="264"/>
        <v>-7.3824973791939752E-2</v>
      </c>
      <c r="Z1288" s="64"/>
      <c r="AA1288" s="64">
        <f ca="1">MAX(Y1288,OFFSET($AA$4,B1288,0))</f>
        <v>-7.3824973791939752E-2</v>
      </c>
      <c r="AB1288" s="62">
        <f t="shared" ca="1" si="265"/>
        <v>5468125.7625511726</v>
      </c>
      <c r="AC1288" s="65">
        <f t="shared" ca="1" si="266"/>
        <v>0</v>
      </c>
      <c r="AD1288" s="62">
        <f ca="1">MAX(0,AB1288-W1288*(1+OFFSET($Y$4,B1288,0))*E1288)</f>
        <v>0</v>
      </c>
      <c r="AE1288" s="65">
        <f ca="1">IF(OFFSET($AC$4,B1288,0)=0,0,-OFFSET($AC$4,B1288,0)/OFFSET($AD$4,B1288,0)*AD1288)</f>
        <v>0</v>
      </c>
      <c r="AF1288" s="51">
        <f t="shared" ca="1" si="267"/>
        <v>5468125.7625511726</v>
      </c>
    </row>
    <row r="1289" spans="1:32" ht="11.25" x14ac:dyDescent="0.2">
      <c r="A1289" s="60">
        <v>41732</v>
      </c>
      <c r="B1289" s="102">
        <f>INT(A1289/10000)</f>
        <v>4</v>
      </c>
      <c r="C1289" s="109">
        <v>3</v>
      </c>
      <c r="D1289" s="60" t="s">
        <v>1346</v>
      </c>
      <c r="E1289" s="60">
        <v>2095</v>
      </c>
      <c r="F1289" s="60">
        <v>0</v>
      </c>
      <c r="G1289" s="60">
        <f t="shared" si="255"/>
        <v>3377.0149253731342</v>
      </c>
      <c r="H1289" s="60"/>
      <c r="I1289" s="60"/>
      <c r="J1289" s="57"/>
      <c r="K1289" s="23">
        <f t="shared" si="256"/>
        <v>1</v>
      </c>
      <c r="L1289" s="23">
        <f t="shared" si="257"/>
        <v>0</v>
      </c>
      <c r="M1289" s="23">
        <f ca="1">OFFSET('Z1'!$B$7,B1289,K1289)*E1289</f>
        <v>0</v>
      </c>
      <c r="N1289" s="23">
        <f ca="1">IF(L1289&gt;0,OFFSET('Z1'!$I$7,B1289,L1289)*IF(L1289=1,E1289-9300,IF(L1289=2,E1289-18000,IF(L1289=3,E1289-45000,0))),0)</f>
        <v>0</v>
      </c>
      <c r="O1289" s="23">
        <f>IF(AND(F1289=1,E1289&gt;20000,E1289&lt;=45000),E1289*'Z1'!$G$7,0)+IF(AND(F1289=1,E1289&gt;45000,E1289&lt;=50000),'Z1'!$G$7/5000*(50000-E1289)*E1289,0)</f>
        <v>0</v>
      </c>
      <c r="P1289" s="24">
        <f t="shared" ca="1" si="258"/>
        <v>0</v>
      </c>
      <c r="Q1289" s="27">
        <v>0</v>
      </c>
      <c r="R1289" s="26">
        <f t="shared" si="259"/>
        <v>0</v>
      </c>
      <c r="S1289" s="27">
        <f t="shared" si="260"/>
        <v>1</v>
      </c>
      <c r="T1289" s="28">
        <f t="shared" si="261"/>
        <v>0</v>
      </c>
      <c r="U1289" s="61">
        <f ca="1">OFFSET($U$4,B1289,0)/OFFSET($G$4,B1289,0)*G1289</f>
        <v>1706922.1195832272</v>
      </c>
      <c r="V1289" s="62">
        <f t="shared" ca="1" si="262"/>
        <v>1706922.1195832272</v>
      </c>
      <c r="W1289" s="63">
        <v>880.12230637345169</v>
      </c>
      <c r="X1289" s="63">
        <f t="shared" ca="1" si="263"/>
        <v>814.75996161490559</v>
      </c>
      <c r="Y1289" s="64">
        <f t="shared" ca="1" si="264"/>
        <v>-7.4265070076307893E-2</v>
      </c>
      <c r="Z1289" s="64"/>
      <c r="AA1289" s="64">
        <f ca="1">MAX(Y1289,OFFSET($AA$4,B1289,0))</f>
        <v>-7.4265070076307893E-2</v>
      </c>
      <c r="AB1289" s="62">
        <f t="shared" ca="1" si="265"/>
        <v>1706922.1195832272</v>
      </c>
      <c r="AC1289" s="65">
        <f t="shared" ca="1" si="266"/>
        <v>0</v>
      </c>
      <c r="AD1289" s="62">
        <f ca="1">MAX(0,AB1289-W1289*(1+OFFSET($Y$4,B1289,0))*E1289)</f>
        <v>0</v>
      </c>
      <c r="AE1289" s="65">
        <f ca="1">IF(OFFSET($AC$4,B1289,0)=0,0,-OFFSET($AC$4,B1289,0)/OFFSET($AD$4,B1289,0)*AD1289)</f>
        <v>0</v>
      </c>
      <c r="AF1289" s="51">
        <f t="shared" ca="1" si="267"/>
        <v>1706922.1195832272</v>
      </c>
    </row>
    <row r="1290" spans="1:32" ht="11.25" x14ac:dyDescent="0.2">
      <c r="A1290" s="60">
        <v>41733</v>
      </c>
      <c r="B1290" s="102">
        <f>INT(A1290/10000)</f>
        <v>4</v>
      </c>
      <c r="C1290" s="109">
        <v>1</v>
      </c>
      <c r="D1290" s="60" t="s">
        <v>1347</v>
      </c>
      <c r="E1290" s="60">
        <v>298</v>
      </c>
      <c r="F1290" s="60">
        <v>0</v>
      </c>
      <c r="G1290" s="60">
        <f t="shared" si="255"/>
        <v>480.35820895522386</v>
      </c>
      <c r="H1290" s="60"/>
      <c r="I1290" s="60"/>
      <c r="J1290" s="57"/>
      <c r="K1290" s="23">
        <f t="shared" si="256"/>
        <v>1</v>
      </c>
      <c r="L1290" s="23">
        <f t="shared" si="257"/>
        <v>0</v>
      </c>
      <c r="M1290" s="23">
        <f ca="1">OFFSET('Z1'!$B$7,B1290,K1290)*E1290</f>
        <v>0</v>
      </c>
      <c r="N1290" s="23">
        <f ca="1">IF(L1290&gt;0,OFFSET('Z1'!$I$7,B1290,L1290)*IF(L1290=1,E1290-9300,IF(L1290=2,E1290-18000,IF(L1290=3,E1290-45000,0))),0)</f>
        <v>0</v>
      </c>
      <c r="O1290" s="23">
        <f>IF(AND(F1290=1,E1290&gt;20000,E1290&lt;=45000),E1290*'Z1'!$G$7,0)+IF(AND(F1290=1,E1290&gt;45000,E1290&lt;=50000),'Z1'!$G$7/5000*(50000-E1290)*E1290,0)</f>
        <v>0</v>
      </c>
      <c r="P1290" s="24">
        <f t="shared" ca="1" si="258"/>
        <v>0</v>
      </c>
      <c r="Q1290" s="27">
        <v>0</v>
      </c>
      <c r="R1290" s="26">
        <f t="shared" si="259"/>
        <v>0</v>
      </c>
      <c r="S1290" s="27">
        <f t="shared" si="260"/>
        <v>1</v>
      </c>
      <c r="T1290" s="28">
        <f t="shared" si="261"/>
        <v>0</v>
      </c>
      <c r="U1290" s="61">
        <f ca="1">OFFSET($U$4,B1290,0)/OFFSET($G$4,B1290,0)*G1290</f>
        <v>242798.46856124187</v>
      </c>
      <c r="V1290" s="62">
        <f t="shared" ca="1" si="262"/>
        <v>242798.46856124187</v>
      </c>
      <c r="W1290" s="63">
        <v>897.90376693116139</v>
      </c>
      <c r="X1290" s="63">
        <f t="shared" ca="1" si="263"/>
        <v>814.75996161490559</v>
      </c>
      <c r="Y1290" s="64">
        <f t="shared" ca="1" si="264"/>
        <v>-9.2597679593686477E-2</v>
      </c>
      <c r="Z1290" s="64"/>
      <c r="AA1290" s="64">
        <f ca="1">MAX(Y1290,OFFSET($AA$4,B1290,0))</f>
        <v>-7.5186307512355888E-2</v>
      </c>
      <c r="AB1290" s="62">
        <f t="shared" ca="1" si="265"/>
        <v>247457.32206186335</v>
      </c>
      <c r="AC1290" s="65">
        <f t="shared" ca="1" si="266"/>
        <v>4658.8535006214806</v>
      </c>
      <c r="AD1290" s="62">
        <f ca="1">MAX(0,AB1290-W1290*(1+OFFSET($Y$4,B1290,0))*E1290)</f>
        <v>0</v>
      </c>
      <c r="AE1290" s="65">
        <f ca="1">IF(OFFSET($AC$4,B1290,0)=0,0,-OFFSET($AC$4,B1290,0)/OFFSET($AD$4,B1290,0)*AD1290)</f>
        <v>0</v>
      </c>
      <c r="AF1290" s="51">
        <f t="shared" ca="1" si="267"/>
        <v>247457.32206186335</v>
      </c>
    </row>
    <row r="1291" spans="1:32" ht="11.25" x14ac:dyDescent="0.2">
      <c r="A1291" s="60">
        <v>41734</v>
      </c>
      <c r="B1291" s="102">
        <f>INT(A1291/10000)</f>
        <v>4</v>
      </c>
      <c r="C1291" s="109">
        <v>4</v>
      </c>
      <c r="D1291" s="60" t="s">
        <v>1348</v>
      </c>
      <c r="E1291" s="60">
        <v>4438</v>
      </c>
      <c r="F1291" s="60">
        <v>0</v>
      </c>
      <c r="G1291" s="60">
        <f t="shared" si="255"/>
        <v>7153.7910447761196</v>
      </c>
      <c r="H1291" s="60"/>
      <c r="I1291" s="60"/>
      <c r="J1291" s="57"/>
      <c r="K1291" s="23">
        <f t="shared" si="256"/>
        <v>1</v>
      </c>
      <c r="L1291" s="23">
        <f t="shared" si="257"/>
        <v>0</v>
      </c>
      <c r="M1291" s="23">
        <f ca="1">OFFSET('Z1'!$B$7,B1291,K1291)*E1291</f>
        <v>0</v>
      </c>
      <c r="N1291" s="23">
        <f ca="1">IF(L1291&gt;0,OFFSET('Z1'!$I$7,B1291,L1291)*IF(L1291=1,E1291-9300,IF(L1291=2,E1291-18000,IF(L1291=3,E1291-45000,0))),0)</f>
        <v>0</v>
      </c>
      <c r="O1291" s="23">
        <f>IF(AND(F1291=1,E1291&gt;20000,E1291&lt;=45000),E1291*'Z1'!$G$7,0)+IF(AND(F1291=1,E1291&gt;45000,E1291&lt;=50000),'Z1'!$G$7/5000*(50000-E1291)*E1291,0)</f>
        <v>0</v>
      </c>
      <c r="P1291" s="24">
        <f t="shared" ca="1" si="258"/>
        <v>0</v>
      </c>
      <c r="Q1291" s="27">
        <v>132963</v>
      </c>
      <c r="R1291" s="26">
        <f t="shared" si="259"/>
        <v>131963</v>
      </c>
      <c r="S1291" s="27">
        <f t="shared" si="260"/>
        <v>1</v>
      </c>
      <c r="T1291" s="28">
        <f t="shared" si="261"/>
        <v>118766.7</v>
      </c>
      <c r="U1291" s="61">
        <f ca="1">OFFSET($U$4,B1291,0)/OFFSET($G$4,B1291,0)*G1291</f>
        <v>3615904.7096469514</v>
      </c>
      <c r="V1291" s="62">
        <f t="shared" ca="1" si="262"/>
        <v>3734671.4096469516</v>
      </c>
      <c r="W1291" s="63">
        <v>907.56307665604061</v>
      </c>
      <c r="X1291" s="63">
        <f t="shared" ca="1" si="263"/>
        <v>841.52127301643793</v>
      </c>
      <c r="Y1291" s="64">
        <f t="shared" ca="1" si="264"/>
        <v>-7.2768279515002754E-2</v>
      </c>
      <c r="Z1291" s="64"/>
      <c r="AA1291" s="64">
        <f ca="1">MAX(Y1291,OFFSET($AA$4,B1291,0))</f>
        <v>-7.2768279515002754E-2</v>
      </c>
      <c r="AB1291" s="62">
        <f t="shared" ca="1" si="265"/>
        <v>3734671.4096469516</v>
      </c>
      <c r="AC1291" s="65">
        <f t="shared" ca="1" si="266"/>
        <v>0</v>
      </c>
      <c r="AD1291" s="62">
        <f ca="1">MAX(0,AB1291-W1291*(1+OFFSET($Y$4,B1291,0))*E1291)</f>
        <v>0</v>
      </c>
      <c r="AE1291" s="65">
        <f ca="1">IF(OFFSET($AC$4,B1291,0)=0,0,-OFFSET($AC$4,B1291,0)/OFFSET($AD$4,B1291,0)*AD1291)</f>
        <v>0</v>
      </c>
      <c r="AF1291" s="51">
        <f t="shared" ca="1" si="267"/>
        <v>3734671.4096469516</v>
      </c>
    </row>
    <row r="1292" spans="1:32" ht="11.25" x14ac:dyDescent="0.2">
      <c r="A1292" s="60">
        <v>41735</v>
      </c>
      <c r="B1292" s="102">
        <f>INT(A1292/10000)</f>
        <v>4</v>
      </c>
      <c r="C1292" s="109">
        <v>4</v>
      </c>
      <c r="D1292" s="60" t="s">
        <v>1349</v>
      </c>
      <c r="E1292" s="60">
        <v>2513</v>
      </c>
      <c r="F1292" s="60">
        <v>0</v>
      </c>
      <c r="G1292" s="60">
        <f t="shared" si="255"/>
        <v>4050.8059701492539</v>
      </c>
      <c r="H1292" s="60"/>
      <c r="I1292" s="60"/>
      <c r="J1292" s="57"/>
      <c r="K1292" s="23">
        <f t="shared" si="256"/>
        <v>1</v>
      </c>
      <c r="L1292" s="23">
        <f t="shared" si="257"/>
        <v>0</v>
      </c>
      <c r="M1292" s="23">
        <f ca="1">OFFSET('Z1'!$B$7,B1292,K1292)*E1292</f>
        <v>0</v>
      </c>
      <c r="N1292" s="23">
        <f ca="1">IF(L1292&gt;0,OFFSET('Z1'!$I$7,B1292,L1292)*IF(L1292=1,E1292-9300,IF(L1292=2,E1292-18000,IF(L1292=3,E1292-45000,0))),0)</f>
        <v>0</v>
      </c>
      <c r="O1292" s="23">
        <f>IF(AND(F1292=1,E1292&gt;20000,E1292&lt;=45000),E1292*'Z1'!$G$7,0)+IF(AND(F1292=1,E1292&gt;45000,E1292&lt;=50000),'Z1'!$G$7/5000*(50000-E1292)*E1292,0)</f>
        <v>0</v>
      </c>
      <c r="P1292" s="24">
        <f t="shared" ca="1" si="258"/>
        <v>0</v>
      </c>
      <c r="Q1292" s="27">
        <v>70390</v>
      </c>
      <c r="R1292" s="26">
        <f t="shared" si="259"/>
        <v>69390</v>
      </c>
      <c r="S1292" s="27">
        <f t="shared" si="260"/>
        <v>1</v>
      </c>
      <c r="T1292" s="28">
        <f t="shared" si="261"/>
        <v>62451</v>
      </c>
      <c r="U1292" s="61">
        <f ca="1">OFFSET($U$4,B1292,0)/OFFSET($G$4,B1292,0)*G1292</f>
        <v>2047491.7835382579</v>
      </c>
      <c r="V1292" s="62">
        <f t="shared" ca="1" si="262"/>
        <v>2109942.7835382577</v>
      </c>
      <c r="W1292" s="63">
        <v>902.90204099347579</v>
      </c>
      <c r="X1292" s="63">
        <f t="shared" ca="1" si="263"/>
        <v>839.61113551064773</v>
      </c>
      <c r="Y1292" s="64">
        <f t="shared" ca="1" si="264"/>
        <v>-7.0097200592423303E-2</v>
      </c>
      <c r="Z1292" s="64"/>
      <c r="AA1292" s="64">
        <f ca="1">MAX(Y1292,OFFSET($AA$4,B1292,0))</f>
        <v>-7.0097200592423303E-2</v>
      </c>
      <c r="AB1292" s="62">
        <f t="shared" ca="1" si="265"/>
        <v>2109942.7835382577</v>
      </c>
      <c r="AC1292" s="65">
        <f t="shared" ca="1" si="266"/>
        <v>0</v>
      </c>
      <c r="AD1292" s="62">
        <f ca="1">MAX(0,AB1292-W1292*(1+OFFSET($Y$4,B1292,0))*E1292)</f>
        <v>202.18296234263107</v>
      </c>
      <c r="AE1292" s="65">
        <f ca="1">IF(OFFSET($AC$4,B1292,0)=0,0,-OFFSET($AC$4,B1292,0)/OFFSET($AD$4,B1292,0)*AD1292)</f>
        <v>-9.1342295622425471</v>
      </c>
      <c r="AF1292" s="51">
        <f t="shared" ca="1" si="267"/>
        <v>2109933.6493086955</v>
      </c>
    </row>
    <row r="1293" spans="1:32" ht="11.25" x14ac:dyDescent="0.2">
      <c r="A1293" s="60">
        <v>41736</v>
      </c>
      <c r="B1293" s="102">
        <f>INT(A1293/10000)</f>
        <v>4</v>
      </c>
      <c r="C1293" s="109">
        <v>3</v>
      </c>
      <c r="D1293" s="60" t="s">
        <v>1350</v>
      </c>
      <c r="E1293" s="60">
        <v>1369</v>
      </c>
      <c r="F1293" s="60">
        <v>0</v>
      </c>
      <c r="G1293" s="60">
        <f t="shared" si="255"/>
        <v>2206.7462686567164</v>
      </c>
      <c r="H1293" s="60"/>
      <c r="I1293" s="60"/>
      <c r="J1293" s="57"/>
      <c r="K1293" s="23">
        <f t="shared" si="256"/>
        <v>1</v>
      </c>
      <c r="L1293" s="23">
        <f t="shared" si="257"/>
        <v>0</v>
      </c>
      <c r="M1293" s="23">
        <f ca="1">OFFSET('Z1'!$B$7,B1293,K1293)*E1293</f>
        <v>0</v>
      </c>
      <c r="N1293" s="23">
        <f ca="1">IF(L1293&gt;0,OFFSET('Z1'!$I$7,B1293,L1293)*IF(L1293=1,E1293-9300,IF(L1293=2,E1293-18000,IF(L1293=3,E1293-45000,0))),0)</f>
        <v>0</v>
      </c>
      <c r="O1293" s="23">
        <f>IF(AND(F1293=1,E1293&gt;20000,E1293&lt;=45000),E1293*'Z1'!$G$7,0)+IF(AND(F1293=1,E1293&gt;45000,E1293&lt;=50000),'Z1'!$G$7/5000*(50000-E1293)*E1293,0)</f>
        <v>0</v>
      </c>
      <c r="P1293" s="24">
        <f t="shared" ca="1" si="258"/>
        <v>0</v>
      </c>
      <c r="Q1293" s="27">
        <v>0</v>
      </c>
      <c r="R1293" s="26">
        <f t="shared" si="259"/>
        <v>0</v>
      </c>
      <c r="S1293" s="27">
        <f t="shared" si="260"/>
        <v>1</v>
      </c>
      <c r="T1293" s="28">
        <f t="shared" si="261"/>
        <v>0</v>
      </c>
      <c r="U1293" s="61">
        <f ca="1">OFFSET($U$4,B1293,0)/OFFSET($G$4,B1293,0)*G1293</f>
        <v>1115406.3874508059</v>
      </c>
      <c r="V1293" s="62">
        <f t="shared" ca="1" si="262"/>
        <v>1115406.3874508059</v>
      </c>
      <c r="W1293" s="63">
        <v>880.12230637345169</v>
      </c>
      <c r="X1293" s="63">
        <f t="shared" ca="1" si="263"/>
        <v>814.75996161490571</v>
      </c>
      <c r="Y1293" s="64">
        <f t="shared" ca="1" si="264"/>
        <v>-7.4265070076307782E-2</v>
      </c>
      <c r="Z1293" s="64"/>
      <c r="AA1293" s="64">
        <f ca="1">MAX(Y1293,OFFSET($AA$4,B1293,0))</f>
        <v>-7.4265070076307782E-2</v>
      </c>
      <c r="AB1293" s="62">
        <f t="shared" ca="1" si="265"/>
        <v>1115406.3874508059</v>
      </c>
      <c r="AC1293" s="65">
        <f t="shared" ca="1" si="266"/>
        <v>0</v>
      </c>
      <c r="AD1293" s="62">
        <f ca="1">MAX(0,AB1293-W1293*(1+OFFSET($Y$4,B1293,0))*E1293)</f>
        <v>0</v>
      </c>
      <c r="AE1293" s="65">
        <f ca="1">IF(OFFSET($AC$4,B1293,0)=0,0,-OFFSET($AC$4,B1293,0)/OFFSET($AD$4,B1293,0)*AD1293)</f>
        <v>0</v>
      </c>
      <c r="AF1293" s="51">
        <f t="shared" ca="1" si="267"/>
        <v>1115406.3874508059</v>
      </c>
    </row>
    <row r="1294" spans="1:32" ht="11.25" x14ac:dyDescent="0.2">
      <c r="A1294" s="60">
        <v>41737</v>
      </c>
      <c r="B1294" s="102">
        <f>INT(A1294/10000)</f>
        <v>4</v>
      </c>
      <c r="C1294" s="109">
        <v>4</v>
      </c>
      <c r="D1294" s="60" t="s">
        <v>1351</v>
      </c>
      <c r="E1294" s="60">
        <v>3461</v>
      </c>
      <c r="F1294" s="60">
        <v>0</v>
      </c>
      <c r="G1294" s="60">
        <f t="shared" si="255"/>
        <v>5578.9253731343288</v>
      </c>
      <c r="H1294" s="60"/>
      <c r="I1294" s="60"/>
      <c r="J1294" s="57"/>
      <c r="K1294" s="23">
        <f t="shared" si="256"/>
        <v>1</v>
      </c>
      <c r="L1294" s="23">
        <f t="shared" si="257"/>
        <v>0</v>
      </c>
      <c r="M1294" s="23">
        <f ca="1">OFFSET('Z1'!$B$7,B1294,K1294)*E1294</f>
        <v>0</v>
      </c>
      <c r="N1294" s="23">
        <f ca="1">IF(L1294&gt;0,OFFSET('Z1'!$I$7,B1294,L1294)*IF(L1294=1,E1294-9300,IF(L1294=2,E1294-18000,IF(L1294=3,E1294-45000,0))),0)</f>
        <v>0</v>
      </c>
      <c r="O1294" s="23">
        <f>IF(AND(F1294=1,E1294&gt;20000,E1294&lt;=45000),E1294*'Z1'!$G$7,0)+IF(AND(F1294=1,E1294&gt;45000,E1294&lt;=50000),'Z1'!$G$7/5000*(50000-E1294)*E1294,0)</f>
        <v>0</v>
      </c>
      <c r="P1294" s="24">
        <f t="shared" ca="1" si="258"/>
        <v>0</v>
      </c>
      <c r="Q1294" s="27">
        <v>7474</v>
      </c>
      <c r="R1294" s="26">
        <f t="shared" si="259"/>
        <v>6474</v>
      </c>
      <c r="S1294" s="27">
        <f t="shared" si="260"/>
        <v>1</v>
      </c>
      <c r="T1294" s="28">
        <f t="shared" si="261"/>
        <v>5826.6</v>
      </c>
      <c r="U1294" s="61">
        <f ca="1">OFFSET($U$4,B1294,0)/OFFSET($G$4,B1294,0)*G1294</f>
        <v>2819884.2271491885</v>
      </c>
      <c r="V1294" s="62">
        <f t="shared" ca="1" si="262"/>
        <v>2825710.8271491886</v>
      </c>
      <c r="W1294" s="63">
        <v>881.7659892081889</v>
      </c>
      <c r="X1294" s="63">
        <f t="shared" ca="1" si="263"/>
        <v>816.44346349297564</v>
      </c>
      <c r="Y1294" s="64">
        <f t="shared" ca="1" si="264"/>
        <v>-7.4081475714289913E-2</v>
      </c>
      <c r="Z1294" s="64"/>
      <c r="AA1294" s="64">
        <f ca="1">MAX(Y1294,OFFSET($AA$4,B1294,0))</f>
        <v>-7.4081475714289913E-2</v>
      </c>
      <c r="AB1294" s="62">
        <f t="shared" ca="1" si="265"/>
        <v>2825710.8271491886</v>
      </c>
      <c r="AC1294" s="65">
        <f t="shared" ca="1" si="266"/>
        <v>0</v>
      </c>
      <c r="AD1294" s="62">
        <f ca="1">MAX(0,AB1294-W1294*(1+OFFSET($Y$4,B1294,0))*E1294)</f>
        <v>0</v>
      </c>
      <c r="AE1294" s="65">
        <f ca="1">IF(OFFSET($AC$4,B1294,0)=0,0,-OFFSET($AC$4,B1294,0)/OFFSET($AD$4,B1294,0)*AD1294)</f>
        <v>0</v>
      </c>
      <c r="AF1294" s="51">
        <f t="shared" ca="1" si="267"/>
        <v>2825710.8271491886</v>
      </c>
    </row>
    <row r="1295" spans="1:32" ht="11.25" x14ac:dyDescent="0.2">
      <c r="A1295" s="60">
        <v>41738</v>
      </c>
      <c r="B1295" s="102">
        <f>INT(A1295/10000)</f>
        <v>4</v>
      </c>
      <c r="C1295" s="109">
        <v>4</v>
      </c>
      <c r="D1295" s="60" t="s">
        <v>1352</v>
      </c>
      <c r="E1295" s="60">
        <v>4357</v>
      </c>
      <c r="F1295" s="60">
        <v>0</v>
      </c>
      <c r="G1295" s="60">
        <f t="shared" si="255"/>
        <v>7023.2238805970146</v>
      </c>
      <c r="H1295" s="60"/>
      <c r="I1295" s="60"/>
      <c r="J1295" s="57"/>
      <c r="K1295" s="23">
        <f t="shared" si="256"/>
        <v>1</v>
      </c>
      <c r="L1295" s="23">
        <f t="shared" si="257"/>
        <v>0</v>
      </c>
      <c r="M1295" s="23">
        <f ca="1">OFFSET('Z1'!$B$7,B1295,K1295)*E1295</f>
        <v>0</v>
      </c>
      <c r="N1295" s="23">
        <f ca="1">IF(L1295&gt;0,OFFSET('Z1'!$I$7,B1295,L1295)*IF(L1295=1,E1295-9300,IF(L1295=2,E1295-18000,IF(L1295=3,E1295-45000,0))),0)</f>
        <v>0</v>
      </c>
      <c r="O1295" s="23">
        <f>IF(AND(F1295=1,E1295&gt;20000,E1295&lt;=45000),E1295*'Z1'!$G$7,0)+IF(AND(F1295=1,E1295&gt;45000,E1295&lt;=50000),'Z1'!$G$7/5000*(50000-E1295)*E1295,0)</f>
        <v>0</v>
      </c>
      <c r="P1295" s="24">
        <f t="shared" ca="1" si="258"/>
        <v>0</v>
      </c>
      <c r="Q1295" s="27">
        <v>5819</v>
      </c>
      <c r="R1295" s="26">
        <f t="shared" si="259"/>
        <v>4819</v>
      </c>
      <c r="S1295" s="27">
        <f t="shared" si="260"/>
        <v>1</v>
      </c>
      <c r="T1295" s="28">
        <f t="shared" si="261"/>
        <v>4337.1000000000004</v>
      </c>
      <c r="U1295" s="61">
        <f ca="1">OFFSET($U$4,B1295,0)/OFFSET($G$4,B1295,0)*G1295</f>
        <v>3549909.1527561438</v>
      </c>
      <c r="V1295" s="62">
        <f t="shared" ca="1" si="262"/>
        <v>3554246.2527561439</v>
      </c>
      <c r="W1295" s="63">
        <v>880.98410783537088</v>
      </c>
      <c r="X1295" s="63">
        <f t="shared" ca="1" si="263"/>
        <v>815.75539425204124</v>
      </c>
      <c r="Y1295" s="64">
        <f t="shared" ca="1" si="264"/>
        <v>-7.4040738082779223E-2</v>
      </c>
      <c r="Z1295" s="64"/>
      <c r="AA1295" s="64">
        <f ca="1">MAX(Y1295,OFFSET($AA$4,B1295,0))</f>
        <v>-7.4040738082779223E-2</v>
      </c>
      <c r="AB1295" s="62">
        <f t="shared" ca="1" si="265"/>
        <v>3554246.2527561439</v>
      </c>
      <c r="AC1295" s="65">
        <f t="shared" ca="1" si="266"/>
        <v>0</v>
      </c>
      <c r="AD1295" s="62">
        <f ca="1">MAX(0,AB1295-W1295*(1+OFFSET($Y$4,B1295,0))*E1295)</f>
        <v>0</v>
      </c>
      <c r="AE1295" s="65">
        <f ca="1">IF(OFFSET($AC$4,B1295,0)=0,0,-OFFSET($AC$4,B1295,0)/OFFSET($AD$4,B1295,0)*AD1295)</f>
        <v>0</v>
      </c>
      <c r="AF1295" s="51">
        <f t="shared" ca="1" si="267"/>
        <v>3554246.2527561439</v>
      </c>
    </row>
    <row r="1296" spans="1:32" ht="11.25" x14ac:dyDescent="0.2">
      <c r="A1296" s="60">
        <v>41739</v>
      </c>
      <c r="B1296" s="102">
        <f>INT(A1296/10000)</f>
        <v>4</v>
      </c>
      <c r="C1296" s="109">
        <v>5</v>
      </c>
      <c r="D1296" s="60" t="s">
        <v>1353</v>
      </c>
      <c r="E1296" s="60">
        <v>5578</v>
      </c>
      <c r="F1296" s="60">
        <v>0</v>
      </c>
      <c r="G1296" s="60">
        <f t="shared" si="255"/>
        <v>8991.4029850746265</v>
      </c>
      <c r="H1296" s="60"/>
      <c r="I1296" s="60"/>
      <c r="J1296" s="57"/>
      <c r="K1296" s="23">
        <f t="shared" si="256"/>
        <v>1</v>
      </c>
      <c r="L1296" s="23">
        <f t="shared" si="257"/>
        <v>0</v>
      </c>
      <c r="M1296" s="23">
        <f ca="1">OFFSET('Z1'!$B$7,B1296,K1296)*E1296</f>
        <v>0</v>
      </c>
      <c r="N1296" s="23">
        <f ca="1">IF(L1296&gt;0,OFFSET('Z1'!$I$7,B1296,L1296)*IF(L1296=1,E1296-9300,IF(L1296=2,E1296-18000,IF(L1296=3,E1296-45000,0))),0)</f>
        <v>0</v>
      </c>
      <c r="O1296" s="23">
        <f>IF(AND(F1296=1,E1296&gt;20000,E1296&lt;=45000),E1296*'Z1'!$G$7,0)+IF(AND(F1296=1,E1296&gt;45000,E1296&lt;=50000),'Z1'!$G$7/5000*(50000-E1296)*E1296,0)</f>
        <v>0</v>
      </c>
      <c r="P1296" s="24">
        <f t="shared" ca="1" si="258"/>
        <v>0</v>
      </c>
      <c r="Q1296" s="27">
        <v>38740</v>
      </c>
      <c r="R1296" s="26">
        <f t="shared" si="259"/>
        <v>37740</v>
      </c>
      <c r="S1296" s="27">
        <f t="shared" si="260"/>
        <v>1</v>
      </c>
      <c r="T1296" s="28">
        <f t="shared" si="261"/>
        <v>33966</v>
      </c>
      <c r="U1296" s="61">
        <f ca="1">OFFSET($U$4,B1296,0)/OFFSET($G$4,B1296,0)*G1296</f>
        <v>4544731.0658879429</v>
      </c>
      <c r="V1296" s="62">
        <f t="shared" ca="1" si="262"/>
        <v>4578697.0658879429</v>
      </c>
      <c r="W1296" s="63">
        <v>886.53687265823078</v>
      </c>
      <c r="X1296" s="63">
        <f t="shared" ca="1" si="263"/>
        <v>820.84924092648669</v>
      </c>
      <c r="Y1296" s="64">
        <f t="shared" ca="1" si="264"/>
        <v>-7.4094641472478684E-2</v>
      </c>
      <c r="Z1296" s="64"/>
      <c r="AA1296" s="64">
        <f ca="1">MAX(Y1296,OFFSET($AA$4,B1296,0))</f>
        <v>-7.4094641472478684E-2</v>
      </c>
      <c r="AB1296" s="62">
        <f t="shared" ca="1" si="265"/>
        <v>4578697.0658879429</v>
      </c>
      <c r="AC1296" s="65">
        <f t="shared" ca="1" si="266"/>
        <v>0</v>
      </c>
      <c r="AD1296" s="62">
        <f ca="1">MAX(0,AB1296-W1296*(1+OFFSET($Y$4,B1296,0))*E1296)</f>
        <v>0</v>
      </c>
      <c r="AE1296" s="65">
        <f ca="1">IF(OFFSET($AC$4,B1296,0)=0,0,-OFFSET($AC$4,B1296,0)/OFFSET($AD$4,B1296,0)*AD1296)</f>
        <v>0</v>
      </c>
      <c r="AF1296" s="51">
        <f t="shared" ca="1" si="267"/>
        <v>4578697.0658879429</v>
      </c>
    </row>
    <row r="1297" spans="1:32" ht="11.25" x14ac:dyDescent="0.2">
      <c r="A1297" s="60">
        <v>41740</v>
      </c>
      <c r="B1297" s="102">
        <f>INT(A1297/10000)</f>
        <v>4</v>
      </c>
      <c r="C1297" s="109">
        <v>2</v>
      </c>
      <c r="D1297" s="60" t="s">
        <v>1354</v>
      </c>
      <c r="E1297" s="60">
        <v>880</v>
      </c>
      <c r="F1297" s="60">
        <v>0</v>
      </c>
      <c r="G1297" s="60">
        <f t="shared" si="255"/>
        <v>1418.5074626865671</v>
      </c>
      <c r="H1297" s="60"/>
      <c r="I1297" s="60"/>
      <c r="J1297" s="57"/>
      <c r="K1297" s="23">
        <f t="shared" si="256"/>
        <v>1</v>
      </c>
      <c r="L1297" s="23">
        <f t="shared" si="257"/>
        <v>0</v>
      </c>
      <c r="M1297" s="23">
        <f ca="1">OFFSET('Z1'!$B$7,B1297,K1297)*E1297</f>
        <v>0</v>
      </c>
      <c r="N1297" s="23">
        <f ca="1">IF(L1297&gt;0,OFFSET('Z1'!$I$7,B1297,L1297)*IF(L1297=1,E1297-9300,IF(L1297=2,E1297-18000,IF(L1297=3,E1297-45000,0))),0)</f>
        <v>0</v>
      </c>
      <c r="O1297" s="23">
        <f>IF(AND(F1297=1,E1297&gt;20000,E1297&lt;=45000),E1297*'Z1'!$G$7,0)+IF(AND(F1297=1,E1297&gt;45000,E1297&lt;=50000),'Z1'!$G$7/5000*(50000-E1297)*E1297,0)</f>
        <v>0</v>
      </c>
      <c r="P1297" s="24">
        <f t="shared" ca="1" si="258"/>
        <v>0</v>
      </c>
      <c r="Q1297" s="27">
        <v>79722</v>
      </c>
      <c r="R1297" s="26">
        <f t="shared" si="259"/>
        <v>78722</v>
      </c>
      <c r="S1297" s="27">
        <f t="shared" si="260"/>
        <v>1</v>
      </c>
      <c r="T1297" s="28">
        <f t="shared" si="261"/>
        <v>70849.8</v>
      </c>
      <c r="U1297" s="61">
        <f ca="1">OFFSET($U$4,B1297,0)/OFFSET($G$4,B1297,0)*G1297</f>
        <v>716988.76622111688</v>
      </c>
      <c r="V1297" s="62">
        <f t="shared" ca="1" si="262"/>
        <v>787838.56622111693</v>
      </c>
      <c r="W1297" s="63">
        <v>955.92397031036023</v>
      </c>
      <c r="X1297" s="63">
        <f t="shared" ca="1" si="263"/>
        <v>895.271097978542</v>
      </c>
      <c r="Y1297" s="64">
        <f t="shared" ca="1" si="264"/>
        <v>-6.3449473196206196E-2</v>
      </c>
      <c r="Z1297" s="64"/>
      <c r="AA1297" s="64">
        <f ca="1">MAX(Y1297,OFFSET($AA$4,B1297,0))</f>
        <v>-6.3449473196206196E-2</v>
      </c>
      <c r="AB1297" s="62">
        <f t="shared" ca="1" si="265"/>
        <v>787838.56622111693</v>
      </c>
      <c r="AC1297" s="65">
        <f t="shared" ca="1" si="266"/>
        <v>0</v>
      </c>
      <c r="AD1297" s="62">
        <f ca="1">MAX(0,AB1297-W1297*(1+OFFSET($Y$4,B1297,0))*E1297)</f>
        <v>5667.1132379987976</v>
      </c>
      <c r="AE1297" s="65">
        <f ca="1">IF(OFFSET($AC$4,B1297,0)=0,0,-OFFSET($AC$4,B1297,0)/OFFSET($AD$4,B1297,0)*AD1297)</f>
        <v>-256.02905740089608</v>
      </c>
      <c r="AF1297" s="51">
        <f t="shared" ca="1" si="267"/>
        <v>787582.53716371604</v>
      </c>
    </row>
    <row r="1298" spans="1:32" ht="11.25" x14ac:dyDescent="0.2">
      <c r="A1298" s="60">
        <v>41741</v>
      </c>
      <c r="B1298" s="102">
        <f>INT(A1298/10000)</f>
        <v>4</v>
      </c>
      <c r="C1298" s="109">
        <v>3</v>
      </c>
      <c r="D1298" s="60" t="s">
        <v>1355</v>
      </c>
      <c r="E1298" s="60">
        <v>1485</v>
      </c>
      <c r="F1298" s="60">
        <v>0</v>
      </c>
      <c r="G1298" s="60">
        <f t="shared" si="255"/>
        <v>2393.7313432835822</v>
      </c>
      <c r="H1298" s="60"/>
      <c r="I1298" s="60"/>
      <c r="J1298" s="57"/>
      <c r="K1298" s="23">
        <f t="shared" si="256"/>
        <v>1</v>
      </c>
      <c r="L1298" s="23">
        <f t="shared" si="257"/>
        <v>0</v>
      </c>
      <c r="M1298" s="23">
        <f ca="1">OFFSET('Z1'!$B$7,B1298,K1298)*E1298</f>
        <v>0</v>
      </c>
      <c r="N1298" s="23">
        <f ca="1">IF(L1298&gt;0,OFFSET('Z1'!$I$7,B1298,L1298)*IF(L1298=1,E1298-9300,IF(L1298=2,E1298-18000,IF(L1298=3,E1298-45000,0))),0)</f>
        <v>0</v>
      </c>
      <c r="O1298" s="23">
        <f>IF(AND(F1298=1,E1298&gt;20000,E1298&lt;=45000),E1298*'Z1'!$G$7,0)+IF(AND(F1298=1,E1298&gt;45000,E1298&lt;=50000),'Z1'!$G$7/5000*(50000-E1298)*E1298,0)</f>
        <v>0</v>
      </c>
      <c r="P1298" s="24">
        <f t="shared" ca="1" si="258"/>
        <v>0</v>
      </c>
      <c r="Q1298" s="27">
        <v>39898</v>
      </c>
      <c r="R1298" s="26">
        <f t="shared" si="259"/>
        <v>38898</v>
      </c>
      <c r="S1298" s="27">
        <f t="shared" si="260"/>
        <v>1</v>
      </c>
      <c r="T1298" s="28">
        <f t="shared" si="261"/>
        <v>35008.200000000004</v>
      </c>
      <c r="U1298" s="61">
        <f ca="1">OFFSET($U$4,B1298,0)/OFFSET($G$4,B1298,0)*G1298</f>
        <v>1209918.5429981349</v>
      </c>
      <c r="V1298" s="62">
        <f t="shared" ca="1" si="262"/>
        <v>1244926.7429981348</v>
      </c>
      <c r="W1298" s="63">
        <v>903.72971629867288</v>
      </c>
      <c r="X1298" s="63">
        <f t="shared" ca="1" si="263"/>
        <v>838.33450706945109</v>
      </c>
      <c r="Y1298" s="64">
        <f t="shared" ca="1" si="264"/>
        <v>-7.2361468312733157E-2</v>
      </c>
      <c r="Z1298" s="64"/>
      <c r="AA1298" s="64">
        <f ca="1">MAX(Y1298,OFFSET($AA$4,B1298,0))</f>
        <v>-7.2361468312733157E-2</v>
      </c>
      <c r="AB1298" s="62">
        <f t="shared" ca="1" si="265"/>
        <v>1244926.7429981348</v>
      </c>
      <c r="AC1298" s="65">
        <f t="shared" ca="1" si="266"/>
        <v>0</v>
      </c>
      <c r="AD1298" s="62">
        <f ca="1">MAX(0,AB1298-W1298*(1+OFFSET($Y$4,B1298,0))*E1298)</f>
        <v>0</v>
      </c>
      <c r="AE1298" s="65">
        <f ca="1">IF(OFFSET($AC$4,B1298,0)=0,0,-OFFSET($AC$4,B1298,0)/OFFSET($AD$4,B1298,0)*AD1298)</f>
        <v>0</v>
      </c>
      <c r="AF1298" s="51">
        <f t="shared" ca="1" si="267"/>
        <v>1244926.7429981348</v>
      </c>
    </row>
    <row r="1299" spans="1:32" ht="11.25" x14ac:dyDescent="0.2">
      <c r="A1299" s="60">
        <v>41742</v>
      </c>
      <c r="B1299" s="102">
        <f>INT(A1299/10000)</f>
        <v>4</v>
      </c>
      <c r="C1299" s="109">
        <v>4</v>
      </c>
      <c r="D1299" s="60" t="s">
        <v>1356</v>
      </c>
      <c r="E1299" s="60">
        <v>3978</v>
      </c>
      <c r="F1299" s="60">
        <v>0</v>
      </c>
      <c r="G1299" s="60">
        <f t="shared" si="255"/>
        <v>6412.2985074626868</v>
      </c>
      <c r="H1299" s="60"/>
      <c r="I1299" s="60"/>
      <c r="J1299" s="57"/>
      <c r="K1299" s="23">
        <f t="shared" si="256"/>
        <v>1</v>
      </c>
      <c r="L1299" s="23">
        <f t="shared" si="257"/>
        <v>0</v>
      </c>
      <c r="M1299" s="23">
        <f ca="1">OFFSET('Z1'!$B$7,B1299,K1299)*E1299</f>
        <v>0</v>
      </c>
      <c r="N1299" s="23">
        <f ca="1">IF(L1299&gt;0,OFFSET('Z1'!$I$7,B1299,L1299)*IF(L1299=1,E1299-9300,IF(L1299=2,E1299-18000,IF(L1299=3,E1299-45000,0))),0)</f>
        <v>0</v>
      </c>
      <c r="O1299" s="23">
        <f>IF(AND(F1299=1,E1299&gt;20000,E1299&lt;=45000),E1299*'Z1'!$G$7,0)+IF(AND(F1299=1,E1299&gt;45000,E1299&lt;=50000),'Z1'!$G$7/5000*(50000-E1299)*E1299,0)</f>
        <v>0</v>
      </c>
      <c r="P1299" s="24">
        <f t="shared" ca="1" si="258"/>
        <v>0</v>
      </c>
      <c r="Q1299" s="27">
        <v>105565</v>
      </c>
      <c r="R1299" s="26">
        <f t="shared" si="259"/>
        <v>104565</v>
      </c>
      <c r="S1299" s="27">
        <f t="shared" si="260"/>
        <v>1</v>
      </c>
      <c r="T1299" s="28">
        <f t="shared" si="261"/>
        <v>94108.5</v>
      </c>
      <c r="U1299" s="61">
        <f ca="1">OFFSET($U$4,B1299,0)/OFFSET($G$4,B1299,0)*G1299</f>
        <v>3241115.1273040948</v>
      </c>
      <c r="V1299" s="62">
        <f t="shared" ca="1" si="262"/>
        <v>3335223.6273040948</v>
      </c>
      <c r="W1299" s="63">
        <v>901.72962909223668</v>
      </c>
      <c r="X1299" s="63">
        <f t="shared" ca="1" si="263"/>
        <v>838.41720143391024</v>
      </c>
      <c r="Y1299" s="64">
        <f t="shared" ca="1" si="264"/>
        <v>-7.0212207313252506E-2</v>
      </c>
      <c r="Z1299" s="64"/>
      <c r="AA1299" s="64">
        <f ca="1">MAX(Y1299,OFFSET($AA$4,B1299,0))</f>
        <v>-7.0212207313252506E-2</v>
      </c>
      <c r="AB1299" s="62">
        <f t="shared" ca="1" si="265"/>
        <v>3335223.6273040948</v>
      </c>
      <c r="AC1299" s="65">
        <f t="shared" ca="1" si="266"/>
        <v>0</v>
      </c>
      <c r="AD1299" s="62">
        <f ca="1">MAX(0,AB1299-W1299*(1+OFFSET($Y$4,B1299,0))*E1299)</f>
        <v>0</v>
      </c>
      <c r="AE1299" s="65">
        <f ca="1">IF(OFFSET($AC$4,B1299,0)=0,0,-OFFSET($AC$4,B1299,0)/OFFSET($AD$4,B1299,0)*AD1299)</f>
        <v>0</v>
      </c>
      <c r="AF1299" s="51">
        <f t="shared" ca="1" si="267"/>
        <v>3335223.6273040948</v>
      </c>
    </row>
    <row r="1300" spans="1:32" ht="11.25" x14ac:dyDescent="0.2">
      <c r="A1300" s="60">
        <v>41743</v>
      </c>
      <c r="B1300" s="102">
        <f>INT(A1300/10000)</f>
        <v>4</v>
      </c>
      <c r="C1300" s="109">
        <v>5</v>
      </c>
      <c r="D1300" s="60" t="s">
        <v>1357</v>
      </c>
      <c r="E1300" s="60">
        <v>5691</v>
      </c>
      <c r="F1300" s="60">
        <v>0</v>
      </c>
      <c r="G1300" s="60">
        <f t="shared" ref="G1300:G1363" si="268">IF(AND(F1300=1,E1300&lt;=20000),E1300*2,IF(E1300&lt;=10000,E1300*(1+41/67),IF(E1300&lt;=20000,E1300*(1+2/3),IF(E1300&lt;=50000,E1300*(2),E1300*(2+1/3))))+IF(AND(E1300&gt;9000,E1300&lt;=10000),(E1300-9000)*(110/201),0)+IF(AND(E1300&gt;18000,E1300&lt;=20000),(E1300-18000)*(3+1/3),0)+IF(AND(E1300&gt;45000,E1300&lt;=50000),(E1300-45000)*(3+1/3),0))</f>
        <v>9173.5522388059708</v>
      </c>
      <c r="H1300" s="60"/>
      <c r="I1300" s="60"/>
      <c r="J1300" s="57"/>
      <c r="K1300" s="23">
        <f t="shared" ref="K1300:K1363" si="269">IF(AND(F1300=1,E1300&lt;=20000),3,IF(E1300&lt;=10000,1,IF(E1300&lt;=20000,2,IF(E1300&lt;=50000,3,4))))</f>
        <v>1</v>
      </c>
      <c r="L1300" s="23">
        <f t="shared" ref="L1300:L1363" si="270">IF(AND(F1300=1,E1300&lt;=45000),0,IF(AND(E1300&gt;9300,E1300&lt;=10000),1,IF(AND(E1300&gt;18000,E1300&lt;=20000),2,IF(AND(E1300&gt;45000,E1300&lt;=50000),3,0))))</f>
        <v>0</v>
      </c>
      <c r="M1300" s="23">
        <f ca="1">OFFSET('Z1'!$B$7,B1300,K1300)*E1300</f>
        <v>0</v>
      </c>
      <c r="N1300" s="23">
        <f ca="1">IF(L1300&gt;0,OFFSET('Z1'!$I$7,B1300,L1300)*IF(L1300=1,E1300-9300,IF(L1300=2,E1300-18000,IF(L1300=3,E1300-45000,0))),0)</f>
        <v>0</v>
      </c>
      <c r="O1300" s="23">
        <f>IF(AND(F1300=1,E1300&gt;20000,E1300&lt;=45000),E1300*'Z1'!$G$7,0)+IF(AND(F1300=1,E1300&gt;45000,E1300&lt;=50000),'Z1'!$G$7/5000*(50000-E1300)*E1300,0)</f>
        <v>0</v>
      </c>
      <c r="P1300" s="24">
        <f t="shared" ref="P1300:P1363" ca="1" si="271">SUM(M1300:O1300)</f>
        <v>0</v>
      </c>
      <c r="Q1300" s="27">
        <v>2342</v>
      </c>
      <c r="R1300" s="26">
        <f t="shared" ref="R1300:R1363" si="272">MAX(Q1300-$R$3,0)</f>
        <v>1342</v>
      </c>
      <c r="S1300" s="27">
        <f t="shared" ref="S1300:S1363" si="273">IF(E1300&lt;=9300,1,IF(E1300&gt;10000,0,2))</f>
        <v>1</v>
      </c>
      <c r="T1300" s="28">
        <f t="shared" ref="T1300:T1363" si="274">IF(S1300=0,0,IF(S1300=1,R1300*$T$3,R1300*$T$3*(10000-E1300)/700))</f>
        <v>1207.8</v>
      </c>
      <c r="U1300" s="61">
        <f ca="1">OFFSET($U$4,B1300,0)/OFFSET($G$4,B1300,0)*G1300</f>
        <v>4636798.941550428</v>
      </c>
      <c r="V1300" s="62">
        <f t="shared" ref="V1300:V1363" ca="1" si="275">P1300+T1300+U1300</f>
        <v>4638006.7415504279</v>
      </c>
      <c r="W1300" s="63">
        <v>880.32740948425214</v>
      </c>
      <c r="X1300" s="63">
        <f t="shared" ref="X1300:X1363" ca="1" si="276">V1300/E1300</f>
        <v>814.97219145148972</v>
      </c>
      <c r="Y1300" s="64">
        <f t="shared" ref="Y1300:Y1363" ca="1" si="277">X1300/W1300-1</f>
        <v>-7.4239671886453418E-2</v>
      </c>
      <c r="Z1300" s="64"/>
      <c r="AA1300" s="64">
        <f ca="1">MAX(Y1300,OFFSET($AA$4,B1300,0))</f>
        <v>-7.4239671886453418E-2</v>
      </c>
      <c r="AB1300" s="62">
        <f t="shared" ref="AB1300:AB1363" ca="1" si="278">(W1300*(1+AA1300))*E1300</f>
        <v>4638006.7415504279</v>
      </c>
      <c r="AC1300" s="65">
        <f t="shared" ref="AC1300:AC1363" ca="1" si="279">AB1300-V1300</f>
        <v>0</v>
      </c>
      <c r="AD1300" s="62">
        <f ca="1">MAX(0,AB1300-W1300*(1+OFFSET($Y$4,B1300,0))*E1300)</f>
        <v>0</v>
      </c>
      <c r="AE1300" s="65">
        <f ca="1">IF(OFFSET($AC$4,B1300,0)=0,0,-OFFSET($AC$4,B1300,0)/OFFSET($AD$4,B1300,0)*AD1300)</f>
        <v>0</v>
      </c>
      <c r="AF1300" s="51">
        <f t="shared" ref="AF1300:AF1363" ca="1" si="280">AB1300+AE1300</f>
        <v>4638006.7415504279</v>
      </c>
    </row>
    <row r="1301" spans="1:32" ht="11.25" x14ac:dyDescent="0.2">
      <c r="A1301" s="60">
        <v>41744</v>
      </c>
      <c r="B1301" s="102">
        <f>INT(A1301/10000)</f>
        <v>4</v>
      </c>
      <c r="C1301" s="109">
        <v>3</v>
      </c>
      <c r="D1301" s="60" t="s">
        <v>1358</v>
      </c>
      <c r="E1301" s="60">
        <v>1501</v>
      </c>
      <c r="F1301" s="60">
        <v>0</v>
      </c>
      <c r="G1301" s="60">
        <f t="shared" si="268"/>
        <v>2419.5223880597014</v>
      </c>
      <c r="H1301" s="60"/>
      <c r="I1301" s="60"/>
      <c r="J1301" s="57"/>
      <c r="K1301" s="23">
        <f t="shared" si="269"/>
        <v>1</v>
      </c>
      <c r="L1301" s="23">
        <f t="shared" si="270"/>
        <v>0</v>
      </c>
      <c r="M1301" s="23">
        <f ca="1">OFFSET('Z1'!$B$7,B1301,K1301)*E1301</f>
        <v>0</v>
      </c>
      <c r="N1301" s="23">
        <f ca="1">IF(L1301&gt;0,OFFSET('Z1'!$I$7,B1301,L1301)*IF(L1301=1,E1301-9300,IF(L1301=2,E1301-18000,IF(L1301=3,E1301-45000,0))),0)</f>
        <v>0</v>
      </c>
      <c r="O1301" s="23">
        <f>IF(AND(F1301=1,E1301&gt;20000,E1301&lt;=45000),E1301*'Z1'!$G$7,0)+IF(AND(F1301=1,E1301&gt;45000,E1301&lt;=50000),'Z1'!$G$7/5000*(50000-E1301)*E1301,0)</f>
        <v>0</v>
      </c>
      <c r="P1301" s="24">
        <f t="shared" ca="1" si="271"/>
        <v>0</v>
      </c>
      <c r="Q1301" s="27">
        <v>0</v>
      </c>
      <c r="R1301" s="26">
        <f t="shared" si="272"/>
        <v>0</v>
      </c>
      <c r="S1301" s="27">
        <f t="shared" si="273"/>
        <v>1</v>
      </c>
      <c r="T1301" s="28">
        <f t="shared" si="274"/>
        <v>0</v>
      </c>
      <c r="U1301" s="61">
        <f ca="1">OFFSET($U$4,B1301,0)/OFFSET($G$4,B1301,0)*G1301</f>
        <v>1222954.7023839732</v>
      </c>
      <c r="V1301" s="62">
        <f t="shared" ca="1" si="275"/>
        <v>1222954.7023839732</v>
      </c>
      <c r="W1301" s="63">
        <v>880.12230637345169</v>
      </c>
      <c r="X1301" s="63">
        <f t="shared" ca="1" si="276"/>
        <v>814.75996161490548</v>
      </c>
      <c r="Y1301" s="64">
        <f t="shared" ca="1" si="277"/>
        <v>-7.4265070076308004E-2</v>
      </c>
      <c r="Z1301" s="64"/>
      <c r="AA1301" s="64">
        <f ca="1">MAX(Y1301,OFFSET($AA$4,B1301,0))</f>
        <v>-7.4265070076308004E-2</v>
      </c>
      <c r="AB1301" s="62">
        <f t="shared" ca="1" si="278"/>
        <v>1222954.7023839732</v>
      </c>
      <c r="AC1301" s="65">
        <f t="shared" ca="1" si="279"/>
        <v>0</v>
      </c>
      <c r="AD1301" s="62">
        <f ca="1">MAX(0,AB1301-W1301*(1+OFFSET($Y$4,B1301,0))*E1301)</f>
        <v>0</v>
      </c>
      <c r="AE1301" s="65">
        <f ca="1">IF(OFFSET($AC$4,B1301,0)=0,0,-OFFSET($AC$4,B1301,0)/OFFSET($AD$4,B1301,0)*AD1301)</f>
        <v>0</v>
      </c>
      <c r="AF1301" s="51">
        <f t="shared" ca="1" si="280"/>
        <v>1222954.7023839732</v>
      </c>
    </row>
    <row r="1302" spans="1:32" ht="11.25" x14ac:dyDescent="0.2">
      <c r="A1302" s="60">
        <v>41745</v>
      </c>
      <c r="B1302" s="102">
        <f>INT(A1302/10000)</f>
        <v>4</v>
      </c>
      <c r="C1302" s="109">
        <v>3</v>
      </c>
      <c r="D1302" s="60" t="s">
        <v>1359</v>
      </c>
      <c r="E1302" s="60">
        <v>1469</v>
      </c>
      <c r="F1302" s="60">
        <v>0</v>
      </c>
      <c r="G1302" s="60">
        <f t="shared" si="268"/>
        <v>2367.9402985074626</v>
      </c>
      <c r="H1302" s="60"/>
      <c r="I1302" s="60"/>
      <c r="J1302" s="57"/>
      <c r="K1302" s="23">
        <f t="shared" si="269"/>
        <v>1</v>
      </c>
      <c r="L1302" s="23">
        <f t="shared" si="270"/>
        <v>0</v>
      </c>
      <c r="M1302" s="23">
        <f ca="1">OFFSET('Z1'!$B$7,B1302,K1302)*E1302</f>
        <v>0</v>
      </c>
      <c r="N1302" s="23">
        <f ca="1">IF(L1302&gt;0,OFFSET('Z1'!$I$7,B1302,L1302)*IF(L1302=1,E1302-9300,IF(L1302=2,E1302-18000,IF(L1302=3,E1302-45000,0))),0)</f>
        <v>0</v>
      </c>
      <c r="O1302" s="23">
        <f>IF(AND(F1302=1,E1302&gt;20000,E1302&lt;=45000),E1302*'Z1'!$G$7,0)+IF(AND(F1302=1,E1302&gt;45000,E1302&lt;=50000),'Z1'!$G$7/5000*(50000-E1302)*E1302,0)</f>
        <v>0</v>
      </c>
      <c r="P1302" s="24">
        <f t="shared" ca="1" si="271"/>
        <v>0</v>
      </c>
      <c r="Q1302" s="27">
        <v>80496</v>
      </c>
      <c r="R1302" s="26">
        <f t="shared" si="272"/>
        <v>79496</v>
      </c>
      <c r="S1302" s="27">
        <f t="shared" si="273"/>
        <v>1</v>
      </c>
      <c r="T1302" s="28">
        <f t="shared" si="274"/>
        <v>71546.400000000009</v>
      </c>
      <c r="U1302" s="61">
        <f ca="1">OFFSET($U$4,B1302,0)/OFFSET($G$4,B1302,0)*G1302</f>
        <v>1196882.3836122963</v>
      </c>
      <c r="V1302" s="62">
        <f t="shared" ca="1" si="275"/>
        <v>1268428.7836122962</v>
      </c>
      <c r="W1302" s="63">
        <v>925.0778139738419</v>
      </c>
      <c r="X1302" s="63">
        <f t="shared" ca="1" si="276"/>
        <v>863.46411409958898</v>
      </c>
      <c r="Y1302" s="64">
        <f t="shared" ca="1" si="277"/>
        <v>-6.6603802343480623E-2</v>
      </c>
      <c r="Z1302" s="64"/>
      <c r="AA1302" s="64">
        <f ca="1">MAX(Y1302,OFFSET($AA$4,B1302,0))</f>
        <v>-6.6603802343480623E-2</v>
      </c>
      <c r="AB1302" s="62">
        <f t="shared" ca="1" si="278"/>
        <v>1268428.7836122962</v>
      </c>
      <c r="AC1302" s="65">
        <f t="shared" ca="1" si="279"/>
        <v>0</v>
      </c>
      <c r="AD1302" s="62">
        <f ca="1">MAX(0,AB1302-W1302*(1+OFFSET($Y$4,B1302,0))*E1302)</f>
        <v>4868.4070977042429</v>
      </c>
      <c r="AE1302" s="65">
        <f ca="1">IF(OFFSET($AC$4,B1302,0)=0,0,-OFFSET($AC$4,B1302,0)/OFFSET($AD$4,B1302,0)*AD1302)</f>
        <v>-219.945081017863</v>
      </c>
      <c r="AF1302" s="51">
        <f t="shared" ca="1" si="280"/>
        <v>1268208.8385312783</v>
      </c>
    </row>
    <row r="1303" spans="1:32" ht="11.25" x14ac:dyDescent="0.2">
      <c r="A1303" s="60">
        <v>41746</v>
      </c>
      <c r="B1303" s="102">
        <f>INT(A1303/10000)</f>
        <v>4</v>
      </c>
      <c r="C1303" s="109">
        <v>6</v>
      </c>
      <c r="D1303" s="60" t="s">
        <v>1360</v>
      </c>
      <c r="E1303" s="60">
        <v>12364</v>
      </c>
      <c r="F1303" s="60">
        <v>0</v>
      </c>
      <c r="G1303" s="60">
        <f t="shared" si="268"/>
        <v>20606.666666666664</v>
      </c>
      <c r="H1303" s="60"/>
      <c r="I1303" s="60"/>
      <c r="J1303" s="57"/>
      <c r="K1303" s="23">
        <f t="shared" si="269"/>
        <v>2</v>
      </c>
      <c r="L1303" s="23">
        <f t="shared" si="270"/>
        <v>0</v>
      </c>
      <c r="M1303" s="23">
        <f ca="1">OFFSET('Z1'!$B$7,B1303,K1303)*E1303</f>
        <v>1236647.28</v>
      </c>
      <c r="N1303" s="23">
        <f ca="1">IF(L1303&gt;0,OFFSET('Z1'!$I$7,B1303,L1303)*IF(L1303=1,E1303-9300,IF(L1303=2,E1303-18000,IF(L1303=3,E1303-45000,0))),0)</f>
        <v>0</v>
      </c>
      <c r="O1303" s="23">
        <f>IF(AND(F1303=1,E1303&gt;20000,E1303&lt;=45000),E1303*'Z1'!$G$7,0)+IF(AND(F1303=1,E1303&gt;45000,E1303&lt;=50000),'Z1'!$G$7/5000*(50000-E1303)*E1303,0)</f>
        <v>0</v>
      </c>
      <c r="P1303" s="24">
        <f t="shared" ca="1" si="271"/>
        <v>1236647.28</v>
      </c>
      <c r="Q1303" s="27">
        <v>37685</v>
      </c>
      <c r="R1303" s="26">
        <f t="shared" si="272"/>
        <v>36685</v>
      </c>
      <c r="S1303" s="27">
        <f t="shared" si="273"/>
        <v>0</v>
      </c>
      <c r="T1303" s="28">
        <f t="shared" si="274"/>
        <v>0</v>
      </c>
      <c r="U1303" s="61">
        <f ca="1">OFFSET($U$4,B1303,0)/OFFSET($G$4,B1303,0)*G1303</f>
        <v>10415700.232750745</v>
      </c>
      <c r="V1303" s="62">
        <f t="shared" ca="1" si="275"/>
        <v>11652347.512750745</v>
      </c>
      <c r="W1303" s="63">
        <v>1006.6771314413025</v>
      </c>
      <c r="X1303" s="63">
        <f t="shared" ca="1" si="276"/>
        <v>942.44156524997936</v>
      </c>
      <c r="Y1303" s="64">
        <f t="shared" ca="1" si="277"/>
        <v>-6.3809501760861864E-2</v>
      </c>
      <c r="Z1303" s="64"/>
      <c r="AA1303" s="64">
        <f ca="1">MAX(Y1303,OFFSET($AA$4,B1303,0))</f>
        <v>-6.3809501760861864E-2</v>
      </c>
      <c r="AB1303" s="62">
        <f t="shared" ca="1" si="278"/>
        <v>11652347.512750745</v>
      </c>
      <c r="AC1303" s="65">
        <f t="shared" ca="1" si="279"/>
        <v>0</v>
      </c>
      <c r="AD1303" s="62">
        <f ca="1">MAX(0,AB1303-W1303*(1+OFFSET($Y$4,B1303,0))*E1303)</f>
        <v>79369.270225957036</v>
      </c>
      <c r="AE1303" s="65">
        <f ca="1">IF(OFFSET($AC$4,B1303,0)=0,0,-OFFSET($AC$4,B1303,0)/OFFSET($AD$4,B1303,0)*AD1303)</f>
        <v>-3585.7479088814875</v>
      </c>
      <c r="AF1303" s="51">
        <f t="shared" ca="1" si="280"/>
        <v>11648761.764841864</v>
      </c>
    </row>
    <row r="1304" spans="1:32" ht="11.25" x14ac:dyDescent="0.2">
      <c r="A1304" s="60">
        <v>41747</v>
      </c>
      <c r="B1304" s="102">
        <f>INT(A1304/10000)</f>
        <v>4</v>
      </c>
      <c r="C1304" s="109">
        <v>4</v>
      </c>
      <c r="D1304" s="60" t="s">
        <v>1361</v>
      </c>
      <c r="E1304" s="60">
        <v>4967</v>
      </c>
      <c r="F1304" s="60">
        <v>0</v>
      </c>
      <c r="G1304" s="60">
        <f t="shared" si="268"/>
        <v>8006.5074626865671</v>
      </c>
      <c r="H1304" s="60"/>
      <c r="I1304" s="60"/>
      <c r="J1304" s="57"/>
      <c r="K1304" s="23">
        <f t="shared" si="269"/>
        <v>1</v>
      </c>
      <c r="L1304" s="23">
        <f t="shared" si="270"/>
        <v>0</v>
      </c>
      <c r="M1304" s="23">
        <f ca="1">OFFSET('Z1'!$B$7,B1304,K1304)*E1304</f>
        <v>0</v>
      </c>
      <c r="N1304" s="23">
        <f ca="1">IF(L1304&gt;0,OFFSET('Z1'!$I$7,B1304,L1304)*IF(L1304=1,E1304-9300,IF(L1304=2,E1304-18000,IF(L1304=3,E1304-45000,0))),0)</f>
        <v>0</v>
      </c>
      <c r="O1304" s="23">
        <f>IF(AND(F1304=1,E1304&gt;20000,E1304&lt;=45000),E1304*'Z1'!$G$7,0)+IF(AND(F1304=1,E1304&gt;45000,E1304&lt;=50000),'Z1'!$G$7/5000*(50000-E1304)*E1304,0)</f>
        <v>0</v>
      </c>
      <c r="P1304" s="24">
        <f t="shared" ca="1" si="271"/>
        <v>0</v>
      </c>
      <c r="Q1304" s="27">
        <v>4932</v>
      </c>
      <c r="R1304" s="26">
        <f t="shared" si="272"/>
        <v>3932</v>
      </c>
      <c r="S1304" s="27">
        <f t="shared" si="273"/>
        <v>1</v>
      </c>
      <c r="T1304" s="28">
        <f t="shared" si="274"/>
        <v>3538.8</v>
      </c>
      <c r="U1304" s="61">
        <f ca="1">OFFSET($U$4,B1304,0)/OFFSET($G$4,B1304,0)*G1304</f>
        <v>4046912.7293412359</v>
      </c>
      <c r="V1304" s="62">
        <f t="shared" ca="1" si="275"/>
        <v>4050451.5293412358</v>
      </c>
      <c r="W1304" s="63">
        <v>881.00327424657075</v>
      </c>
      <c r="X1304" s="63">
        <f t="shared" ca="1" si="276"/>
        <v>815.47242386576113</v>
      </c>
      <c r="Y1304" s="64">
        <f t="shared" ca="1" si="277"/>
        <v>-7.4382073593144415E-2</v>
      </c>
      <c r="Z1304" s="64"/>
      <c r="AA1304" s="64">
        <f ca="1">MAX(Y1304,OFFSET($AA$4,B1304,0))</f>
        <v>-7.4382073593144415E-2</v>
      </c>
      <c r="AB1304" s="62">
        <f t="shared" ca="1" si="278"/>
        <v>4050451.5293412358</v>
      </c>
      <c r="AC1304" s="65">
        <f t="shared" ca="1" si="279"/>
        <v>0</v>
      </c>
      <c r="AD1304" s="62">
        <f ca="1">MAX(0,AB1304-W1304*(1+OFFSET($Y$4,B1304,0))*E1304)</f>
        <v>0</v>
      </c>
      <c r="AE1304" s="65">
        <f ca="1">IF(OFFSET($AC$4,B1304,0)=0,0,-OFFSET($AC$4,B1304,0)/OFFSET($AD$4,B1304,0)*AD1304)</f>
        <v>0</v>
      </c>
      <c r="AF1304" s="51">
        <f t="shared" ca="1" si="280"/>
        <v>4050451.5293412358</v>
      </c>
    </row>
    <row r="1305" spans="1:32" ht="11.25" x14ac:dyDescent="0.2">
      <c r="A1305" s="60">
        <v>41748</v>
      </c>
      <c r="B1305" s="102">
        <f>INT(A1305/10000)</f>
        <v>4</v>
      </c>
      <c r="C1305" s="109">
        <v>2</v>
      </c>
      <c r="D1305" s="60" t="s">
        <v>1362</v>
      </c>
      <c r="E1305" s="60">
        <v>966</v>
      </c>
      <c r="F1305" s="60">
        <v>0</v>
      </c>
      <c r="G1305" s="60">
        <f t="shared" si="268"/>
        <v>1557.1343283582089</v>
      </c>
      <c r="H1305" s="60"/>
      <c r="I1305" s="60"/>
      <c r="J1305" s="57"/>
      <c r="K1305" s="23">
        <f t="shared" si="269"/>
        <v>1</v>
      </c>
      <c r="L1305" s="23">
        <f t="shared" si="270"/>
        <v>0</v>
      </c>
      <c r="M1305" s="23">
        <f ca="1">OFFSET('Z1'!$B$7,B1305,K1305)*E1305</f>
        <v>0</v>
      </c>
      <c r="N1305" s="23">
        <f ca="1">IF(L1305&gt;0,OFFSET('Z1'!$I$7,B1305,L1305)*IF(L1305=1,E1305-9300,IF(L1305=2,E1305-18000,IF(L1305=3,E1305-45000,0))),0)</f>
        <v>0</v>
      </c>
      <c r="O1305" s="23">
        <f>IF(AND(F1305=1,E1305&gt;20000,E1305&lt;=45000),E1305*'Z1'!$G$7,0)+IF(AND(F1305=1,E1305&gt;45000,E1305&lt;=50000),'Z1'!$G$7/5000*(50000-E1305)*E1305,0)</f>
        <v>0</v>
      </c>
      <c r="P1305" s="24">
        <f t="shared" ca="1" si="271"/>
        <v>0</v>
      </c>
      <c r="Q1305" s="27">
        <v>0</v>
      </c>
      <c r="R1305" s="26">
        <f t="shared" si="272"/>
        <v>0</v>
      </c>
      <c r="S1305" s="27">
        <f t="shared" si="273"/>
        <v>1</v>
      </c>
      <c r="T1305" s="28">
        <f t="shared" si="274"/>
        <v>0</v>
      </c>
      <c r="U1305" s="61">
        <f ca="1">OFFSET($U$4,B1305,0)/OFFSET($G$4,B1305,0)*G1305</f>
        <v>787058.12291999883</v>
      </c>
      <c r="V1305" s="62">
        <f t="shared" ca="1" si="275"/>
        <v>787058.12291999883</v>
      </c>
      <c r="W1305" s="63">
        <v>880.12230637345181</v>
      </c>
      <c r="X1305" s="63">
        <f t="shared" ca="1" si="276"/>
        <v>814.75996161490559</v>
      </c>
      <c r="Y1305" s="64">
        <f t="shared" ca="1" si="277"/>
        <v>-7.4265070076308004E-2</v>
      </c>
      <c r="Z1305" s="64"/>
      <c r="AA1305" s="64">
        <f ca="1">MAX(Y1305,OFFSET($AA$4,B1305,0))</f>
        <v>-7.4265070076308004E-2</v>
      </c>
      <c r="AB1305" s="62">
        <f t="shared" ca="1" si="278"/>
        <v>787058.12291999883</v>
      </c>
      <c r="AC1305" s="65">
        <f t="shared" ca="1" si="279"/>
        <v>0</v>
      </c>
      <c r="AD1305" s="62">
        <f ca="1">MAX(0,AB1305-W1305*(1+OFFSET($Y$4,B1305,0))*E1305)</f>
        <v>0</v>
      </c>
      <c r="AE1305" s="65">
        <f ca="1">IF(OFFSET($AC$4,B1305,0)=0,0,-OFFSET($AC$4,B1305,0)/OFFSET($AD$4,B1305,0)*AD1305)</f>
        <v>0</v>
      </c>
      <c r="AF1305" s="51">
        <f t="shared" ca="1" si="280"/>
        <v>787058.12291999883</v>
      </c>
    </row>
    <row r="1306" spans="1:32" ht="11.25" x14ac:dyDescent="0.2">
      <c r="A1306" s="60">
        <v>41749</v>
      </c>
      <c r="B1306" s="102">
        <f>INT(A1306/10000)</f>
        <v>4</v>
      </c>
      <c r="C1306" s="109">
        <v>3</v>
      </c>
      <c r="D1306" s="60" t="s">
        <v>1363</v>
      </c>
      <c r="E1306" s="60">
        <v>1588</v>
      </c>
      <c r="F1306" s="60">
        <v>0</v>
      </c>
      <c r="G1306" s="60">
        <f t="shared" si="268"/>
        <v>2559.7611940298507</v>
      </c>
      <c r="H1306" s="60"/>
      <c r="I1306" s="60"/>
      <c r="J1306" s="57"/>
      <c r="K1306" s="23">
        <f t="shared" si="269"/>
        <v>1</v>
      </c>
      <c r="L1306" s="23">
        <f t="shared" si="270"/>
        <v>0</v>
      </c>
      <c r="M1306" s="23">
        <f ca="1">OFFSET('Z1'!$B$7,B1306,K1306)*E1306</f>
        <v>0</v>
      </c>
      <c r="N1306" s="23">
        <f ca="1">IF(L1306&gt;0,OFFSET('Z1'!$I$7,B1306,L1306)*IF(L1306=1,E1306-9300,IF(L1306=2,E1306-18000,IF(L1306=3,E1306-45000,0))),0)</f>
        <v>0</v>
      </c>
      <c r="O1306" s="23">
        <f>IF(AND(F1306=1,E1306&gt;20000,E1306&lt;=45000),E1306*'Z1'!$G$7,0)+IF(AND(F1306=1,E1306&gt;45000,E1306&lt;=50000),'Z1'!$G$7/5000*(50000-E1306)*E1306,0)</f>
        <v>0</v>
      </c>
      <c r="P1306" s="24">
        <f t="shared" ca="1" si="271"/>
        <v>0</v>
      </c>
      <c r="Q1306" s="27">
        <v>60063</v>
      </c>
      <c r="R1306" s="26">
        <f t="shared" si="272"/>
        <v>59063</v>
      </c>
      <c r="S1306" s="27">
        <f t="shared" si="273"/>
        <v>1</v>
      </c>
      <c r="T1306" s="28">
        <f t="shared" si="274"/>
        <v>53156.700000000004</v>
      </c>
      <c r="U1306" s="61">
        <f ca="1">OFFSET($U$4,B1306,0)/OFFSET($G$4,B1306,0)*G1306</f>
        <v>1293838.8190444701</v>
      </c>
      <c r="V1306" s="62">
        <f t="shared" ca="1" si="275"/>
        <v>1346995.51904447</v>
      </c>
      <c r="W1306" s="63">
        <v>918.45728222845958</v>
      </c>
      <c r="X1306" s="63">
        <f t="shared" ca="1" si="276"/>
        <v>848.23395405823055</v>
      </c>
      <c r="Y1306" s="64">
        <f t="shared" ca="1" si="277"/>
        <v>-7.6457914297163199E-2</v>
      </c>
      <c r="Z1306" s="64"/>
      <c r="AA1306" s="64">
        <f ca="1">MAX(Y1306,OFFSET($AA$4,B1306,0))</f>
        <v>-7.5186307512355888E-2</v>
      </c>
      <c r="AB1306" s="62">
        <f t="shared" ca="1" si="278"/>
        <v>1348850.1704649501</v>
      </c>
      <c r="AC1306" s="65">
        <f t="shared" ca="1" si="279"/>
        <v>1854.651420480106</v>
      </c>
      <c r="AD1306" s="62">
        <f ca="1">MAX(0,AB1306-W1306*(1+OFFSET($Y$4,B1306,0))*E1306)</f>
        <v>0</v>
      </c>
      <c r="AE1306" s="65">
        <f ca="1">IF(OFFSET($AC$4,B1306,0)=0,0,-OFFSET($AC$4,B1306,0)/OFFSET($AD$4,B1306,0)*AD1306)</f>
        <v>0</v>
      </c>
      <c r="AF1306" s="51">
        <f t="shared" ca="1" si="280"/>
        <v>1348850.1704649501</v>
      </c>
    </row>
    <row r="1307" spans="1:32" ht="11.25" x14ac:dyDescent="0.2">
      <c r="A1307" s="60">
        <v>41750</v>
      </c>
      <c r="B1307" s="102">
        <f>INT(A1307/10000)</f>
        <v>4</v>
      </c>
      <c r="C1307" s="109">
        <v>3</v>
      </c>
      <c r="D1307" s="60" t="s">
        <v>1364</v>
      </c>
      <c r="E1307" s="60">
        <v>1988</v>
      </c>
      <c r="F1307" s="60">
        <v>0</v>
      </c>
      <c r="G1307" s="60">
        <f t="shared" si="268"/>
        <v>3204.5373134328356</v>
      </c>
      <c r="H1307" s="60"/>
      <c r="I1307" s="60"/>
      <c r="J1307" s="57"/>
      <c r="K1307" s="23">
        <f t="shared" si="269"/>
        <v>1</v>
      </c>
      <c r="L1307" s="23">
        <f t="shared" si="270"/>
        <v>0</v>
      </c>
      <c r="M1307" s="23">
        <f ca="1">OFFSET('Z1'!$B$7,B1307,K1307)*E1307</f>
        <v>0</v>
      </c>
      <c r="N1307" s="23">
        <f ca="1">IF(L1307&gt;0,OFFSET('Z1'!$I$7,B1307,L1307)*IF(L1307=1,E1307-9300,IF(L1307=2,E1307-18000,IF(L1307=3,E1307-45000,0))),0)</f>
        <v>0</v>
      </c>
      <c r="O1307" s="23">
        <f>IF(AND(F1307=1,E1307&gt;20000,E1307&lt;=45000),E1307*'Z1'!$G$7,0)+IF(AND(F1307=1,E1307&gt;45000,E1307&lt;=50000),'Z1'!$G$7/5000*(50000-E1307)*E1307,0)</f>
        <v>0</v>
      </c>
      <c r="P1307" s="24">
        <f t="shared" ca="1" si="271"/>
        <v>0</v>
      </c>
      <c r="Q1307" s="27">
        <v>6387</v>
      </c>
      <c r="R1307" s="26">
        <f t="shared" si="272"/>
        <v>5387</v>
      </c>
      <c r="S1307" s="27">
        <f t="shared" si="273"/>
        <v>1</v>
      </c>
      <c r="T1307" s="28">
        <f t="shared" si="274"/>
        <v>4848.3</v>
      </c>
      <c r="U1307" s="61">
        <f ca="1">OFFSET($U$4,B1307,0)/OFFSET($G$4,B1307,0)*G1307</f>
        <v>1619742.8036904323</v>
      </c>
      <c r="V1307" s="62">
        <f t="shared" ca="1" si="275"/>
        <v>1624591.1036904324</v>
      </c>
      <c r="W1307" s="63">
        <v>882.4431921308751</v>
      </c>
      <c r="X1307" s="63">
        <f t="shared" ca="1" si="276"/>
        <v>817.19874431108269</v>
      </c>
      <c r="Y1307" s="64">
        <f t="shared" ca="1" si="277"/>
        <v>-7.3936145013758559E-2</v>
      </c>
      <c r="Z1307" s="64"/>
      <c r="AA1307" s="64">
        <f ca="1">MAX(Y1307,OFFSET($AA$4,B1307,0))</f>
        <v>-7.3936145013758559E-2</v>
      </c>
      <c r="AB1307" s="62">
        <f t="shared" ca="1" si="278"/>
        <v>1624591.1036904324</v>
      </c>
      <c r="AC1307" s="65">
        <f t="shared" ca="1" si="279"/>
        <v>0</v>
      </c>
      <c r="AD1307" s="62">
        <f ca="1">MAX(0,AB1307-W1307*(1+OFFSET($Y$4,B1307,0))*E1307)</f>
        <v>0</v>
      </c>
      <c r="AE1307" s="65">
        <f ca="1">IF(OFFSET($AC$4,B1307,0)=0,0,-OFFSET($AC$4,B1307,0)/OFFSET($AD$4,B1307,0)*AD1307)</f>
        <v>0</v>
      </c>
      <c r="AF1307" s="51">
        <f t="shared" ca="1" si="280"/>
        <v>1624591.1036904324</v>
      </c>
    </row>
    <row r="1308" spans="1:32" ht="11.25" x14ac:dyDescent="0.2">
      <c r="A1308" s="60">
        <v>41751</v>
      </c>
      <c r="B1308" s="102">
        <f>INT(A1308/10000)</f>
        <v>4</v>
      </c>
      <c r="C1308" s="109">
        <v>3</v>
      </c>
      <c r="D1308" s="60" t="s">
        <v>1365</v>
      </c>
      <c r="E1308" s="60">
        <v>1612</v>
      </c>
      <c r="F1308" s="60">
        <v>0</v>
      </c>
      <c r="G1308" s="60">
        <f t="shared" si="268"/>
        <v>2598.4477611940297</v>
      </c>
      <c r="H1308" s="60"/>
      <c r="I1308" s="60"/>
      <c r="J1308" s="57"/>
      <c r="K1308" s="23">
        <f t="shared" si="269"/>
        <v>1</v>
      </c>
      <c r="L1308" s="23">
        <f t="shared" si="270"/>
        <v>0</v>
      </c>
      <c r="M1308" s="23">
        <f ca="1">OFFSET('Z1'!$B$7,B1308,K1308)*E1308</f>
        <v>0</v>
      </c>
      <c r="N1308" s="23">
        <f ca="1">IF(L1308&gt;0,OFFSET('Z1'!$I$7,B1308,L1308)*IF(L1308=1,E1308-9300,IF(L1308=2,E1308-18000,IF(L1308=3,E1308-45000,0))),0)</f>
        <v>0</v>
      </c>
      <c r="O1308" s="23">
        <f>IF(AND(F1308=1,E1308&gt;20000,E1308&lt;=45000),E1308*'Z1'!$G$7,0)+IF(AND(F1308=1,E1308&gt;45000,E1308&lt;=50000),'Z1'!$G$7/5000*(50000-E1308)*E1308,0)</f>
        <v>0</v>
      </c>
      <c r="P1308" s="24">
        <f t="shared" ca="1" si="271"/>
        <v>0</v>
      </c>
      <c r="Q1308" s="27">
        <v>12099</v>
      </c>
      <c r="R1308" s="26">
        <f t="shared" si="272"/>
        <v>11099</v>
      </c>
      <c r="S1308" s="27">
        <f t="shared" si="273"/>
        <v>1</v>
      </c>
      <c r="T1308" s="28">
        <f t="shared" si="274"/>
        <v>9989.1</v>
      </c>
      <c r="U1308" s="61">
        <f ca="1">OFFSET($U$4,B1308,0)/OFFSET($G$4,B1308,0)*G1308</f>
        <v>1313393.0581232277</v>
      </c>
      <c r="V1308" s="62">
        <f t="shared" ca="1" si="275"/>
        <v>1323382.1581232278</v>
      </c>
      <c r="W1308" s="63">
        <v>886.78062371660178</v>
      </c>
      <c r="X1308" s="63">
        <f t="shared" ca="1" si="276"/>
        <v>820.95667377371444</v>
      </c>
      <c r="Y1308" s="64">
        <f t="shared" ca="1" si="277"/>
        <v>-7.4227997525488809E-2</v>
      </c>
      <c r="Z1308" s="64"/>
      <c r="AA1308" s="64">
        <f ca="1">MAX(Y1308,OFFSET($AA$4,B1308,0))</f>
        <v>-7.4227997525488809E-2</v>
      </c>
      <c r="AB1308" s="62">
        <f t="shared" ca="1" si="278"/>
        <v>1323382.1581232278</v>
      </c>
      <c r="AC1308" s="65">
        <f t="shared" ca="1" si="279"/>
        <v>0</v>
      </c>
      <c r="AD1308" s="62">
        <f ca="1">MAX(0,AB1308-W1308*(1+OFFSET($Y$4,B1308,0))*E1308)</f>
        <v>0</v>
      </c>
      <c r="AE1308" s="65">
        <f ca="1">IF(OFFSET($AC$4,B1308,0)=0,0,-OFFSET($AC$4,B1308,0)/OFFSET($AD$4,B1308,0)*AD1308)</f>
        <v>0</v>
      </c>
      <c r="AF1308" s="51">
        <f t="shared" ca="1" si="280"/>
        <v>1323382.1581232278</v>
      </c>
    </row>
    <row r="1309" spans="1:32" ht="11.25" x14ac:dyDescent="0.2">
      <c r="A1309" s="60">
        <v>41752</v>
      </c>
      <c r="B1309" s="102">
        <f>INT(A1309/10000)</f>
        <v>4</v>
      </c>
      <c r="C1309" s="109">
        <v>3</v>
      </c>
      <c r="D1309" s="60" t="s">
        <v>1366</v>
      </c>
      <c r="E1309" s="60">
        <v>1246</v>
      </c>
      <c r="F1309" s="60">
        <v>0</v>
      </c>
      <c r="G1309" s="60">
        <f t="shared" si="268"/>
        <v>2008.4776119402984</v>
      </c>
      <c r="H1309" s="60"/>
      <c r="I1309" s="60"/>
      <c r="J1309" s="57"/>
      <c r="K1309" s="23">
        <f t="shared" si="269"/>
        <v>1</v>
      </c>
      <c r="L1309" s="23">
        <f t="shared" si="270"/>
        <v>0</v>
      </c>
      <c r="M1309" s="23">
        <f ca="1">OFFSET('Z1'!$B$7,B1309,K1309)*E1309</f>
        <v>0</v>
      </c>
      <c r="N1309" s="23">
        <f ca="1">IF(L1309&gt;0,OFFSET('Z1'!$I$7,B1309,L1309)*IF(L1309=1,E1309-9300,IF(L1309=2,E1309-18000,IF(L1309=3,E1309-45000,0))),0)</f>
        <v>0</v>
      </c>
      <c r="O1309" s="23">
        <f>IF(AND(F1309=1,E1309&gt;20000,E1309&lt;=45000),E1309*'Z1'!$G$7,0)+IF(AND(F1309=1,E1309&gt;45000,E1309&lt;=50000),'Z1'!$G$7/5000*(50000-E1309)*E1309,0)</f>
        <v>0</v>
      </c>
      <c r="P1309" s="24">
        <f t="shared" ca="1" si="271"/>
        <v>0</v>
      </c>
      <c r="Q1309" s="27">
        <v>0</v>
      </c>
      <c r="R1309" s="26">
        <f t="shared" si="272"/>
        <v>0</v>
      </c>
      <c r="S1309" s="27">
        <f t="shared" si="273"/>
        <v>1</v>
      </c>
      <c r="T1309" s="28">
        <f t="shared" si="274"/>
        <v>0</v>
      </c>
      <c r="U1309" s="61">
        <f ca="1">OFFSET($U$4,B1309,0)/OFFSET($G$4,B1309,0)*G1309</f>
        <v>1015190.9121721723</v>
      </c>
      <c r="V1309" s="62">
        <f t="shared" ca="1" si="275"/>
        <v>1015190.9121721723</v>
      </c>
      <c r="W1309" s="63">
        <v>880.12230637345181</v>
      </c>
      <c r="X1309" s="63">
        <f t="shared" ca="1" si="276"/>
        <v>814.75996161490559</v>
      </c>
      <c r="Y1309" s="64">
        <f t="shared" ca="1" si="277"/>
        <v>-7.4265070076308004E-2</v>
      </c>
      <c r="Z1309" s="64"/>
      <c r="AA1309" s="64">
        <f ca="1">MAX(Y1309,OFFSET($AA$4,B1309,0))</f>
        <v>-7.4265070076308004E-2</v>
      </c>
      <c r="AB1309" s="62">
        <f t="shared" ca="1" si="278"/>
        <v>1015190.9121721723</v>
      </c>
      <c r="AC1309" s="65">
        <f t="shared" ca="1" si="279"/>
        <v>0</v>
      </c>
      <c r="AD1309" s="62">
        <f ca="1">MAX(0,AB1309-W1309*(1+OFFSET($Y$4,B1309,0))*E1309)</f>
        <v>0</v>
      </c>
      <c r="AE1309" s="65">
        <f ca="1">IF(OFFSET($AC$4,B1309,0)=0,0,-OFFSET($AC$4,B1309,0)/OFFSET($AD$4,B1309,0)*AD1309)</f>
        <v>0</v>
      </c>
      <c r="AF1309" s="51">
        <f t="shared" ca="1" si="280"/>
        <v>1015190.9121721723</v>
      </c>
    </row>
    <row r="1310" spans="1:32" ht="11.25" x14ac:dyDescent="0.2">
      <c r="A1310" s="60">
        <v>41801</v>
      </c>
      <c r="B1310" s="102">
        <f>INT(A1310/10000)</f>
        <v>4</v>
      </c>
      <c r="C1310" s="109">
        <v>2</v>
      </c>
      <c r="D1310" s="60" t="s">
        <v>1367</v>
      </c>
      <c r="E1310" s="60">
        <v>596</v>
      </c>
      <c r="F1310" s="60">
        <v>0</v>
      </c>
      <c r="G1310" s="60">
        <f t="shared" si="268"/>
        <v>960.71641791044772</v>
      </c>
      <c r="H1310" s="60"/>
      <c r="I1310" s="60"/>
      <c r="J1310" s="57"/>
      <c r="K1310" s="23">
        <f t="shared" si="269"/>
        <v>1</v>
      </c>
      <c r="L1310" s="23">
        <f t="shared" si="270"/>
        <v>0</v>
      </c>
      <c r="M1310" s="23">
        <f ca="1">OFFSET('Z1'!$B$7,B1310,K1310)*E1310</f>
        <v>0</v>
      </c>
      <c r="N1310" s="23">
        <f ca="1">IF(L1310&gt;0,OFFSET('Z1'!$I$7,B1310,L1310)*IF(L1310=1,E1310-9300,IF(L1310=2,E1310-18000,IF(L1310=3,E1310-45000,0))),0)</f>
        <v>0</v>
      </c>
      <c r="O1310" s="23">
        <f>IF(AND(F1310=1,E1310&gt;20000,E1310&lt;=45000),E1310*'Z1'!$G$7,0)+IF(AND(F1310=1,E1310&gt;45000,E1310&lt;=50000),'Z1'!$G$7/5000*(50000-E1310)*E1310,0)</f>
        <v>0</v>
      </c>
      <c r="P1310" s="24">
        <f t="shared" ca="1" si="271"/>
        <v>0</v>
      </c>
      <c r="Q1310" s="27">
        <v>0</v>
      </c>
      <c r="R1310" s="26">
        <f t="shared" si="272"/>
        <v>0</v>
      </c>
      <c r="S1310" s="27">
        <f t="shared" si="273"/>
        <v>1</v>
      </c>
      <c r="T1310" s="28">
        <f t="shared" si="274"/>
        <v>0</v>
      </c>
      <c r="U1310" s="61">
        <f ca="1">OFFSET($U$4,B1310,0)/OFFSET($G$4,B1310,0)*G1310</f>
        <v>485596.93712248374</v>
      </c>
      <c r="V1310" s="62">
        <f t="shared" ca="1" si="275"/>
        <v>485596.93712248374</v>
      </c>
      <c r="W1310" s="63">
        <v>880.12230637345181</v>
      </c>
      <c r="X1310" s="63">
        <f t="shared" ca="1" si="276"/>
        <v>814.75996161490559</v>
      </c>
      <c r="Y1310" s="64">
        <f t="shared" ca="1" si="277"/>
        <v>-7.4265070076308004E-2</v>
      </c>
      <c r="Z1310" s="64"/>
      <c r="AA1310" s="64">
        <f ca="1">MAX(Y1310,OFFSET($AA$4,B1310,0))</f>
        <v>-7.4265070076308004E-2</v>
      </c>
      <c r="AB1310" s="62">
        <f t="shared" ca="1" si="278"/>
        <v>485596.93712248374</v>
      </c>
      <c r="AC1310" s="65">
        <f t="shared" ca="1" si="279"/>
        <v>0</v>
      </c>
      <c r="AD1310" s="62">
        <f ca="1">MAX(0,AB1310-W1310*(1+OFFSET($Y$4,B1310,0))*E1310)</f>
        <v>0</v>
      </c>
      <c r="AE1310" s="65">
        <f ca="1">IF(OFFSET($AC$4,B1310,0)=0,0,-OFFSET($AC$4,B1310,0)/OFFSET($AD$4,B1310,0)*AD1310)</f>
        <v>0</v>
      </c>
      <c r="AF1310" s="51">
        <f t="shared" ca="1" si="280"/>
        <v>485596.93712248374</v>
      </c>
    </row>
    <row r="1311" spans="1:32" ht="11.25" x14ac:dyDescent="0.2">
      <c r="A1311" s="60">
        <v>41802</v>
      </c>
      <c r="B1311" s="102">
        <f>INT(A1311/10000)</f>
        <v>4</v>
      </c>
      <c r="C1311" s="109">
        <v>2</v>
      </c>
      <c r="D1311" s="60" t="s">
        <v>1368</v>
      </c>
      <c r="E1311" s="60">
        <v>720</v>
      </c>
      <c r="F1311" s="60">
        <v>0</v>
      </c>
      <c r="G1311" s="60">
        <f t="shared" si="268"/>
        <v>1160.5970149253731</v>
      </c>
      <c r="H1311" s="60"/>
      <c r="I1311" s="60"/>
      <c r="J1311" s="57"/>
      <c r="K1311" s="23">
        <f t="shared" si="269"/>
        <v>1</v>
      </c>
      <c r="L1311" s="23">
        <f t="shared" si="270"/>
        <v>0</v>
      </c>
      <c r="M1311" s="23">
        <f ca="1">OFFSET('Z1'!$B$7,B1311,K1311)*E1311</f>
        <v>0</v>
      </c>
      <c r="N1311" s="23">
        <f ca="1">IF(L1311&gt;0,OFFSET('Z1'!$I$7,B1311,L1311)*IF(L1311=1,E1311-9300,IF(L1311=2,E1311-18000,IF(L1311=3,E1311-45000,0))),0)</f>
        <v>0</v>
      </c>
      <c r="O1311" s="23">
        <f>IF(AND(F1311=1,E1311&gt;20000,E1311&lt;=45000),E1311*'Z1'!$G$7,0)+IF(AND(F1311=1,E1311&gt;45000,E1311&lt;=50000),'Z1'!$G$7/5000*(50000-E1311)*E1311,0)</f>
        <v>0</v>
      </c>
      <c r="P1311" s="24">
        <f t="shared" ca="1" si="271"/>
        <v>0</v>
      </c>
      <c r="Q1311" s="27">
        <v>0</v>
      </c>
      <c r="R1311" s="26">
        <f t="shared" si="272"/>
        <v>0</v>
      </c>
      <c r="S1311" s="27">
        <f t="shared" si="273"/>
        <v>1</v>
      </c>
      <c r="T1311" s="28">
        <f t="shared" si="274"/>
        <v>0</v>
      </c>
      <c r="U1311" s="61">
        <f ca="1">OFFSET($U$4,B1311,0)/OFFSET($G$4,B1311,0)*G1311</f>
        <v>586627.172362732</v>
      </c>
      <c r="V1311" s="62">
        <f t="shared" ca="1" si="275"/>
        <v>586627.172362732</v>
      </c>
      <c r="W1311" s="63">
        <v>880.12230637345169</v>
      </c>
      <c r="X1311" s="63">
        <f t="shared" ca="1" si="276"/>
        <v>814.75996161490559</v>
      </c>
      <c r="Y1311" s="64">
        <f t="shared" ca="1" si="277"/>
        <v>-7.4265070076307893E-2</v>
      </c>
      <c r="Z1311" s="64"/>
      <c r="AA1311" s="64">
        <f ca="1">MAX(Y1311,OFFSET($AA$4,B1311,0))</f>
        <v>-7.4265070076307893E-2</v>
      </c>
      <c r="AB1311" s="62">
        <f t="shared" ca="1" si="278"/>
        <v>586627.172362732</v>
      </c>
      <c r="AC1311" s="65">
        <f t="shared" ca="1" si="279"/>
        <v>0</v>
      </c>
      <c r="AD1311" s="62">
        <f ca="1">MAX(0,AB1311-W1311*(1+OFFSET($Y$4,B1311,0))*E1311)</f>
        <v>0</v>
      </c>
      <c r="AE1311" s="65">
        <f ca="1">IF(OFFSET($AC$4,B1311,0)=0,0,-OFFSET($AC$4,B1311,0)/OFFSET($AD$4,B1311,0)*AD1311)</f>
        <v>0</v>
      </c>
      <c r="AF1311" s="51">
        <f t="shared" ca="1" si="280"/>
        <v>586627.172362732</v>
      </c>
    </row>
    <row r="1312" spans="1:32" ht="11.25" x14ac:dyDescent="0.2">
      <c r="A1312" s="60">
        <v>41803</v>
      </c>
      <c r="B1312" s="102">
        <f>INT(A1312/10000)</f>
        <v>4</v>
      </c>
      <c r="C1312" s="109">
        <v>4</v>
      </c>
      <c r="D1312" s="60" t="s">
        <v>1369</v>
      </c>
      <c r="E1312" s="60">
        <v>2562</v>
      </c>
      <c r="F1312" s="60">
        <v>0</v>
      </c>
      <c r="G1312" s="60">
        <f t="shared" si="268"/>
        <v>4129.7910447761196</v>
      </c>
      <c r="H1312" s="60"/>
      <c r="I1312" s="60"/>
      <c r="J1312" s="57"/>
      <c r="K1312" s="23">
        <f t="shared" si="269"/>
        <v>1</v>
      </c>
      <c r="L1312" s="23">
        <f t="shared" si="270"/>
        <v>0</v>
      </c>
      <c r="M1312" s="23">
        <f ca="1">OFFSET('Z1'!$B$7,B1312,K1312)*E1312</f>
        <v>0</v>
      </c>
      <c r="N1312" s="23">
        <f ca="1">IF(L1312&gt;0,OFFSET('Z1'!$I$7,B1312,L1312)*IF(L1312=1,E1312-9300,IF(L1312=2,E1312-18000,IF(L1312=3,E1312-45000,0))),0)</f>
        <v>0</v>
      </c>
      <c r="O1312" s="23">
        <f>IF(AND(F1312=1,E1312&gt;20000,E1312&lt;=45000),E1312*'Z1'!$G$7,0)+IF(AND(F1312=1,E1312&gt;45000,E1312&lt;=50000),'Z1'!$G$7/5000*(50000-E1312)*E1312,0)</f>
        <v>0</v>
      </c>
      <c r="P1312" s="24">
        <f t="shared" ca="1" si="271"/>
        <v>0</v>
      </c>
      <c r="Q1312" s="27">
        <v>55548</v>
      </c>
      <c r="R1312" s="26">
        <f t="shared" si="272"/>
        <v>54548</v>
      </c>
      <c r="S1312" s="27">
        <f t="shared" si="273"/>
        <v>1</v>
      </c>
      <c r="T1312" s="28">
        <f t="shared" si="274"/>
        <v>49093.200000000004</v>
      </c>
      <c r="U1312" s="61">
        <f ca="1">OFFSET($U$4,B1312,0)/OFFSET($G$4,B1312,0)*G1312</f>
        <v>2087415.0216573882</v>
      </c>
      <c r="V1312" s="62">
        <f t="shared" ca="1" si="275"/>
        <v>2136508.2216573884</v>
      </c>
      <c r="W1312" s="63">
        <v>897.87785895061256</v>
      </c>
      <c r="X1312" s="63">
        <f t="shared" ca="1" si="276"/>
        <v>833.92202250483547</v>
      </c>
      <c r="Y1312" s="64">
        <f t="shared" ca="1" si="277"/>
        <v>-7.1229996160641407E-2</v>
      </c>
      <c r="Z1312" s="64"/>
      <c r="AA1312" s="64">
        <f ca="1">MAX(Y1312,OFFSET($AA$4,B1312,0))</f>
        <v>-7.1229996160641407E-2</v>
      </c>
      <c r="AB1312" s="62">
        <f t="shared" ca="1" si="278"/>
        <v>2136508.2216573884</v>
      </c>
      <c r="AC1312" s="65">
        <f t="shared" ca="1" si="279"/>
        <v>0</v>
      </c>
      <c r="AD1312" s="62">
        <f ca="1">MAX(0,AB1312-W1312*(1+OFFSET($Y$4,B1312,0))*E1312)</f>
        <v>0</v>
      </c>
      <c r="AE1312" s="65">
        <f ca="1">IF(OFFSET($AC$4,B1312,0)=0,0,-OFFSET($AC$4,B1312,0)/OFFSET($AD$4,B1312,0)*AD1312)</f>
        <v>0</v>
      </c>
      <c r="AF1312" s="51">
        <f t="shared" ca="1" si="280"/>
        <v>2136508.2216573884</v>
      </c>
    </row>
    <row r="1313" spans="1:32" ht="11.25" x14ac:dyDescent="0.2">
      <c r="A1313" s="60">
        <v>41804</v>
      </c>
      <c r="B1313" s="102">
        <f>INT(A1313/10000)</f>
        <v>4</v>
      </c>
      <c r="C1313" s="109">
        <v>4</v>
      </c>
      <c r="D1313" s="60" t="s">
        <v>1370</v>
      </c>
      <c r="E1313" s="60">
        <v>4067</v>
      </c>
      <c r="F1313" s="60">
        <v>0</v>
      </c>
      <c r="G1313" s="60">
        <f t="shared" si="268"/>
        <v>6555.7611940298511</v>
      </c>
      <c r="H1313" s="60"/>
      <c r="I1313" s="60"/>
      <c r="J1313" s="57"/>
      <c r="K1313" s="23">
        <f t="shared" si="269"/>
        <v>1</v>
      </c>
      <c r="L1313" s="23">
        <f t="shared" si="270"/>
        <v>0</v>
      </c>
      <c r="M1313" s="23">
        <f ca="1">OFFSET('Z1'!$B$7,B1313,K1313)*E1313</f>
        <v>0</v>
      </c>
      <c r="N1313" s="23">
        <f ca="1">IF(L1313&gt;0,OFFSET('Z1'!$I$7,B1313,L1313)*IF(L1313=1,E1313-9300,IF(L1313=2,E1313-18000,IF(L1313=3,E1313-45000,0))),0)</f>
        <v>0</v>
      </c>
      <c r="O1313" s="23">
        <f>IF(AND(F1313=1,E1313&gt;20000,E1313&lt;=45000),E1313*'Z1'!$G$7,0)+IF(AND(F1313=1,E1313&gt;45000,E1313&lt;=50000),'Z1'!$G$7/5000*(50000-E1313)*E1313,0)</f>
        <v>0</v>
      </c>
      <c r="P1313" s="24">
        <f t="shared" ca="1" si="271"/>
        <v>0</v>
      </c>
      <c r="Q1313" s="27">
        <v>0</v>
      </c>
      <c r="R1313" s="26">
        <f t="shared" si="272"/>
        <v>0</v>
      </c>
      <c r="S1313" s="27">
        <f t="shared" si="273"/>
        <v>1</v>
      </c>
      <c r="T1313" s="28">
        <f t="shared" si="274"/>
        <v>0</v>
      </c>
      <c r="U1313" s="61">
        <f ca="1">OFFSET($U$4,B1313,0)/OFFSET($G$4,B1313,0)*G1313</f>
        <v>3313628.7638878212</v>
      </c>
      <c r="V1313" s="62">
        <f t="shared" ca="1" si="275"/>
        <v>3313628.7638878212</v>
      </c>
      <c r="W1313" s="63">
        <v>880.12230637345169</v>
      </c>
      <c r="X1313" s="63">
        <f t="shared" ca="1" si="276"/>
        <v>814.75996161490559</v>
      </c>
      <c r="Y1313" s="64">
        <f t="shared" ca="1" si="277"/>
        <v>-7.4265070076307893E-2</v>
      </c>
      <c r="Z1313" s="64"/>
      <c r="AA1313" s="64">
        <f ca="1">MAX(Y1313,OFFSET($AA$4,B1313,0))</f>
        <v>-7.4265070076307893E-2</v>
      </c>
      <c r="AB1313" s="62">
        <f t="shared" ca="1" si="278"/>
        <v>3313628.7638878212</v>
      </c>
      <c r="AC1313" s="65">
        <f t="shared" ca="1" si="279"/>
        <v>0</v>
      </c>
      <c r="AD1313" s="62">
        <f ca="1">MAX(0,AB1313-W1313*(1+OFFSET($Y$4,B1313,0))*E1313)</f>
        <v>0</v>
      </c>
      <c r="AE1313" s="65">
        <f ca="1">IF(OFFSET($AC$4,B1313,0)=0,0,-OFFSET($AC$4,B1313,0)/OFFSET($AD$4,B1313,0)*AD1313)</f>
        <v>0</v>
      </c>
      <c r="AF1313" s="51">
        <f t="shared" ca="1" si="280"/>
        <v>3313628.7638878212</v>
      </c>
    </row>
    <row r="1314" spans="1:32" ht="11.25" x14ac:dyDescent="0.2">
      <c r="A1314" s="60">
        <v>41805</v>
      </c>
      <c r="B1314" s="102">
        <f>INT(A1314/10000)</f>
        <v>4</v>
      </c>
      <c r="C1314" s="109">
        <v>4</v>
      </c>
      <c r="D1314" s="60" t="s">
        <v>1371</v>
      </c>
      <c r="E1314" s="60">
        <v>2648</v>
      </c>
      <c r="F1314" s="60">
        <v>0</v>
      </c>
      <c r="G1314" s="60">
        <f t="shared" si="268"/>
        <v>4268.4179104477607</v>
      </c>
      <c r="H1314" s="60"/>
      <c r="I1314" s="60"/>
      <c r="J1314" s="57"/>
      <c r="K1314" s="23">
        <f t="shared" si="269"/>
        <v>1</v>
      </c>
      <c r="L1314" s="23">
        <f t="shared" si="270"/>
        <v>0</v>
      </c>
      <c r="M1314" s="23">
        <f ca="1">OFFSET('Z1'!$B$7,B1314,K1314)*E1314</f>
        <v>0</v>
      </c>
      <c r="N1314" s="23">
        <f ca="1">IF(L1314&gt;0,OFFSET('Z1'!$I$7,B1314,L1314)*IF(L1314=1,E1314-9300,IF(L1314=2,E1314-18000,IF(L1314=3,E1314-45000,0))),0)</f>
        <v>0</v>
      </c>
      <c r="O1314" s="23">
        <f>IF(AND(F1314=1,E1314&gt;20000,E1314&lt;=45000),E1314*'Z1'!$G$7,0)+IF(AND(F1314=1,E1314&gt;45000,E1314&lt;=50000),'Z1'!$G$7/5000*(50000-E1314)*E1314,0)</f>
        <v>0</v>
      </c>
      <c r="P1314" s="24">
        <f t="shared" ca="1" si="271"/>
        <v>0</v>
      </c>
      <c r="Q1314" s="27">
        <v>0</v>
      </c>
      <c r="R1314" s="26">
        <f t="shared" si="272"/>
        <v>0</v>
      </c>
      <c r="S1314" s="27">
        <f t="shared" si="273"/>
        <v>1</v>
      </c>
      <c r="T1314" s="28">
        <f t="shared" si="274"/>
        <v>0</v>
      </c>
      <c r="U1314" s="61">
        <f ca="1">OFFSET($U$4,B1314,0)/OFFSET($G$4,B1314,0)*G1314</f>
        <v>2157484.37835627</v>
      </c>
      <c r="V1314" s="62">
        <f t="shared" ca="1" si="275"/>
        <v>2157484.37835627</v>
      </c>
      <c r="W1314" s="63">
        <v>880.12230637345181</v>
      </c>
      <c r="X1314" s="63">
        <f t="shared" ca="1" si="276"/>
        <v>814.75996161490559</v>
      </c>
      <c r="Y1314" s="64">
        <f t="shared" ca="1" si="277"/>
        <v>-7.4265070076308004E-2</v>
      </c>
      <c r="Z1314" s="64"/>
      <c r="AA1314" s="64">
        <f ca="1">MAX(Y1314,OFFSET($AA$4,B1314,0))</f>
        <v>-7.4265070076308004E-2</v>
      </c>
      <c r="AB1314" s="62">
        <f t="shared" ca="1" si="278"/>
        <v>2157484.37835627</v>
      </c>
      <c r="AC1314" s="65">
        <f t="shared" ca="1" si="279"/>
        <v>0</v>
      </c>
      <c r="AD1314" s="62">
        <f ca="1">MAX(0,AB1314-W1314*(1+OFFSET($Y$4,B1314,0))*E1314)</f>
        <v>0</v>
      </c>
      <c r="AE1314" s="65">
        <f ca="1">IF(OFFSET($AC$4,B1314,0)=0,0,-OFFSET($AC$4,B1314,0)/OFFSET($AD$4,B1314,0)*AD1314)</f>
        <v>0</v>
      </c>
      <c r="AF1314" s="51">
        <f t="shared" ca="1" si="280"/>
        <v>2157484.37835627</v>
      </c>
    </row>
    <row r="1315" spans="1:32" ht="11.25" x14ac:dyDescent="0.2">
      <c r="A1315" s="60">
        <v>41806</v>
      </c>
      <c r="B1315" s="102">
        <f>INT(A1315/10000)</f>
        <v>4</v>
      </c>
      <c r="C1315" s="109">
        <v>3</v>
      </c>
      <c r="D1315" s="60" t="s">
        <v>1372</v>
      </c>
      <c r="E1315" s="60">
        <v>2254</v>
      </c>
      <c r="F1315" s="60">
        <v>0</v>
      </c>
      <c r="G1315" s="60">
        <f t="shared" si="268"/>
        <v>3633.313432835821</v>
      </c>
      <c r="H1315" s="60"/>
      <c r="I1315" s="60"/>
      <c r="J1315" s="57"/>
      <c r="K1315" s="23">
        <f t="shared" si="269"/>
        <v>1</v>
      </c>
      <c r="L1315" s="23">
        <f t="shared" si="270"/>
        <v>0</v>
      </c>
      <c r="M1315" s="23">
        <f ca="1">OFFSET('Z1'!$B$7,B1315,K1315)*E1315</f>
        <v>0</v>
      </c>
      <c r="N1315" s="23">
        <f ca="1">IF(L1315&gt;0,OFFSET('Z1'!$I$7,B1315,L1315)*IF(L1315=1,E1315-9300,IF(L1315=2,E1315-18000,IF(L1315=3,E1315-45000,0))),0)</f>
        <v>0</v>
      </c>
      <c r="O1315" s="23">
        <f>IF(AND(F1315=1,E1315&gt;20000,E1315&lt;=45000),E1315*'Z1'!$G$7,0)+IF(AND(F1315=1,E1315&gt;45000,E1315&lt;=50000),'Z1'!$G$7/5000*(50000-E1315)*E1315,0)</f>
        <v>0</v>
      </c>
      <c r="P1315" s="24">
        <f t="shared" ca="1" si="271"/>
        <v>0</v>
      </c>
      <c r="Q1315" s="27">
        <v>0</v>
      </c>
      <c r="R1315" s="26">
        <f t="shared" si="272"/>
        <v>0</v>
      </c>
      <c r="S1315" s="27">
        <f t="shared" si="273"/>
        <v>1</v>
      </c>
      <c r="T1315" s="28">
        <f t="shared" si="274"/>
        <v>0</v>
      </c>
      <c r="U1315" s="61">
        <f ca="1">OFFSET($U$4,B1315,0)/OFFSET($G$4,B1315,0)*G1315</f>
        <v>1836468.9534799973</v>
      </c>
      <c r="V1315" s="62">
        <f t="shared" ca="1" si="275"/>
        <v>1836468.9534799973</v>
      </c>
      <c r="W1315" s="63">
        <v>879.50017008533371</v>
      </c>
      <c r="X1315" s="63">
        <f t="shared" ca="1" si="276"/>
        <v>814.75996161490571</v>
      </c>
      <c r="Y1315" s="64">
        <f t="shared" ca="1" si="277"/>
        <v>-7.3610228482555717E-2</v>
      </c>
      <c r="Z1315" s="64"/>
      <c r="AA1315" s="64">
        <f ca="1">MAX(Y1315,OFFSET($AA$4,B1315,0))</f>
        <v>-7.3610228482555717E-2</v>
      </c>
      <c r="AB1315" s="62">
        <f t="shared" ca="1" si="278"/>
        <v>1836468.9534799973</v>
      </c>
      <c r="AC1315" s="65">
        <f t="shared" ca="1" si="279"/>
        <v>0</v>
      </c>
      <c r="AD1315" s="62">
        <f ca="1">MAX(0,AB1315-W1315*(1+OFFSET($Y$4,B1315,0))*E1315)</f>
        <v>0</v>
      </c>
      <c r="AE1315" s="65">
        <f ca="1">IF(OFFSET($AC$4,B1315,0)=0,0,-OFFSET($AC$4,B1315,0)/OFFSET($AD$4,B1315,0)*AD1315)</f>
        <v>0</v>
      </c>
      <c r="AF1315" s="51">
        <f t="shared" ca="1" si="280"/>
        <v>1836468.9534799973</v>
      </c>
    </row>
    <row r="1316" spans="1:32" ht="11.25" x14ac:dyDescent="0.2">
      <c r="A1316" s="60">
        <v>41807</v>
      </c>
      <c r="B1316" s="102">
        <f>INT(A1316/10000)</f>
        <v>4</v>
      </c>
      <c r="C1316" s="109">
        <v>3</v>
      </c>
      <c r="D1316" s="60" t="s">
        <v>1373</v>
      </c>
      <c r="E1316" s="60">
        <v>1341</v>
      </c>
      <c r="F1316" s="60">
        <v>0</v>
      </c>
      <c r="G1316" s="60">
        <f t="shared" si="268"/>
        <v>2161.6119402985073</v>
      </c>
      <c r="H1316" s="60"/>
      <c r="I1316" s="60"/>
      <c r="J1316" s="57"/>
      <c r="K1316" s="23">
        <f t="shared" si="269"/>
        <v>1</v>
      </c>
      <c r="L1316" s="23">
        <f t="shared" si="270"/>
        <v>0</v>
      </c>
      <c r="M1316" s="23">
        <f ca="1">OFFSET('Z1'!$B$7,B1316,K1316)*E1316</f>
        <v>0</v>
      </c>
      <c r="N1316" s="23">
        <f ca="1">IF(L1316&gt;0,OFFSET('Z1'!$I$7,B1316,L1316)*IF(L1316=1,E1316-9300,IF(L1316=2,E1316-18000,IF(L1316=3,E1316-45000,0))),0)</f>
        <v>0</v>
      </c>
      <c r="O1316" s="23">
        <f>IF(AND(F1316=1,E1316&gt;20000,E1316&lt;=45000),E1316*'Z1'!$G$7,0)+IF(AND(F1316=1,E1316&gt;45000,E1316&lt;=50000),'Z1'!$G$7/5000*(50000-E1316)*E1316,0)</f>
        <v>0</v>
      </c>
      <c r="P1316" s="24">
        <f t="shared" ca="1" si="271"/>
        <v>0</v>
      </c>
      <c r="Q1316" s="27">
        <v>0</v>
      </c>
      <c r="R1316" s="26">
        <f t="shared" si="272"/>
        <v>0</v>
      </c>
      <c r="S1316" s="27">
        <f t="shared" si="273"/>
        <v>1</v>
      </c>
      <c r="T1316" s="28">
        <f t="shared" si="274"/>
        <v>0</v>
      </c>
      <c r="U1316" s="61">
        <f ca="1">OFFSET($U$4,B1316,0)/OFFSET($G$4,B1316,0)*G1316</f>
        <v>1092593.1085255884</v>
      </c>
      <c r="V1316" s="62">
        <f t="shared" ca="1" si="275"/>
        <v>1092593.1085255884</v>
      </c>
      <c r="W1316" s="63">
        <v>880.12230637345181</v>
      </c>
      <c r="X1316" s="63">
        <f t="shared" ca="1" si="276"/>
        <v>814.75996161490559</v>
      </c>
      <c r="Y1316" s="64">
        <f t="shared" ca="1" si="277"/>
        <v>-7.4265070076308004E-2</v>
      </c>
      <c r="Z1316" s="64"/>
      <c r="AA1316" s="64">
        <f ca="1">MAX(Y1316,OFFSET($AA$4,B1316,0))</f>
        <v>-7.4265070076308004E-2</v>
      </c>
      <c r="AB1316" s="62">
        <f t="shared" ca="1" si="278"/>
        <v>1092593.1085255884</v>
      </c>
      <c r="AC1316" s="65">
        <f t="shared" ca="1" si="279"/>
        <v>0</v>
      </c>
      <c r="AD1316" s="62">
        <f ca="1">MAX(0,AB1316-W1316*(1+OFFSET($Y$4,B1316,0))*E1316)</f>
        <v>0</v>
      </c>
      <c r="AE1316" s="65">
        <f ca="1">IF(OFFSET($AC$4,B1316,0)=0,0,-OFFSET($AC$4,B1316,0)/OFFSET($AD$4,B1316,0)*AD1316)</f>
        <v>0</v>
      </c>
      <c r="AF1316" s="51">
        <f t="shared" ca="1" si="280"/>
        <v>1092593.1085255884</v>
      </c>
    </row>
    <row r="1317" spans="1:32" ht="11.25" x14ac:dyDescent="0.2">
      <c r="A1317" s="60">
        <v>41808</v>
      </c>
      <c r="B1317" s="102">
        <f>INT(A1317/10000)</f>
        <v>4</v>
      </c>
      <c r="C1317" s="109">
        <v>5</v>
      </c>
      <c r="D1317" s="60" t="s">
        <v>1374</v>
      </c>
      <c r="E1317" s="60">
        <v>6119</v>
      </c>
      <c r="F1317" s="60">
        <v>0</v>
      </c>
      <c r="G1317" s="60">
        <f t="shared" si="268"/>
        <v>9863.4626865671635</v>
      </c>
      <c r="H1317" s="60"/>
      <c r="I1317" s="60"/>
      <c r="J1317" s="57"/>
      <c r="K1317" s="23">
        <f t="shared" si="269"/>
        <v>1</v>
      </c>
      <c r="L1317" s="23">
        <f t="shared" si="270"/>
        <v>0</v>
      </c>
      <c r="M1317" s="23">
        <f ca="1">OFFSET('Z1'!$B$7,B1317,K1317)*E1317</f>
        <v>0</v>
      </c>
      <c r="N1317" s="23">
        <f ca="1">IF(L1317&gt;0,OFFSET('Z1'!$I$7,B1317,L1317)*IF(L1317=1,E1317-9300,IF(L1317=2,E1317-18000,IF(L1317=3,E1317-45000,0))),0)</f>
        <v>0</v>
      </c>
      <c r="O1317" s="23">
        <f>IF(AND(F1317=1,E1317&gt;20000,E1317&lt;=45000),E1317*'Z1'!$G$7,0)+IF(AND(F1317=1,E1317&gt;45000,E1317&lt;=50000),'Z1'!$G$7/5000*(50000-E1317)*E1317,0)</f>
        <v>0</v>
      </c>
      <c r="P1317" s="24">
        <f t="shared" ca="1" si="271"/>
        <v>0</v>
      </c>
      <c r="Q1317" s="27">
        <v>2607</v>
      </c>
      <c r="R1317" s="26">
        <f t="shared" si="272"/>
        <v>1607</v>
      </c>
      <c r="S1317" s="27">
        <f t="shared" si="273"/>
        <v>1</v>
      </c>
      <c r="T1317" s="28">
        <f t="shared" si="274"/>
        <v>1446.3</v>
      </c>
      <c r="U1317" s="61">
        <f ca="1">OFFSET($U$4,B1317,0)/OFFSET($G$4,B1317,0)*G1317</f>
        <v>4985516.2051216075</v>
      </c>
      <c r="V1317" s="62">
        <f t="shared" ca="1" si="275"/>
        <v>4986962.5051216073</v>
      </c>
      <c r="W1317" s="63">
        <v>879.74768244119355</v>
      </c>
      <c r="X1317" s="63">
        <f t="shared" ca="1" si="276"/>
        <v>814.99632376558384</v>
      </c>
      <c r="Y1317" s="64">
        <f t="shared" ca="1" si="277"/>
        <v>-7.3602192955976364E-2</v>
      </c>
      <c r="Z1317" s="64"/>
      <c r="AA1317" s="64">
        <f ca="1">MAX(Y1317,OFFSET($AA$4,B1317,0))</f>
        <v>-7.3602192955976364E-2</v>
      </c>
      <c r="AB1317" s="62">
        <f t="shared" ca="1" si="278"/>
        <v>4986962.5051216073</v>
      </c>
      <c r="AC1317" s="65">
        <f t="shared" ca="1" si="279"/>
        <v>0</v>
      </c>
      <c r="AD1317" s="62">
        <f ca="1">MAX(0,AB1317-W1317*(1+OFFSET($Y$4,B1317,0))*E1317)</f>
        <v>0</v>
      </c>
      <c r="AE1317" s="65">
        <f ca="1">IF(OFFSET($AC$4,B1317,0)=0,0,-OFFSET($AC$4,B1317,0)/OFFSET($AD$4,B1317,0)*AD1317)</f>
        <v>0</v>
      </c>
      <c r="AF1317" s="51">
        <f t="shared" ca="1" si="280"/>
        <v>4986962.5051216073</v>
      </c>
    </row>
    <row r="1318" spans="1:32" ht="11.25" x14ac:dyDescent="0.2">
      <c r="A1318" s="60">
        <v>41809</v>
      </c>
      <c r="B1318" s="102">
        <f>INT(A1318/10000)</f>
        <v>4</v>
      </c>
      <c r="C1318" s="109">
        <v>3</v>
      </c>
      <c r="D1318" s="60" t="s">
        <v>1375</v>
      </c>
      <c r="E1318" s="60">
        <v>1027</v>
      </c>
      <c r="F1318" s="60">
        <v>0</v>
      </c>
      <c r="G1318" s="60">
        <f t="shared" si="268"/>
        <v>1655.4626865671642</v>
      </c>
      <c r="H1318" s="60"/>
      <c r="I1318" s="60"/>
      <c r="J1318" s="57"/>
      <c r="K1318" s="23">
        <f t="shared" si="269"/>
        <v>1</v>
      </c>
      <c r="L1318" s="23">
        <f t="shared" si="270"/>
        <v>0</v>
      </c>
      <c r="M1318" s="23">
        <f ca="1">OFFSET('Z1'!$B$7,B1318,K1318)*E1318</f>
        <v>0</v>
      </c>
      <c r="N1318" s="23">
        <f ca="1">IF(L1318&gt;0,OFFSET('Z1'!$I$7,B1318,L1318)*IF(L1318=1,E1318-9300,IF(L1318=2,E1318-18000,IF(L1318=3,E1318-45000,0))),0)</f>
        <v>0</v>
      </c>
      <c r="O1318" s="23">
        <f>IF(AND(F1318=1,E1318&gt;20000,E1318&lt;=45000),E1318*'Z1'!$G$7,0)+IF(AND(F1318=1,E1318&gt;45000,E1318&lt;=50000),'Z1'!$G$7/5000*(50000-E1318)*E1318,0)</f>
        <v>0</v>
      </c>
      <c r="P1318" s="24">
        <f t="shared" ca="1" si="271"/>
        <v>0</v>
      </c>
      <c r="Q1318" s="27">
        <v>0</v>
      </c>
      <c r="R1318" s="26">
        <f t="shared" si="272"/>
        <v>0</v>
      </c>
      <c r="S1318" s="27">
        <f t="shared" si="273"/>
        <v>1</v>
      </c>
      <c r="T1318" s="28">
        <f t="shared" si="274"/>
        <v>0</v>
      </c>
      <c r="U1318" s="61">
        <f ca="1">OFFSET($U$4,B1318,0)/OFFSET($G$4,B1318,0)*G1318</f>
        <v>836758.48057850811</v>
      </c>
      <c r="V1318" s="62">
        <f t="shared" ca="1" si="275"/>
        <v>836758.48057850811</v>
      </c>
      <c r="W1318" s="63">
        <v>879.72282054787331</v>
      </c>
      <c r="X1318" s="63">
        <f t="shared" ca="1" si="276"/>
        <v>814.75996161490571</v>
      </c>
      <c r="Y1318" s="64">
        <f t="shared" ca="1" si="277"/>
        <v>-7.3844689958719179E-2</v>
      </c>
      <c r="Z1318" s="64"/>
      <c r="AA1318" s="64">
        <f ca="1">MAX(Y1318,OFFSET($AA$4,B1318,0))</f>
        <v>-7.3844689958719179E-2</v>
      </c>
      <c r="AB1318" s="62">
        <f t="shared" ca="1" si="278"/>
        <v>836758.48057850811</v>
      </c>
      <c r="AC1318" s="65">
        <f t="shared" ca="1" si="279"/>
        <v>0</v>
      </c>
      <c r="AD1318" s="62">
        <f ca="1">MAX(0,AB1318-W1318*(1+OFFSET($Y$4,B1318,0))*E1318)</f>
        <v>0</v>
      </c>
      <c r="AE1318" s="65">
        <f ca="1">IF(OFFSET($AC$4,B1318,0)=0,0,-OFFSET($AC$4,B1318,0)/OFFSET($AD$4,B1318,0)*AD1318)</f>
        <v>0</v>
      </c>
      <c r="AF1318" s="51">
        <f t="shared" ca="1" si="280"/>
        <v>836758.48057850811</v>
      </c>
    </row>
    <row r="1319" spans="1:32" ht="11.25" x14ac:dyDescent="0.2">
      <c r="A1319" s="60">
        <v>41810</v>
      </c>
      <c r="B1319" s="102">
        <f>INT(A1319/10000)</f>
        <v>4</v>
      </c>
      <c r="C1319" s="109">
        <v>4</v>
      </c>
      <c r="D1319" s="60" t="s">
        <v>1376</v>
      </c>
      <c r="E1319" s="60">
        <v>3184</v>
      </c>
      <c r="F1319" s="60">
        <v>0</v>
      </c>
      <c r="G1319" s="60">
        <f t="shared" si="268"/>
        <v>5132.4179104477607</v>
      </c>
      <c r="H1319" s="60"/>
      <c r="I1319" s="60"/>
      <c r="J1319" s="57"/>
      <c r="K1319" s="23">
        <f t="shared" si="269"/>
        <v>1</v>
      </c>
      <c r="L1319" s="23">
        <f t="shared" si="270"/>
        <v>0</v>
      </c>
      <c r="M1319" s="23">
        <f ca="1">OFFSET('Z1'!$B$7,B1319,K1319)*E1319</f>
        <v>0</v>
      </c>
      <c r="N1319" s="23">
        <f ca="1">IF(L1319&gt;0,OFFSET('Z1'!$I$7,B1319,L1319)*IF(L1319=1,E1319-9300,IF(L1319=2,E1319-18000,IF(L1319=3,E1319-45000,0))),0)</f>
        <v>0</v>
      </c>
      <c r="O1319" s="23">
        <f>IF(AND(F1319=1,E1319&gt;20000,E1319&lt;=45000),E1319*'Z1'!$G$7,0)+IF(AND(F1319=1,E1319&gt;45000,E1319&lt;=50000),'Z1'!$G$7/5000*(50000-E1319)*E1319,0)</f>
        <v>0</v>
      </c>
      <c r="P1319" s="24">
        <f t="shared" ca="1" si="271"/>
        <v>0</v>
      </c>
      <c r="Q1319" s="27">
        <v>0</v>
      </c>
      <c r="R1319" s="26">
        <f t="shared" si="272"/>
        <v>0</v>
      </c>
      <c r="S1319" s="27">
        <f t="shared" si="273"/>
        <v>1</v>
      </c>
      <c r="T1319" s="28">
        <f t="shared" si="274"/>
        <v>0</v>
      </c>
      <c r="U1319" s="61">
        <f ca="1">OFFSET($U$4,B1319,0)/OFFSET($G$4,B1319,0)*G1319</f>
        <v>2594195.7177818595</v>
      </c>
      <c r="V1319" s="62">
        <f t="shared" ca="1" si="275"/>
        <v>2594195.7177818595</v>
      </c>
      <c r="W1319" s="63">
        <v>880.08559308447195</v>
      </c>
      <c r="X1319" s="63">
        <f t="shared" ca="1" si="276"/>
        <v>814.75996161490559</v>
      </c>
      <c r="Y1319" s="64">
        <f t="shared" ca="1" si="277"/>
        <v>-7.4226452498349582E-2</v>
      </c>
      <c r="Z1319" s="64"/>
      <c r="AA1319" s="64">
        <f ca="1">MAX(Y1319,OFFSET($AA$4,B1319,0))</f>
        <v>-7.4226452498349582E-2</v>
      </c>
      <c r="AB1319" s="62">
        <f t="shared" ca="1" si="278"/>
        <v>2594195.7177818595</v>
      </c>
      <c r="AC1319" s="65">
        <f t="shared" ca="1" si="279"/>
        <v>0</v>
      </c>
      <c r="AD1319" s="62">
        <f ca="1">MAX(0,AB1319-W1319*(1+OFFSET($Y$4,B1319,0))*E1319)</f>
        <v>0</v>
      </c>
      <c r="AE1319" s="65">
        <f ca="1">IF(OFFSET($AC$4,B1319,0)=0,0,-OFFSET($AC$4,B1319,0)/OFFSET($AD$4,B1319,0)*AD1319)</f>
        <v>0</v>
      </c>
      <c r="AF1319" s="51">
        <f t="shared" ca="1" si="280"/>
        <v>2594195.7177818595</v>
      </c>
    </row>
    <row r="1320" spans="1:32" ht="11.25" x14ac:dyDescent="0.2">
      <c r="A1320" s="60">
        <v>41811</v>
      </c>
      <c r="B1320" s="102">
        <f>INT(A1320/10000)</f>
        <v>4</v>
      </c>
      <c r="C1320" s="109">
        <v>4</v>
      </c>
      <c r="D1320" s="60" t="s">
        <v>1377</v>
      </c>
      <c r="E1320" s="60">
        <v>3491</v>
      </c>
      <c r="F1320" s="60">
        <v>0</v>
      </c>
      <c r="G1320" s="60">
        <f t="shared" si="268"/>
        <v>5627.2835820895525</v>
      </c>
      <c r="H1320" s="60"/>
      <c r="I1320" s="60"/>
      <c r="J1320" s="57"/>
      <c r="K1320" s="23">
        <f t="shared" si="269"/>
        <v>1</v>
      </c>
      <c r="L1320" s="23">
        <f t="shared" si="270"/>
        <v>0</v>
      </c>
      <c r="M1320" s="23">
        <f ca="1">OFFSET('Z1'!$B$7,B1320,K1320)*E1320</f>
        <v>0</v>
      </c>
      <c r="N1320" s="23">
        <f ca="1">IF(L1320&gt;0,OFFSET('Z1'!$I$7,B1320,L1320)*IF(L1320=1,E1320-9300,IF(L1320=2,E1320-18000,IF(L1320=3,E1320-45000,0))),0)</f>
        <v>0</v>
      </c>
      <c r="O1320" s="23">
        <f>IF(AND(F1320=1,E1320&gt;20000,E1320&lt;=45000),E1320*'Z1'!$G$7,0)+IF(AND(F1320=1,E1320&gt;45000,E1320&lt;=50000),'Z1'!$G$7/5000*(50000-E1320)*E1320,0)</f>
        <v>0</v>
      </c>
      <c r="P1320" s="24">
        <f t="shared" ca="1" si="271"/>
        <v>0</v>
      </c>
      <c r="Q1320" s="27">
        <v>4442</v>
      </c>
      <c r="R1320" s="26">
        <f t="shared" si="272"/>
        <v>3442</v>
      </c>
      <c r="S1320" s="27">
        <f t="shared" si="273"/>
        <v>1</v>
      </c>
      <c r="T1320" s="28">
        <f t="shared" si="274"/>
        <v>3097.8</v>
      </c>
      <c r="U1320" s="61">
        <f ca="1">OFFSET($U$4,B1320,0)/OFFSET($G$4,B1320,0)*G1320</f>
        <v>2844327.0259976354</v>
      </c>
      <c r="V1320" s="62">
        <f t="shared" ca="1" si="275"/>
        <v>2847424.8259976353</v>
      </c>
      <c r="W1320" s="63">
        <v>880.3736340653104</v>
      </c>
      <c r="X1320" s="63">
        <f t="shared" ca="1" si="276"/>
        <v>815.64732913137652</v>
      </c>
      <c r="Y1320" s="64">
        <f t="shared" ca="1" si="277"/>
        <v>-7.3521403219501846E-2</v>
      </c>
      <c r="Z1320" s="64"/>
      <c r="AA1320" s="64">
        <f ca="1">MAX(Y1320,OFFSET($AA$4,B1320,0))</f>
        <v>-7.3521403219501846E-2</v>
      </c>
      <c r="AB1320" s="62">
        <f t="shared" ca="1" si="278"/>
        <v>2847424.8259976353</v>
      </c>
      <c r="AC1320" s="65">
        <f t="shared" ca="1" si="279"/>
        <v>0</v>
      </c>
      <c r="AD1320" s="62">
        <f ca="1">MAX(0,AB1320-W1320*(1+OFFSET($Y$4,B1320,0))*E1320)</f>
        <v>0</v>
      </c>
      <c r="AE1320" s="65">
        <f ca="1">IF(OFFSET($AC$4,B1320,0)=0,0,-OFFSET($AC$4,B1320,0)/OFFSET($AD$4,B1320,0)*AD1320)</f>
        <v>0</v>
      </c>
      <c r="AF1320" s="51">
        <f t="shared" ca="1" si="280"/>
        <v>2847424.8259976353</v>
      </c>
    </row>
    <row r="1321" spans="1:32" ht="11.25" x14ac:dyDescent="0.2">
      <c r="A1321" s="60">
        <v>41812</v>
      </c>
      <c r="B1321" s="102">
        <f>INT(A1321/10000)</f>
        <v>4</v>
      </c>
      <c r="C1321" s="109">
        <v>6</v>
      </c>
      <c r="D1321" s="60" t="s">
        <v>1378</v>
      </c>
      <c r="E1321" s="60">
        <v>13742</v>
      </c>
      <c r="F1321" s="60">
        <v>0</v>
      </c>
      <c r="G1321" s="60">
        <f t="shared" si="268"/>
        <v>22903.333333333332</v>
      </c>
      <c r="H1321" s="60"/>
      <c r="I1321" s="60"/>
      <c r="J1321" s="57"/>
      <c r="K1321" s="23">
        <f t="shared" si="269"/>
        <v>2</v>
      </c>
      <c r="L1321" s="23">
        <f t="shared" si="270"/>
        <v>0</v>
      </c>
      <c r="M1321" s="23">
        <f ca="1">OFFSET('Z1'!$B$7,B1321,K1321)*E1321</f>
        <v>1374474.8399999999</v>
      </c>
      <c r="N1321" s="23">
        <f ca="1">IF(L1321&gt;0,OFFSET('Z1'!$I$7,B1321,L1321)*IF(L1321=1,E1321-9300,IF(L1321=2,E1321-18000,IF(L1321=3,E1321-45000,0))),0)</f>
        <v>0</v>
      </c>
      <c r="O1321" s="23">
        <f>IF(AND(F1321=1,E1321&gt;20000,E1321&lt;=45000),E1321*'Z1'!$G$7,0)+IF(AND(F1321=1,E1321&gt;45000,E1321&lt;=50000),'Z1'!$G$7/5000*(50000-E1321)*E1321,0)</f>
        <v>0</v>
      </c>
      <c r="P1321" s="24">
        <f t="shared" ca="1" si="271"/>
        <v>1374474.8399999999</v>
      </c>
      <c r="Q1321" s="27">
        <v>21560</v>
      </c>
      <c r="R1321" s="26">
        <f t="shared" si="272"/>
        <v>20560</v>
      </c>
      <c r="S1321" s="27">
        <f t="shared" si="273"/>
        <v>0</v>
      </c>
      <c r="T1321" s="28">
        <f t="shared" si="274"/>
        <v>0</v>
      </c>
      <c r="U1321" s="61">
        <f ca="1">OFFSET($U$4,B1321,0)/OFFSET($G$4,B1321,0)*G1321</f>
        <v>11576557.149665218</v>
      </c>
      <c r="V1321" s="62">
        <f t="shared" ca="1" si="275"/>
        <v>12951031.989665218</v>
      </c>
      <c r="W1321" s="63">
        <v>1006.6771314413028</v>
      </c>
      <c r="X1321" s="63">
        <f t="shared" ca="1" si="276"/>
        <v>942.44156524997948</v>
      </c>
      <c r="Y1321" s="64">
        <f t="shared" ca="1" si="277"/>
        <v>-6.3809501760861975E-2</v>
      </c>
      <c r="Z1321" s="64"/>
      <c r="AA1321" s="64">
        <f ca="1">MAX(Y1321,OFFSET($AA$4,B1321,0))</f>
        <v>-6.3809501760861975E-2</v>
      </c>
      <c r="AB1321" s="62">
        <f t="shared" ca="1" si="278"/>
        <v>12951031.989665218</v>
      </c>
      <c r="AC1321" s="65">
        <f t="shared" ca="1" si="279"/>
        <v>0</v>
      </c>
      <c r="AD1321" s="62">
        <f ca="1">MAX(0,AB1321-W1321*(1+OFFSET($Y$4,B1321,0))*E1321)</f>
        <v>88215.182096820325</v>
      </c>
      <c r="AE1321" s="65">
        <f ca="1">IF(OFFSET($AC$4,B1321,0)=0,0,-OFFSET($AC$4,B1321,0)/OFFSET($AD$4,B1321,0)*AD1321)</f>
        <v>-3985.3888518156518</v>
      </c>
      <c r="AF1321" s="51">
        <f t="shared" ca="1" si="280"/>
        <v>12947046.600813402</v>
      </c>
    </row>
    <row r="1322" spans="1:32" ht="11.25" x14ac:dyDescent="0.2">
      <c r="A1322" s="60">
        <v>41813</v>
      </c>
      <c r="B1322" s="102">
        <f>INT(A1322/10000)</f>
        <v>4</v>
      </c>
      <c r="C1322" s="109">
        <v>2</v>
      </c>
      <c r="D1322" s="60" t="s">
        <v>1379</v>
      </c>
      <c r="E1322" s="60">
        <v>924</v>
      </c>
      <c r="F1322" s="60">
        <v>0</v>
      </c>
      <c r="G1322" s="60">
        <f t="shared" si="268"/>
        <v>1489.4328358208954</v>
      </c>
      <c r="H1322" s="60"/>
      <c r="I1322" s="60"/>
      <c r="J1322" s="57"/>
      <c r="K1322" s="23">
        <f t="shared" si="269"/>
        <v>1</v>
      </c>
      <c r="L1322" s="23">
        <f t="shared" si="270"/>
        <v>0</v>
      </c>
      <c r="M1322" s="23">
        <f ca="1">OFFSET('Z1'!$B$7,B1322,K1322)*E1322</f>
        <v>0</v>
      </c>
      <c r="N1322" s="23">
        <f ca="1">IF(L1322&gt;0,OFFSET('Z1'!$I$7,B1322,L1322)*IF(L1322=1,E1322-9300,IF(L1322=2,E1322-18000,IF(L1322=3,E1322-45000,0))),0)</f>
        <v>0</v>
      </c>
      <c r="O1322" s="23">
        <f>IF(AND(F1322=1,E1322&gt;20000,E1322&lt;=45000),E1322*'Z1'!$G$7,0)+IF(AND(F1322=1,E1322&gt;45000,E1322&lt;=50000),'Z1'!$G$7/5000*(50000-E1322)*E1322,0)</f>
        <v>0</v>
      </c>
      <c r="P1322" s="24">
        <f t="shared" ca="1" si="271"/>
        <v>0</v>
      </c>
      <c r="Q1322" s="27">
        <v>0</v>
      </c>
      <c r="R1322" s="26">
        <f t="shared" si="272"/>
        <v>0</v>
      </c>
      <c r="S1322" s="27">
        <f t="shared" si="273"/>
        <v>1</v>
      </c>
      <c r="T1322" s="28">
        <f t="shared" si="274"/>
        <v>0</v>
      </c>
      <c r="U1322" s="61">
        <f ca="1">OFFSET($U$4,B1322,0)/OFFSET($G$4,B1322,0)*G1322</f>
        <v>752838.20453217276</v>
      </c>
      <c r="V1322" s="62">
        <f t="shared" ca="1" si="275"/>
        <v>752838.20453217276</v>
      </c>
      <c r="W1322" s="63">
        <v>880.12230637345181</v>
      </c>
      <c r="X1322" s="63">
        <f t="shared" ca="1" si="276"/>
        <v>814.75996161490559</v>
      </c>
      <c r="Y1322" s="64">
        <f t="shared" ca="1" si="277"/>
        <v>-7.4265070076308004E-2</v>
      </c>
      <c r="Z1322" s="64"/>
      <c r="AA1322" s="64">
        <f ca="1">MAX(Y1322,OFFSET($AA$4,B1322,0))</f>
        <v>-7.4265070076308004E-2</v>
      </c>
      <c r="AB1322" s="62">
        <f t="shared" ca="1" si="278"/>
        <v>752838.20453217276</v>
      </c>
      <c r="AC1322" s="65">
        <f t="shared" ca="1" si="279"/>
        <v>0</v>
      </c>
      <c r="AD1322" s="62">
        <f ca="1">MAX(0,AB1322-W1322*(1+OFFSET($Y$4,B1322,0))*E1322)</f>
        <v>0</v>
      </c>
      <c r="AE1322" s="65">
        <f ca="1">IF(OFFSET($AC$4,B1322,0)=0,0,-OFFSET($AC$4,B1322,0)/OFFSET($AD$4,B1322,0)*AD1322)</f>
        <v>0</v>
      </c>
      <c r="AF1322" s="51">
        <f t="shared" ca="1" si="280"/>
        <v>752838.20453217276</v>
      </c>
    </row>
    <row r="1323" spans="1:32" ht="11.25" x14ac:dyDescent="0.2">
      <c r="A1323" s="60">
        <v>41814</v>
      </c>
      <c r="B1323" s="102">
        <f>INT(A1323/10000)</f>
        <v>4</v>
      </c>
      <c r="C1323" s="109">
        <v>3</v>
      </c>
      <c r="D1323" s="60" t="s">
        <v>1380</v>
      </c>
      <c r="E1323" s="60">
        <v>1686</v>
      </c>
      <c r="F1323" s="60">
        <v>0</v>
      </c>
      <c r="G1323" s="60">
        <f t="shared" si="268"/>
        <v>2717.7313432835822</v>
      </c>
      <c r="H1323" s="60"/>
      <c r="I1323" s="60"/>
      <c r="J1323" s="57"/>
      <c r="K1323" s="23">
        <f t="shared" si="269"/>
        <v>1</v>
      </c>
      <c r="L1323" s="23">
        <f t="shared" si="270"/>
        <v>0</v>
      </c>
      <c r="M1323" s="23">
        <f ca="1">OFFSET('Z1'!$B$7,B1323,K1323)*E1323</f>
        <v>0</v>
      </c>
      <c r="N1323" s="23">
        <f ca="1">IF(L1323&gt;0,OFFSET('Z1'!$I$7,B1323,L1323)*IF(L1323=1,E1323-9300,IF(L1323=2,E1323-18000,IF(L1323=3,E1323-45000,0))),0)</f>
        <v>0</v>
      </c>
      <c r="O1323" s="23">
        <f>IF(AND(F1323=1,E1323&gt;20000,E1323&lt;=45000),E1323*'Z1'!$G$7,0)+IF(AND(F1323=1,E1323&gt;45000,E1323&lt;=50000),'Z1'!$G$7/5000*(50000-E1323)*E1323,0)</f>
        <v>0</v>
      </c>
      <c r="P1323" s="24">
        <f t="shared" ca="1" si="271"/>
        <v>0</v>
      </c>
      <c r="Q1323" s="27">
        <v>0</v>
      </c>
      <c r="R1323" s="26">
        <f t="shared" si="272"/>
        <v>0</v>
      </c>
      <c r="S1323" s="27">
        <f t="shared" si="273"/>
        <v>1</v>
      </c>
      <c r="T1323" s="28">
        <f t="shared" si="274"/>
        <v>0</v>
      </c>
      <c r="U1323" s="61">
        <f ca="1">OFFSET($U$4,B1323,0)/OFFSET($G$4,B1323,0)*G1323</f>
        <v>1373685.2952827308</v>
      </c>
      <c r="V1323" s="62">
        <f t="shared" ca="1" si="275"/>
        <v>1373685.2952827308</v>
      </c>
      <c r="W1323" s="63">
        <v>880.12230637345181</v>
      </c>
      <c r="X1323" s="63">
        <f t="shared" ca="1" si="276"/>
        <v>814.75996161490559</v>
      </c>
      <c r="Y1323" s="64">
        <f t="shared" ca="1" si="277"/>
        <v>-7.4265070076308004E-2</v>
      </c>
      <c r="Z1323" s="64"/>
      <c r="AA1323" s="64">
        <f ca="1">MAX(Y1323,OFFSET($AA$4,B1323,0))</f>
        <v>-7.4265070076308004E-2</v>
      </c>
      <c r="AB1323" s="62">
        <f t="shared" ca="1" si="278"/>
        <v>1373685.2952827308</v>
      </c>
      <c r="AC1323" s="65">
        <f t="shared" ca="1" si="279"/>
        <v>0</v>
      </c>
      <c r="AD1323" s="62">
        <f ca="1">MAX(0,AB1323-W1323*(1+OFFSET($Y$4,B1323,0))*E1323)</f>
        <v>0</v>
      </c>
      <c r="AE1323" s="65">
        <f ca="1">IF(OFFSET($AC$4,B1323,0)=0,0,-OFFSET($AC$4,B1323,0)/OFFSET($AD$4,B1323,0)*AD1323)</f>
        <v>0</v>
      </c>
      <c r="AF1323" s="51">
        <f t="shared" ca="1" si="280"/>
        <v>1373685.2952827308</v>
      </c>
    </row>
    <row r="1324" spans="1:32" ht="11.25" x14ac:dyDescent="0.2">
      <c r="A1324" s="60">
        <v>41815</v>
      </c>
      <c r="B1324" s="102">
        <f>INT(A1324/10000)</f>
        <v>4</v>
      </c>
      <c r="C1324" s="109">
        <v>2</v>
      </c>
      <c r="D1324" s="60" t="s">
        <v>1381</v>
      </c>
      <c r="E1324" s="60">
        <v>914</v>
      </c>
      <c r="F1324" s="60">
        <v>0</v>
      </c>
      <c r="G1324" s="60">
        <f t="shared" si="268"/>
        <v>1473.3134328358208</v>
      </c>
      <c r="H1324" s="60"/>
      <c r="I1324" s="60"/>
      <c r="J1324" s="57"/>
      <c r="K1324" s="23">
        <f t="shared" si="269"/>
        <v>1</v>
      </c>
      <c r="L1324" s="23">
        <f t="shared" si="270"/>
        <v>0</v>
      </c>
      <c r="M1324" s="23">
        <f ca="1">OFFSET('Z1'!$B$7,B1324,K1324)*E1324</f>
        <v>0</v>
      </c>
      <c r="N1324" s="23">
        <f ca="1">IF(L1324&gt;0,OFFSET('Z1'!$I$7,B1324,L1324)*IF(L1324=1,E1324-9300,IF(L1324=2,E1324-18000,IF(L1324=3,E1324-45000,0))),0)</f>
        <v>0</v>
      </c>
      <c r="O1324" s="23">
        <f>IF(AND(F1324=1,E1324&gt;20000,E1324&lt;=45000),E1324*'Z1'!$G$7,0)+IF(AND(F1324=1,E1324&gt;45000,E1324&lt;=50000),'Z1'!$G$7/5000*(50000-E1324)*E1324,0)</f>
        <v>0</v>
      </c>
      <c r="P1324" s="24">
        <f t="shared" ca="1" si="271"/>
        <v>0</v>
      </c>
      <c r="Q1324" s="27">
        <v>0</v>
      </c>
      <c r="R1324" s="26">
        <f t="shared" si="272"/>
        <v>0</v>
      </c>
      <c r="S1324" s="27">
        <f t="shared" si="273"/>
        <v>1</v>
      </c>
      <c r="T1324" s="28">
        <f t="shared" si="274"/>
        <v>0</v>
      </c>
      <c r="U1324" s="61">
        <f ca="1">OFFSET($U$4,B1324,0)/OFFSET($G$4,B1324,0)*G1324</f>
        <v>744690.60491602367</v>
      </c>
      <c r="V1324" s="62">
        <f t="shared" ca="1" si="275"/>
        <v>744690.60491602367</v>
      </c>
      <c r="W1324" s="63">
        <v>880.12230637345169</v>
      </c>
      <c r="X1324" s="63">
        <f t="shared" ca="1" si="276"/>
        <v>814.75996161490559</v>
      </c>
      <c r="Y1324" s="64">
        <f t="shared" ca="1" si="277"/>
        <v>-7.4265070076307893E-2</v>
      </c>
      <c r="Z1324" s="64"/>
      <c r="AA1324" s="64">
        <f ca="1">MAX(Y1324,OFFSET($AA$4,B1324,0))</f>
        <v>-7.4265070076307893E-2</v>
      </c>
      <c r="AB1324" s="62">
        <f t="shared" ca="1" si="278"/>
        <v>744690.60491602367</v>
      </c>
      <c r="AC1324" s="65">
        <f t="shared" ca="1" si="279"/>
        <v>0</v>
      </c>
      <c r="AD1324" s="62">
        <f ca="1">MAX(0,AB1324-W1324*(1+OFFSET($Y$4,B1324,0))*E1324)</f>
        <v>0</v>
      </c>
      <c r="AE1324" s="65">
        <f ca="1">IF(OFFSET($AC$4,B1324,0)=0,0,-OFFSET($AC$4,B1324,0)/OFFSET($AD$4,B1324,0)*AD1324)</f>
        <v>0</v>
      </c>
      <c r="AF1324" s="51">
        <f t="shared" ca="1" si="280"/>
        <v>744690.60491602367</v>
      </c>
    </row>
    <row r="1325" spans="1:32" ht="11.25" x14ac:dyDescent="0.2">
      <c r="A1325" s="60">
        <v>41816</v>
      </c>
      <c r="B1325" s="102">
        <f>INT(A1325/10000)</f>
        <v>4</v>
      </c>
      <c r="C1325" s="109">
        <v>4</v>
      </c>
      <c r="D1325" s="60" t="s">
        <v>1382</v>
      </c>
      <c r="E1325" s="60">
        <v>2945</v>
      </c>
      <c r="F1325" s="60">
        <v>0</v>
      </c>
      <c r="G1325" s="60">
        <f t="shared" si="268"/>
        <v>4747.1641791044776</v>
      </c>
      <c r="H1325" s="60"/>
      <c r="I1325" s="60"/>
      <c r="J1325" s="57"/>
      <c r="K1325" s="23">
        <f t="shared" si="269"/>
        <v>1</v>
      </c>
      <c r="L1325" s="23">
        <f t="shared" si="270"/>
        <v>0</v>
      </c>
      <c r="M1325" s="23">
        <f ca="1">OFFSET('Z1'!$B$7,B1325,K1325)*E1325</f>
        <v>0</v>
      </c>
      <c r="N1325" s="23">
        <f ca="1">IF(L1325&gt;0,OFFSET('Z1'!$I$7,B1325,L1325)*IF(L1325=1,E1325-9300,IF(L1325=2,E1325-18000,IF(L1325=3,E1325-45000,0))),0)</f>
        <v>0</v>
      </c>
      <c r="O1325" s="23">
        <f>IF(AND(F1325=1,E1325&gt;20000,E1325&lt;=45000),E1325*'Z1'!$G$7,0)+IF(AND(F1325=1,E1325&gt;45000,E1325&lt;=50000),'Z1'!$G$7/5000*(50000-E1325)*E1325,0)</f>
        <v>0</v>
      </c>
      <c r="P1325" s="24">
        <f t="shared" ca="1" si="271"/>
        <v>0</v>
      </c>
      <c r="Q1325" s="27">
        <v>7587</v>
      </c>
      <c r="R1325" s="26">
        <f t="shared" si="272"/>
        <v>6587</v>
      </c>
      <c r="S1325" s="27">
        <f t="shared" si="273"/>
        <v>1</v>
      </c>
      <c r="T1325" s="28">
        <f t="shared" si="274"/>
        <v>5928.3</v>
      </c>
      <c r="U1325" s="61">
        <f ca="1">OFFSET($U$4,B1325,0)/OFFSET($G$4,B1325,0)*G1325</f>
        <v>2399468.086955897</v>
      </c>
      <c r="V1325" s="62">
        <f t="shared" ca="1" si="275"/>
        <v>2405396.3869558969</v>
      </c>
      <c r="W1325" s="63">
        <v>881.66666064303547</v>
      </c>
      <c r="X1325" s="63">
        <f t="shared" ca="1" si="276"/>
        <v>816.77296670828412</v>
      </c>
      <c r="Y1325" s="64">
        <f t="shared" ca="1" si="277"/>
        <v>-7.3603434077252894E-2</v>
      </c>
      <c r="Z1325" s="64"/>
      <c r="AA1325" s="64">
        <f ca="1">MAX(Y1325,OFFSET($AA$4,B1325,0))</f>
        <v>-7.3603434077252894E-2</v>
      </c>
      <c r="AB1325" s="62">
        <f t="shared" ca="1" si="278"/>
        <v>2405396.3869558969</v>
      </c>
      <c r="AC1325" s="65">
        <f t="shared" ca="1" si="279"/>
        <v>0</v>
      </c>
      <c r="AD1325" s="62">
        <f ca="1">MAX(0,AB1325-W1325*(1+OFFSET($Y$4,B1325,0))*E1325)</f>
        <v>0</v>
      </c>
      <c r="AE1325" s="65">
        <f ca="1">IF(OFFSET($AC$4,B1325,0)=0,0,-OFFSET($AC$4,B1325,0)/OFFSET($AD$4,B1325,0)*AD1325)</f>
        <v>0</v>
      </c>
      <c r="AF1325" s="51">
        <f t="shared" ca="1" si="280"/>
        <v>2405396.3869558969</v>
      </c>
    </row>
    <row r="1326" spans="1:32" ht="11.25" x14ac:dyDescent="0.2">
      <c r="A1326" s="60">
        <v>41817</v>
      </c>
      <c r="B1326" s="102">
        <f>INT(A1326/10000)</f>
        <v>4</v>
      </c>
      <c r="C1326" s="109">
        <v>4</v>
      </c>
      <c r="D1326" s="60" t="s">
        <v>1383</v>
      </c>
      <c r="E1326" s="60">
        <v>2707</v>
      </c>
      <c r="F1326" s="60">
        <v>0</v>
      </c>
      <c r="G1326" s="60">
        <f t="shared" si="268"/>
        <v>4363.5223880597014</v>
      </c>
      <c r="H1326" s="60"/>
      <c r="I1326" s="60"/>
      <c r="J1326" s="57"/>
      <c r="K1326" s="23">
        <f t="shared" si="269"/>
        <v>1</v>
      </c>
      <c r="L1326" s="23">
        <f t="shared" si="270"/>
        <v>0</v>
      </c>
      <c r="M1326" s="23">
        <f ca="1">OFFSET('Z1'!$B$7,B1326,K1326)*E1326</f>
        <v>0</v>
      </c>
      <c r="N1326" s="23">
        <f ca="1">IF(L1326&gt;0,OFFSET('Z1'!$I$7,B1326,L1326)*IF(L1326=1,E1326-9300,IF(L1326=2,E1326-18000,IF(L1326=3,E1326-45000,0))),0)</f>
        <v>0</v>
      </c>
      <c r="O1326" s="23">
        <f>IF(AND(F1326=1,E1326&gt;20000,E1326&lt;=45000),E1326*'Z1'!$G$7,0)+IF(AND(F1326=1,E1326&gt;45000,E1326&lt;=50000),'Z1'!$G$7/5000*(50000-E1326)*E1326,0)</f>
        <v>0</v>
      </c>
      <c r="P1326" s="24">
        <f t="shared" ca="1" si="271"/>
        <v>0</v>
      </c>
      <c r="Q1326" s="27">
        <v>40590</v>
      </c>
      <c r="R1326" s="26">
        <f t="shared" si="272"/>
        <v>39590</v>
      </c>
      <c r="S1326" s="27">
        <f t="shared" si="273"/>
        <v>1</v>
      </c>
      <c r="T1326" s="28">
        <f t="shared" si="274"/>
        <v>35631</v>
      </c>
      <c r="U1326" s="61">
        <f ca="1">OFFSET($U$4,B1326,0)/OFFSET($G$4,B1326,0)*G1326</f>
        <v>2205555.2160915495</v>
      </c>
      <c r="V1326" s="62">
        <f t="shared" ca="1" si="275"/>
        <v>2241186.2160915495</v>
      </c>
      <c r="W1326" s="63">
        <v>891.10795687660834</v>
      </c>
      <c r="X1326" s="63">
        <f t="shared" ca="1" si="276"/>
        <v>827.92250317382695</v>
      </c>
      <c r="Y1326" s="64">
        <f t="shared" ca="1" si="277"/>
        <v>-7.090662047755758E-2</v>
      </c>
      <c r="Z1326" s="64"/>
      <c r="AA1326" s="64">
        <f ca="1">MAX(Y1326,OFFSET($AA$4,B1326,0))</f>
        <v>-7.090662047755758E-2</v>
      </c>
      <c r="AB1326" s="62">
        <f t="shared" ca="1" si="278"/>
        <v>2241186.2160915495</v>
      </c>
      <c r="AC1326" s="65">
        <f t="shared" ca="1" si="279"/>
        <v>0</v>
      </c>
      <c r="AD1326" s="62">
        <f ca="1">MAX(0,AB1326-W1326*(1+OFFSET($Y$4,B1326,0))*E1326)</f>
        <v>0</v>
      </c>
      <c r="AE1326" s="65">
        <f ca="1">IF(OFFSET($AC$4,B1326,0)=0,0,-OFFSET($AC$4,B1326,0)/OFFSET($AD$4,B1326,0)*AD1326)</f>
        <v>0</v>
      </c>
      <c r="AF1326" s="51">
        <f t="shared" ca="1" si="280"/>
        <v>2241186.2160915495</v>
      </c>
    </row>
    <row r="1327" spans="1:32" ht="11.25" x14ac:dyDescent="0.2">
      <c r="A1327" s="60">
        <v>41818</v>
      </c>
      <c r="B1327" s="102">
        <f>INT(A1327/10000)</f>
        <v>4</v>
      </c>
      <c r="C1327" s="109">
        <v>3</v>
      </c>
      <c r="D1327" s="60" t="s">
        <v>1384</v>
      </c>
      <c r="E1327" s="60">
        <v>1401</v>
      </c>
      <c r="F1327" s="60">
        <v>0</v>
      </c>
      <c r="G1327" s="60">
        <f t="shared" si="268"/>
        <v>2258.3283582089553</v>
      </c>
      <c r="H1327" s="60"/>
      <c r="I1327" s="60"/>
      <c r="J1327" s="57"/>
      <c r="K1327" s="23">
        <f t="shared" si="269"/>
        <v>1</v>
      </c>
      <c r="L1327" s="23">
        <f t="shared" si="270"/>
        <v>0</v>
      </c>
      <c r="M1327" s="23">
        <f ca="1">OFFSET('Z1'!$B$7,B1327,K1327)*E1327</f>
        <v>0</v>
      </c>
      <c r="N1327" s="23">
        <f ca="1">IF(L1327&gt;0,OFFSET('Z1'!$I$7,B1327,L1327)*IF(L1327=1,E1327-9300,IF(L1327=2,E1327-18000,IF(L1327=3,E1327-45000,0))),0)</f>
        <v>0</v>
      </c>
      <c r="O1327" s="23">
        <f>IF(AND(F1327=1,E1327&gt;20000,E1327&lt;=45000),E1327*'Z1'!$G$7,0)+IF(AND(F1327=1,E1327&gt;45000,E1327&lt;=50000),'Z1'!$G$7/5000*(50000-E1327)*E1327,0)</f>
        <v>0</v>
      </c>
      <c r="P1327" s="24">
        <f t="shared" ca="1" si="271"/>
        <v>0</v>
      </c>
      <c r="Q1327" s="27">
        <v>0</v>
      </c>
      <c r="R1327" s="26">
        <f t="shared" si="272"/>
        <v>0</v>
      </c>
      <c r="S1327" s="27">
        <f t="shared" si="273"/>
        <v>1</v>
      </c>
      <c r="T1327" s="28">
        <f t="shared" si="274"/>
        <v>0</v>
      </c>
      <c r="U1327" s="61">
        <f ca="1">OFFSET($U$4,B1327,0)/OFFSET($G$4,B1327,0)*G1327</f>
        <v>1141478.7062224827</v>
      </c>
      <c r="V1327" s="62">
        <f t="shared" ca="1" si="275"/>
        <v>1141478.7062224827</v>
      </c>
      <c r="W1327" s="63">
        <v>880.12230637345192</v>
      </c>
      <c r="X1327" s="63">
        <f t="shared" ca="1" si="276"/>
        <v>814.75996161490559</v>
      </c>
      <c r="Y1327" s="64">
        <f t="shared" ca="1" si="277"/>
        <v>-7.4265070076308115E-2</v>
      </c>
      <c r="Z1327" s="64"/>
      <c r="AA1327" s="64">
        <f ca="1">MAX(Y1327,OFFSET($AA$4,B1327,0))</f>
        <v>-7.4265070076308115E-2</v>
      </c>
      <c r="AB1327" s="62">
        <f t="shared" ca="1" si="278"/>
        <v>1141478.7062224827</v>
      </c>
      <c r="AC1327" s="65">
        <f t="shared" ca="1" si="279"/>
        <v>0</v>
      </c>
      <c r="AD1327" s="62">
        <f ca="1">MAX(0,AB1327-W1327*(1+OFFSET($Y$4,B1327,0))*E1327)</f>
        <v>0</v>
      </c>
      <c r="AE1327" s="65">
        <f ca="1">IF(OFFSET($AC$4,B1327,0)=0,0,-OFFSET($AC$4,B1327,0)/OFFSET($AD$4,B1327,0)*AD1327)</f>
        <v>0</v>
      </c>
      <c r="AF1327" s="51">
        <f t="shared" ca="1" si="280"/>
        <v>1141478.7062224827</v>
      </c>
    </row>
    <row r="1328" spans="1:32" ht="11.25" x14ac:dyDescent="0.2">
      <c r="A1328" s="60">
        <v>41819</v>
      </c>
      <c r="B1328" s="102">
        <f>INT(A1328/10000)</f>
        <v>4</v>
      </c>
      <c r="C1328" s="109">
        <v>3</v>
      </c>
      <c r="D1328" s="60" t="s">
        <v>1385</v>
      </c>
      <c r="E1328" s="60">
        <v>2006</v>
      </c>
      <c r="F1328" s="60">
        <v>0</v>
      </c>
      <c r="G1328" s="60">
        <f t="shared" si="268"/>
        <v>3233.5522388059703</v>
      </c>
      <c r="H1328" s="60"/>
      <c r="I1328" s="60"/>
      <c r="J1328" s="57"/>
      <c r="K1328" s="23">
        <f t="shared" si="269"/>
        <v>1</v>
      </c>
      <c r="L1328" s="23">
        <f t="shared" si="270"/>
        <v>0</v>
      </c>
      <c r="M1328" s="23">
        <f ca="1">OFFSET('Z1'!$B$7,B1328,K1328)*E1328</f>
        <v>0</v>
      </c>
      <c r="N1328" s="23">
        <f ca="1">IF(L1328&gt;0,OFFSET('Z1'!$I$7,B1328,L1328)*IF(L1328=1,E1328-9300,IF(L1328=2,E1328-18000,IF(L1328=3,E1328-45000,0))),0)</f>
        <v>0</v>
      </c>
      <c r="O1328" s="23">
        <f>IF(AND(F1328=1,E1328&gt;20000,E1328&lt;=45000),E1328*'Z1'!$G$7,0)+IF(AND(F1328=1,E1328&gt;45000,E1328&lt;=50000),'Z1'!$G$7/5000*(50000-E1328)*E1328,0)</f>
        <v>0</v>
      </c>
      <c r="P1328" s="24">
        <f t="shared" ca="1" si="271"/>
        <v>0</v>
      </c>
      <c r="Q1328" s="27">
        <v>0</v>
      </c>
      <c r="R1328" s="26">
        <f t="shared" si="272"/>
        <v>0</v>
      </c>
      <c r="S1328" s="27">
        <f t="shared" si="273"/>
        <v>1</v>
      </c>
      <c r="T1328" s="28">
        <f t="shared" si="274"/>
        <v>0</v>
      </c>
      <c r="U1328" s="61">
        <f ca="1">OFFSET($U$4,B1328,0)/OFFSET($G$4,B1328,0)*G1328</f>
        <v>1634408.4829995008</v>
      </c>
      <c r="V1328" s="62">
        <f t="shared" ca="1" si="275"/>
        <v>1634408.4829995008</v>
      </c>
      <c r="W1328" s="63">
        <v>880.12230637345181</v>
      </c>
      <c r="X1328" s="63">
        <f t="shared" ca="1" si="276"/>
        <v>814.75996161490571</v>
      </c>
      <c r="Y1328" s="64">
        <f t="shared" ca="1" si="277"/>
        <v>-7.4265070076307893E-2</v>
      </c>
      <c r="Z1328" s="64"/>
      <c r="AA1328" s="64">
        <f ca="1">MAX(Y1328,OFFSET($AA$4,B1328,0))</f>
        <v>-7.4265070076307893E-2</v>
      </c>
      <c r="AB1328" s="62">
        <f t="shared" ca="1" si="278"/>
        <v>1634408.4829995008</v>
      </c>
      <c r="AC1328" s="65">
        <f t="shared" ca="1" si="279"/>
        <v>0</v>
      </c>
      <c r="AD1328" s="62">
        <f ca="1">MAX(0,AB1328-W1328*(1+OFFSET($Y$4,B1328,0))*E1328)</f>
        <v>0</v>
      </c>
      <c r="AE1328" s="65">
        <f ca="1">IF(OFFSET($AC$4,B1328,0)=0,0,-OFFSET($AC$4,B1328,0)/OFFSET($AD$4,B1328,0)*AD1328)</f>
        <v>0</v>
      </c>
      <c r="AF1328" s="51">
        <f t="shared" ca="1" si="280"/>
        <v>1634408.4829995008</v>
      </c>
    </row>
    <row r="1329" spans="1:32" ht="11.25" x14ac:dyDescent="0.2">
      <c r="A1329" s="60">
        <v>41820</v>
      </c>
      <c r="B1329" s="102">
        <f>INT(A1329/10000)</f>
        <v>4</v>
      </c>
      <c r="C1329" s="109">
        <v>5</v>
      </c>
      <c r="D1329" s="60" t="s">
        <v>1386</v>
      </c>
      <c r="E1329" s="60">
        <v>5052</v>
      </c>
      <c r="F1329" s="60">
        <v>0</v>
      </c>
      <c r="G1329" s="60">
        <f t="shared" si="268"/>
        <v>8143.5223880597014</v>
      </c>
      <c r="H1329" s="60"/>
      <c r="I1329" s="60"/>
      <c r="J1329" s="57"/>
      <c r="K1329" s="23">
        <f t="shared" si="269"/>
        <v>1</v>
      </c>
      <c r="L1329" s="23">
        <f t="shared" si="270"/>
        <v>0</v>
      </c>
      <c r="M1329" s="23">
        <f ca="1">OFFSET('Z1'!$B$7,B1329,K1329)*E1329</f>
        <v>0</v>
      </c>
      <c r="N1329" s="23">
        <f ca="1">IF(L1329&gt;0,OFFSET('Z1'!$I$7,B1329,L1329)*IF(L1329=1,E1329-9300,IF(L1329=2,E1329-18000,IF(L1329=3,E1329-45000,0))),0)</f>
        <v>0</v>
      </c>
      <c r="O1329" s="23">
        <f>IF(AND(F1329=1,E1329&gt;20000,E1329&lt;=45000),E1329*'Z1'!$G$7,0)+IF(AND(F1329=1,E1329&gt;45000,E1329&lt;=50000),'Z1'!$G$7/5000*(50000-E1329)*E1329,0)</f>
        <v>0</v>
      </c>
      <c r="P1329" s="24">
        <f t="shared" ca="1" si="271"/>
        <v>0</v>
      </c>
      <c r="Q1329" s="27">
        <v>0</v>
      </c>
      <c r="R1329" s="26">
        <f t="shared" si="272"/>
        <v>0</v>
      </c>
      <c r="S1329" s="27">
        <f t="shared" si="273"/>
        <v>1</v>
      </c>
      <c r="T1329" s="28">
        <f t="shared" si="274"/>
        <v>0</v>
      </c>
      <c r="U1329" s="61">
        <f ca="1">OFFSET($U$4,B1329,0)/OFFSET($G$4,B1329,0)*G1329</f>
        <v>4116167.3260785029</v>
      </c>
      <c r="V1329" s="62">
        <f t="shared" ca="1" si="275"/>
        <v>4116167.3260785029</v>
      </c>
      <c r="W1329" s="63">
        <v>880.12230637345158</v>
      </c>
      <c r="X1329" s="63">
        <f t="shared" ca="1" si="276"/>
        <v>814.75996161490559</v>
      </c>
      <c r="Y1329" s="64">
        <f t="shared" ca="1" si="277"/>
        <v>-7.4265070076307782E-2</v>
      </c>
      <c r="Z1329" s="64"/>
      <c r="AA1329" s="64">
        <f ca="1">MAX(Y1329,OFFSET($AA$4,B1329,0))</f>
        <v>-7.4265070076307782E-2</v>
      </c>
      <c r="AB1329" s="62">
        <f t="shared" ca="1" si="278"/>
        <v>4116167.3260785029</v>
      </c>
      <c r="AC1329" s="65">
        <f t="shared" ca="1" si="279"/>
        <v>0</v>
      </c>
      <c r="AD1329" s="62">
        <f ca="1">MAX(0,AB1329-W1329*(1+OFFSET($Y$4,B1329,0))*E1329)</f>
        <v>0</v>
      </c>
      <c r="AE1329" s="65">
        <f ca="1">IF(OFFSET($AC$4,B1329,0)=0,0,-OFFSET($AC$4,B1329,0)/OFFSET($AD$4,B1329,0)*AD1329)</f>
        <v>0</v>
      </c>
      <c r="AF1329" s="51">
        <f t="shared" ca="1" si="280"/>
        <v>4116167.3260785029</v>
      </c>
    </row>
    <row r="1330" spans="1:32" ht="11.25" x14ac:dyDescent="0.2">
      <c r="A1330" s="60">
        <v>41821</v>
      </c>
      <c r="B1330" s="102">
        <f>INT(A1330/10000)</f>
        <v>4</v>
      </c>
      <c r="C1330" s="109">
        <v>3</v>
      </c>
      <c r="D1330" s="60" t="s">
        <v>1387</v>
      </c>
      <c r="E1330" s="60">
        <v>2381</v>
      </c>
      <c r="F1330" s="60">
        <v>0</v>
      </c>
      <c r="G1330" s="60">
        <f t="shared" si="268"/>
        <v>3838.0298507462685</v>
      </c>
      <c r="H1330" s="60"/>
      <c r="I1330" s="60"/>
      <c r="J1330" s="57"/>
      <c r="K1330" s="23">
        <f t="shared" si="269"/>
        <v>1</v>
      </c>
      <c r="L1330" s="23">
        <f t="shared" si="270"/>
        <v>0</v>
      </c>
      <c r="M1330" s="23">
        <f ca="1">OFFSET('Z1'!$B$7,B1330,K1330)*E1330</f>
        <v>0</v>
      </c>
      <c r="N1330" s="23">
        <f ca="1">IF(L1330&gt;0,OFFSET('Z1'!$I$7,B1330,L1330)*IF(L1330=1,E1330-9300,IF(L1330=2,E1330-18000,IF(L1330=3,E1330-45000,0))),0)</f>
        <v>0</v>
      </c>
      <c r="O1330" s="23">
        <f>IF(AND(F1330=1,E1330&gt;20000,E1330&lt;=45000),E1330*'Z1'!$G$7,0)+IF(AND(F1330=1,E1330&gt;45000,E1330&lt;=50000),'Z1'!$G$7/5000*(50000-E1330)*E1330,0)</f>
        <v>0</v>
      </c>
      <c r="P1330" s="24">
        <f t="shared" ca="1" si="271"/>
        <v>0</v>
      </c>
      <c r="Q1330" s="27">
        <v>0</v>
      </c>
      <c r="R1330" s="26">
        <f t="shared" si="272"/>
        <v>0</v>
      </c>
      <c r="S1330" s="27">
        <f t="shared" si="273"/>
        <v>1</v>
      </c>
      <c r="T1330" s="28">
        <f t="shared" si="274"/>
        <v>0</v>
      </c>
      <c r="U1330" s="61">
        <f ca="1">OFFSET($U$4,B1330,0)/OFFSET($G$4,B1330,0)*G1330</f>
        <v>1939943.4686050902</v>
      </c>
      <c r="V1330" s="62">
        <f t="shared" ca="1" si="275"/>
        <v>1939943.4686050902</v>
      </c>
      <c r="W1330" s="63">
        <v>880.12230637345158</v>
      </c>
      <c r="X1330" s="63">
        <f t="shared" ca="1" si="276"/>
        <v>814.75996161490559</v>
      </c>
      <c r="Y1330" s="64">
        <f t="shared" ca="1" si="277"/>
        <v>-7.4265070076307782E-2</v>
      </c>
      <c r="Z1330" s="64"/>
      <c r="AA1330" s="64">
        <f ca="1">MAX(Y1330,OFFSET($AA$4,B1330,0))</f>
        <v>-7.4265070076307782E-2</v>
      </c>
      <c r="AB1330" s="62">
        <f t="shared" ca="1" si="278"/>
        <v>1939943.4686050902</v>
      </c>
      <c r="AC1330" s="65">
        <f t="shared" ca="1" si="279"/>
        <v>0</v>
      </c>
      <c r="AD1330" s="62">
        <f ca="1">MAX(0,AB1330-W1330*(1+OFFSET($Y$4,B1330,0))*E1330)</f>
        <v>0</v>
      </c>
      <c r="AE1330" s="65">
        <f ca="1">IF(OFFSET($AC$4,B1330,0)=0,0,-OFFSET($AC$4,B1330,0)/OFFSET($AD$4,B1330,0)*AD1330)</f>
        <v>0</v>
      </c>
      <c r="AF1330" s="51">
        <f t="shared" ca="1" si="280"/>
        <v>1939943.4686050902</v>
      </c>
    </row>
    <row r="1331" spans="1:32" ht="11.25" x14ac:dyDescent="0.2">
      <c r="A1331" s="60">
        <v>41822</v>
      </c>
      <c r="B1331" s="102">
        <f>INT(A1331/10000)</f>
        <v>4</v>
      </c>
      <c r="C1331" s="109">
        <v>3</v>
      </c>
      <c r="D1331" s="60" t="s">
        <v>1388</v>
      </c>
      <c r="E1331" s="60">
        <v>2224</v>
      </c>
      <c r="F1331" s="60">
        <v>0</v>
      </c>
      <c r="G1331" s="60">
        <f t="shared" si="268"/>
        <v>3584.9552238805968</v>
      </c>
      <c r="H1331" s="60"/>
      <c r="I1331" s="60"/>
      <c r="J1331" s="57"/>
      <c r="K1331" s="23">
        <f t="shared" si="269"/>
        <v>1</v>
      </c>
      <c r="L1331" s="23">
        <f t="shared" si="270"/>
        <v>0</v>
      </c>
      <c r="M1331" s="23">
        <f ca="1">OFFSET('Z1'!$B$7,B1331,K1331)*E1331</f>
        <v>0</v>
      </c>
      <c r="N1331" s="23">
        <f ca="1">IF(L1331&gt;0,OFFSET('Z1'!$I$7,B1331,L1331)*IF(L1331=1,E1331-9300,IF(L1331=2,E1331-18000,IF(L1331=3,E1331-45000,0))),0)</f>
        <v>0</v>
      </c>
      <c r="O1331" s="23">
        <f>IF(AND(F1331=1,E1331&gt;20000,E1331&lt;=45000),E1331*'Z1'!$G$7,0)+IF(AND(F1331=1,E1331&gt;45000,E1331&lt;=50000),'Z1'!$G$7/5000*(50000-E1331)*E1331,0)</f>
        <v>0</v>
      </c>
      <c r="P1331" s="24">
        <f t="shared" ca="1" si="271"/>
        <v>0</v>
      </c>
      <c r="Q1331" s="27">
        <v>0</v>
      </c>
      <c r="R1331" s="26">
        <f t="shared" si="272"/>
        <v>0</v>
      </c>
      <c r="S1331" s="27">
        <f t="shared" si="273"/>
        <v>1</v>
      </c>
      <c r="T1331" s="28">
        <f t="shared" si="274"/>
        <v>0</v>
      </c>
      <c r="U1331" s="61">
        <f ca="1">OFFSET($U$4,B1331,0)/OFFSET($G$4,B1331,0)*G1331</f>
        <v>1812026.15463155</v>
      </c>
      <c r="V1331" s="62">
        <f t="shared" ca="1" si="275"/>
        <v>1812026.15463155</v>
      </c>
      <c r="W1331" s="63">
        <v>879.44566625913183</v>
      </c>
      <c r="X1331" s="63">
        <f t="shared" ca="1" si="276"/>
        <v>814.75996161490559</v>
      </c>
      <c r="Y1331" s="64">
        <f t="shared" ca="1" si="277"/>
        <v>-7.355281528576707E-2</v>
      </c>
      <c r="Z1331" s="64"/>
      <c r="AA1331" s="64">
        <f ca="1">MAX(Y1331,OFFSET($AA$4,B1331,0))</f>
        <v>-7.355281528576707E-2</v>
      </c>
      <c r="AB1331" s="62">
        <f t="shared" ca="1" si="278"/>
        <v>1812026.15463155</v>
      </c>
      <c r="AC1331" s="65">
        <f t="shared" ca="1" si="279"/>
        <v>0</v>
      </c>
      <c r="AD1331" s="62">
        <f ca="1">MAX(0,AB1331-W1331*(1+OFFSET($Y$4,B1331,0))*E1331)</f>
        <v>0</v>
      </c>
      <c r="AE1331" s="65">
        <f ca="1">IF(OFFSET($AC$4,B1331,0)=0,0,-OFFSET($AC$4,B1331,0)/OFFSET($AD$4,B1331,0)*AD1331)</f>
        <v>0</v>
      </c>
      <c r="AF1331" s="51">
        <f t="shared" ca="1" si="280"/>
        <v>1812026.15463155</v>
      </c>
    </row>
    <row r="1332" spans="1:32" ht="11.25" x14ac:dyDescent="0.2">
      <c r="A1332" s="60">
        <v>41823</v>
      </c>
      <c r="B1332" s="102">
        <f>INT(A1332/10000)</f>
        <v>4</v>
      </c>
      <c r="C1332" s="109">
        <v>5</v>
      </c>
      <c r="D1332" s="60" t="s">
        <v>1389</v>
      </c>
      <c r="E1332" s="60">
        <v>5528</v>
      </c>
      <c r="F1332" s="60">
        <v>0</v>
      </c>
      <c r="G1332" s="60">
        <f t="shared" si="268"/>
        <v>8910.805970149253</v>
      </c>
      <c r="H1332" s="60"/>
      <c r="I1332" s="60"/>
      <c r="J1332" s="57"/>
      <c r="K1332" s="23">
        <f t="shared" si="269"/>
        <v>1</v>
      </c>
      <c r="L1332" s="23">
        <f t="shared" si="270"/>
        <v>0</v>
      </c>
      <c r="M1332" s="23">
        <f ca="1">OFFSET('Z1'!$B$7,B1332,K1332)*E1332</f>
        <v>0</v>
      </c>
      <c r="N1332" s="23">
        <f ca="1">IF(L1332&gt;0,OFFSET('Z1'!$I$7,B1332,L1332)*IF(L1332=1,E1332-9300,IF(L1332=2,E1332-18000,IF(L1332=3,E1332-45000,0))),0)</f>
        <v>0</v>
      </c>
      <c r="O1332" s="23">
        <f>IF(AND(F1332=1,E1332&gt;20000,E1332&lt;=45000),E1332*'Z1'!$G$7,0)+IF(AND(F1332=1,E1332&gt;45000,E1332&lt;=50000),'Z1'!$G$7/5000*(50000-E1332)*E1332,0)</f>
        <v>0</v>
      </c>
      <c r="P1332" s="24">
        <f t="shared" ca="1" si="271"/>
        <v>0</v>
      </c>
      <c r="Q1332" s="27">
        <v>0</v>
      </c>
      <c r="R1332" s="26">
        <f t="shared" si="272"/>
        <v>0</v>
      </c>
      <c r="S1332" s="27">
        <f t="shared" si="273"/>
        <v>1</v>
      </c>
      <c r="T1332" s="28">
        <f t="shared" si="274"/>
        <v>0</v>
      </c>
      <c r="U1332" s="61">
        <f ca="1">OFFSET($U$4,B1332,0)/OFFSET($G$4,B1332,0)*G1332</f>
        <v>4503993.0678071976</v>
      </c>
      <c r="V1332" s="62">
        <f t="shared" ca="1" si="275"/>
        <v>4503993.0678071976</v>
      </c>
      <c r="W1332" s="63">
        <v>879.78011935897734</v>
      </c>
      <c r="X1332" s="63">
        <f t="shared" ca="1" si="276"/>
        <v>814.75996161490548</v>
      </c>
      <c r="Y1332" s="64">
        <f t="shared" ca="1" si="277"/>
        <v>-7.3905009119149767E-2</v>
      </c>
      <c r="Z1332" s="64"/>
      <c r="AA1332" s="64">
        <f ca="1">MAX(Y1332,OFFSET($AA$4,B1332,0))</f>
        <v>-7.3905009119149767E-2</v>
      </c>
      <c r="AB1332" s="62">
        <f t="shared" ca="1" si="278"/>
        <v>4503993.0678071976</v>
      </c>
      <c r="AC1332" s="65">
        <f t="shared" ca="1" si="279"/>
        <v>0</v>
      </c>
      <c r="AD1332" s="62">
        <f ca="1">MAX(0,AB1332-W1332*(1+OFFSET($Y$4,B1332,0))*E1332)</f>
        <v>0</v>
      </c>
      <c r="AE1332" s="65">
        <f ca="1">IF(OFFSET($AC$4,B1332,0)=0,0,-OFFSET($AC$4,B1332,0)/OFFSET($AD$4,B1332,0)*AD1332)</f>
        <v>0</v>
      </c>
      <c r="AF1332" s="51">
        <f t="shared" ca="1" si="280"/>
        <v>4503993.0678071976</v>
      </c>
    </row>
    <row r="1333" spans="1:32" ht="11.25" x14ac:dyDescent="0.2">
      <c r="A1333" s="60">
        <v>41824</v>
      </c>
      <c r="B1333" s="102">
        <f>INT(A1333/10000)</f>
        <v>4</v>
      </c>
      <c r="C1333" s="109">
        <v>4</v>
      </c>
      <c r="D1333" s="60" t="s">
        <v>1390</v>
      </c>
      <c r="E1333" s="60">
        <v>3445</v>
      </c>
      <c r="F1333" s="60">
        <v>0</v>
      </c>
      <c r="G1333" s="60">
        <f t="shared" si="268"/>
        <v>5553.1343283582091</v>
      </c>
      <c r="H1333" s="60"/>
      <c r="I1333" s="60"/>
      <c r="J1333" s="57"/>
      <c r="K1333" s="23">
        <f t="shared" si="269"/>
        <v>1</v>
      </c>
      <c r="L1333" s="23">
        <f t="shared" si="270"/>
        <v>0</v>
      </c>
      <c r="M1333" s="23">
        <f ca="1">OFFSET('Z1'!$B$7,B1333,K1333)*E1333</f>
        <v>0</v>
      </c>
      <c r="N1333" s="23">
        <f ca="1">IF(L1333&gt;0,OFFSET('Z1'!$I$7,B1333,L1333)*IF(L1333=1,E1333-9300,IF(L1333=2,E1333-18000,IF(L1333=3,E1333-45000,0))),0)</f>
        <v>0</v>
      </c>
      <c r="O1333" s="23">
        <f>IF(AND(F1333=1,E1333&gt;20000,E1333&lt;=45000),E1333*'Z1'!$G$7,0)+IF(AND(F1333=1,E1333&gt;45000,E1333&lt;=50000),'Z1'!$G$7/5000*(50000-E1333)*E1333,0)</f>
        <v>0</v>
      </c>
      <c r="P1333" s="24">
        <f t="shared" ca="1" si="271"/>
        <v>0</v>
      </c>
      <c r="Q1333" s="27">
        <v>0</v>
      </c>
      <c r="R1333" s="26">
        <f t="shared" si="272"/>
        <v>0</v>
      </c>
      <c r="S1333" s="27">
        <f t="shared" si="273"/>
        <v>1</v>
      </c>
      <c r="T1333" s="28">
        <f t="shared" si="274"/>
        <v>0</v>
      </c>
      <c r="U1333" s="61">
        <f ca="1">OFFSET($U$4,B1333,0)/OFFSET($G$4,B1333,0)*G1333</f>
        <v>2806848.06776335</v>
      </c>
      <c r="V1333" s="62">
        <f t="shared" ca="1" si="275"/>
        <v>2806848.06776335</v>
      </c>
      <c r="W1333" s="63">
        <v>880.12230637345192</v>
      </c>
      <c r="X1333" s="63">
        <f t="shared" ca="1" si="276"/>
        <v>814.75996161490571</v>
      </c>
      <c r="Y1333" s="64">
        <f t="shared" ca="1" si="277"/>
        <v>-7.4265070076308004E-2</v>
      </c>
      <c r="Z1333" s="64"/>
      <c r="AA1333" s="64">
        <f ca="1">MAX(Y1333,OFFSET($AA$4,B1333,0))</f>
        <v>-7.4265070076308004E-2</v>
      </c>
      <c r="AB1333" s="62">
        <f t="shared" ca="1" si="278"/>
        <v>2806848.06776335</v>
      </c>
      <c r="AC1333" s="65">
        <f t="shared" ca="1" si="279"/>
        <v>0</v>
      </c>
      <c r="AD1333" s="62">
        <f ca="1">MAX(0,AB1333-W1333*(1+OFFSET($Y$4,B1333,0))*E1333)</f>
        <v>0</v>
      </c>
      <c r="AE1333" s="65">
        <f ca="1">IF(OFFSET($AC$4,B1333,0)=0,0,-OFFSET($AC$4,B1333,0)/OFFSET($AD$4,B1333,0)*AD1333)</f>
        <v>0</v>
      </c>
      <c r="AF1333" s="51">
        <f t="shared" ca="1" si="280"/>
        <v>2806848.06776335</v>
      </c>
    </row>
    <row r="1334" spans="1:32" ht="11.25" x14ac:dyDescent="0.2">
      <c r="A1334" s="60">
        <v>50101</v>
      </c>
      <c r="B1334" s="102">
        <f>INT(A1334/10000)</f>
        <v>5</v>
      </c>
      <c r="C1334" s="109">
        <v>8</v>
      </c>
      <c r="D1334" s="60" t="s">
        <v>17</v>
      </c>
      <c r="E1334" s="60">
        <v>154086</v>
      </c>
      <c r="F1334" s="60">
        <v>1</v>
      </c>
      <c r="G1334" s="60">
        <f t="shared" si="268"/>
        <v>359534</v>
      </c>
      <c r="H1334" s="60"/>
      <c r="I1334" s="60"/>
      <c r="J1334" s="57"/>
      <c r="K1334" s="23">
        <f t="shared" si="269"/>
        <v>4</v>
      </c>
      <c r="L1334" s="23">
        <f t="shared" si="270"/>
        <v>0</v>
      </c>
      <c r="M1334" s="23">
        <f ca="1">OFFSET('Z1'!$B$7,B1334,K1334)*E1334</f>
        <v>28576789.560000002</v>
      </c>
      <c r="N1334" s="23">
        <f ca="1">IF(L1334&gt;0,OFFSET('Z1'!$I$7,B1334,L1334)*IF(L1334=1,E1334-9300,IF(L1334=2,E1334-18000,IF(L1334=3,E1334-45000,0))),0)</f>
        <v>0</v>
      </c>
      <c r="O1334" s="23">
        <f>IF(AND(F1334=1,E1334&gt;20000,E1334&lt;=45000),E1334*'Z1'!$G$7,0)+IF(AND(F1334=1,E1334&gt;45000,E1334&lt;=50000),'Z1'!$G$7/5000*(50000-E1334)*E1334,0)</f>
        <v>0</v>
      </c>
      <c r="P1334" s="24">
        <f t="shared" ca="1" si="271"/>
        <v>28576789.560000002</v>
      </c>
      <c r="Q1334" s="27">
        <v>3141005</v>
      </c>
      <c r="R1334" s="26">
        <f t="shared" si="272"/>
        <v>3140005</v>
      </c>
      <c r="S1334" s="27">
        <f t="shared" si="273"/>
        <v>0</v>
      </c>
      <c r="T1334" s="28">
        <f t="shared" si="274"/>
        <v>0</v>
      </c>
      <c r="U1334" s="61">
        <f ca="1">OFFSET($U$4,B1334,0)/OFFSET($G$4,B1334,0)*G1334</f>
        <v>195403984.317516</v>
      </c>
      <c r="V1334" s="62">
        <f t="shared" ca="1" si="275"/>
        <v>223980773.877516</v>
      </c>
      <c r="W1334" s="63">
        <v>1549.6091690673845</v>
      </c>
      <c r="X1334" s="63">
        <f t="shared" ca="1" si="276"/>
        <v>1453.6088540004673</v>
      </c>
      <c r="Y1334" s="64">
        <f t="shared" ca="1" si="277"/>
        <v>-6.1951308099637781E-2</v>
      </c>
      <c r="Z1334" s="64"/>
      <c r="AA1334" s="64">
        <f ca="1">MAX(Y1334,OFFSET($AA$4,B1334,0))</f>
        <v>-6.1951308099637781E-2</v>
      </c>
      <c r="AB1334" s="62">
        <f t="shared" ca="1" si="278"/>
        <v>223980773.877516</v>
      </c>
      <c r="AC1334" s="65">
        <f t="shared" ca="1" si="279"/>
        <v>0</v>
      </c>
      <c r="AD1334" s="62">
        <f ca="1">MAX(0,AB1334-W1334*(1+OFFSET($Y$4,B1334,0))*E1334)</f>
        <v>554823.90118703246</v>
      </c>
      <c r="AE1334" s="65">
        <f ca="1">IF(OFFSET($AC$4,B1334,0)=0,0,-OFFSET($AC$4,B1334,0)/OFFSET($AD$4,B1334,0)*AD1334)</f>
        <v>-237644.55499387076</v>
      </c>
      <c r="AF1334" s="51">
        <f t="shared" ca="1" si="280"/>
        <v>223743129.32252213</v>
      </c>
    </row>
    <row r="1335" spans="1:32" ht="11.25" x14ac:dyDescent="0.2">
      <c r="A1335" s="60">
        <v>50201</v>
      </c>
      <c r="B1335" s="102">
        <f>INT(A1335/10000)</f>
        <v>5</v>
      </c>
      <c r="C1335" s="109">
        <v>5</v>
      </c>
      <c r="D1335" s="60" t="s">
        <v>1391</v>
      </c>
      <c r="E1335" s="60">
        <v>5901</v>
      </c>
      <c r="F1335" s="60">
        <v>0</v>
      </c>
      <c r="G1335" s="60">
        <f t="shared" si="268"/>
        <v>9512.059701492537</v>
      </c>
      <c r="H1335" s="60"/>
      <c r="I1335" s="60"/>
      <c r="J1335" s="57"/>
      <c r="K1335" s="23">
        <f t="shared" si="269"/>
        <v>1</v>
      </c>
      <c r="L1335" s="23">
        <f t="shared" si="270"/>
        <v>0</v>
      </c>
      <c r="M1335" s="23">
        <f ca="1">OFFSET('Z1'!$B$7,B1335,K1335)*E1335</f>
        <v>0</v>
      </c>
      <c r="N1335" s="23">
        <f ca="1">IF(L1335&gt;0,OFFSET('Z1'!$I$7,B1335,L1335)*IF(L1335=1,E1335-9300,IF(L1335=2,E1335-18000,IF(L1335=3,E1335-45000,0))),0)</f>
        <v>0</v>
      </c>
      <c r="O1335" s="23">
        <f>IF(AND(F1335=1,E1335&gt;20000,E1335&lt;=45000),E1335*'Z1'!$G$7,0)+IF(AND(F1335=1,E1335&gt;45000,E1335&lt;=50000),'Z1'!$G$7/5000*(50000-E1335)*E1335,0)</f>
        <v>0</v>
      </c>
      <c r="P1335" s="24">
        <f t="shared" ca="1" si="271"/>
        <v>0</v>
      </c>
      <c r="Q1335" s="27">
        <v>217446</v>
      </c>
      <c r="R1335" s="26">
        <f t="shared" si="272"/>
        <v>216446</v>
      </c>
      <c r="S1335" s="27">
        <f t="shared" si="273"/>
        <v>1</v>
      </c>
      <c r="T1335" s="28">
        <f t="shared" si="274"/>
        <v>194801.4</v>
      </c>
      <c r="U1335" s="61">
        <f ca="1">OFFSET($U$4,B1335,0)/OFFSET($G$4,B1335,0)*G1335</f>
        <v>5169731.832699338</v>
      </c>
      <c r="V1335" s="62">
        <f t="shared" ca="1" si="275"/>
        <v>5364533.2326993383</v>
      </c>
      <c r="W1335" s="63">
        <v>980.15369608345497</v>
      </c>
      <c r="X1335" s="63">
        <f t="shared" ca="1" si="276"/>
        <v>909.08883794260942</v>
      </c>
      <c r="Y1335" s="64">
        <f t="shared" ca="1" si="277"/>
        <v>-7.2503790400230028E-2</v>
      </c>
      <c r="Z1335" s="64"/>
      <c r="AA1335" s="64">
        <f ca="1">MAX(Y1335,OFFSET($AA$4,B1335,0))</f>
        <v>-6.9274953231019176E-2</v>
      </c>
      <c r="AB1335" s="62">
        <f t="shared" ca="1" si="278"/>
        <v>5383208.4619001998</v>
      </c>
      <c r="AC1335" s="65">
        <f t="shared" ca="1" si="279"/>
        <v>18675.229200861417</v>
      </c>
      <c r="AD1335" s="62">
        <f ca="1">MAX(0,AB1335-W1335*(1+OFFSET($Y$4,B1335,0))*E1335)</f>
        <v>0</v>
      </c>
      <c r="AE1335" s="65">
        <f ca="1">IF(OFFSET($AC$4,B1335,0)=0,0,-OFFSET($AC$4,B1335,0)/OFFSET($AD$4,B1335,0)*AD1335)</f>
        <v>0</v>
      </c>
      <c r="AF1335" s="51">
        <f t="shared" ca="1" si="280"/>
        <v>5383208.4619001998</v>
      </c>
    </row>
    <row r="1336" spans="1:32" ht="11.25" x14ac:dyDescent="0.2">
      <c r="A1336" s="60">
        <v>50202</v>
      </c>
      <c r="B1336" s="102">
        <f>INT(A1336/10000)</f>
        <v>5</v>
      </c>
      <c r="C1336" s="109">
        <v>4</v>
      </c>
      <c r="D1336" s="60" t="s">
        <v>1392</v>
      </c>
      <c r="E1336" s="60">
        <v>3568</v>
      </c>
      <c r="F1336" s="60">
        <v>0</v>
      </c>
      <c r="G1336" s="60">
        <f t="shared" si="268"/>
        <v>5751.4029850746265</v>
      </c>
      <c r="H1336" s="60"/>
      <c r="I1336" s="60"/>
      <c r="J1336" s="57"/>
      <c r="K1336" s="23">
        <f t="shared" si="269"/>
        <v>1</v>
      </c>
      <c r="L1336" s="23">
        <f t="shared" si="270"/>
        <v>0</v>
      </c>
      <c r="M1336" s="23">
        <f ca="1">OFFSET('Z1'!$B$7,B1336,K1336)*E1336</f>
        <v>0</v>
      </c>
      <c r="N1336" s="23">
        <f ca="1">IF(L1336&gt;0,OFFSET('Z1'!$I$7,B1336,L1336)*IF(L1336=1,E1336-9300,IF(L1336=2,E1336-18000,IF(L1336=3,E1336-45000,0))),0)</f>
        <v>0</v>
      </c>
      <c r="O1336" s="23">
        <f>IF(AND(F1336=1,E1336&gt;20000,E1336&lt;=45000),E1336*'Z1'!$G$7,0)+IF(AND(F1336=1,E1336&gt;45000,E1336&lt;=50000),'Z1'!$G$7/5000*(50000-E1336)*E1336,0)</f>
        <v>0</v>
      </c>
      <c r="P1336" s="24">
        <f t="shared" ca="1" si="271"/>
        <v>0</v>
      </c>
      <c r="Q1336" s="27">
        <v>11056</v>
      </c>
      <c r="R1336" s="26">
        <f t="shared" si="272"/>
        <v>10056</v>
      </c>
      <c r="S1336" s="27">
        <f t="shared" si="273"/>
        <v>1</v>
      </c>
      <c r="T1336" s="28">
        <f t="shared" si="274"/>
        <v>9050.4</v>
      </c>
      <c r="U1336" s="61">
        <f ca="1">OFFSET($U$4,B1336,0)/OFFSET($G$4,B1336,0)*G1336</f>
        <v>3125843.6161788232</v>
      </c>
      <c r="V1336" s="62">
        <f t="shared" ca="1" si="275"/>
        <v>3134894.0161788231</v>
      </c>
      <c r="W1336" s="63">
        <v>948.68744231419953</v>
      </c>
      <c r="X1336" s="63">
        <f t="shared" ca="1" si="276"/>
        <v>878.61379377209164</v>
      </c>
      <c r="Y1336" s="64">
        <f t="shared" ca="1" si="277"/>
        <v>-7.3863788447723455E-2</v>
      </c>
      <c r="Z1336" s="64"/>
      <c r="AA1336" s="64">
        <f ca="1">MAX(Y1336,OFFSET($AA$4,B1336,0))</f>
        <v>-6.9274953231019176E-2</v>
      </c>
      <c r="AB1336" s="62">
        <f t="shared" ca="1" si="278"/>
        <v>3150426.8415695564</v>
      </c>
      <c r="AC1336" s="65">
        <f t="shared" ca="1" si="279"/>
        <v>15532.825390733313</v>
      </c>
      <c r="AD1336" s="62">
        <f ca="1">MAX(0,AB1336-W1336*(1+OFFSET($Y$4,B1336,0))*E1336)</f>
        <v>0</v>
      </c>
      <c r="AE1336" s="65">
        <f ca="1">IF(OFFSET($AC$4,B1336,0)=0,0,-OFFSET($AC$4,B1336,0)/OFFSET($AD$4,B1336,0)*AD1336)</f>
        <v>0</v>
      </c>
      <c r="AF1336" s="51">
        <f t="shared" ca="1" si="280"/>
        <v>3150426.8415695564</v>
      </c>
    </row>
    <row r="1337" spans="1:32" ht="11.25" x14ac:dyDescent="0.2">
      <c r="A1337" s="60">
        <v>50203</v>
      </c>
      <c r="B1337" s="102">
        <f>INT(A1337/10000)</f>
        <v>5</v>
      </c>
      <c r="C1337" s="109">
        <v>3</v>
      </c>
      <c r="D1337" s="60" t="s">
        <v>1393</v>
      </c>
      <c r="E1337" s="60">
        <v>2215</v>
      </c>
      <c r="F1337" s="60">
        <v>0</v>
      </c>
      <c r="G1337" s="60">
        <f t="shared" si="268"/>
        <v>3570.4477611940297</v>
      </c>
      <c r="H1337" s="60"/>
      <c r="I1337" s="60"/>
      <c r="J1337" s="57"/>
      <c r="K1337" s="23">
        <f t="shared" si="269"/>
        <v>1</v>
      </c>
      <c r="L1337" s="23">
        <f t="shared" si="270"/>
        <v>0</v>
      </c>
      <c r="M1337" s="23">
        <f ca="1">OFFSET('Z1'!$B$7,B1337,K1337)*E1337</f>
        <v>0</v>
      </c>
      <c r="N1337" s="23">
        <f ca="1">IF(L1337&gt;0,OFFSET('Z1'!$I$7,B1337,L1337)*IF(L1337=1,E1337-9300,IF(L1337=2,E1337-18000,IF(L1337=3,E1337-45000,0))),0)</f>
        <v>0</v>
      </c>
      <c r="O1337" s="23">
        <f>IF(AND(F1337=1,E1337&gt;20000,E1337&lt;=45000),E1337*'Z1'!$G$7,0)+IF(AND(F1337=1,E1337&gt;45000,E1337&lt;=50000),'Z1'!$G$7/5000*(50000-E1337)*E1337,0)</f>
        <v>0</v>
      </c>
      <c r="P1337" s="24">
        <f t="shared" ca="1" si="271"/>
        <v>0</v>
      </c>
      <c r="Q1337" s="27">
        <v>168070</v>
      </c>
      <c r="R1337" s="26">
        <f t="shared" si="272"/>
        <v>167070</v>
      </c>
      <c r="S1337" s="27">
        <f t="shared" si="273"/>
        <v>1</v>
      </c>
      <c r="T1337" s="28">
        <f t="shared" si="274"/>
        <v>150363</v>
      </c>
      <c r="U1337" s="61">
        <f ca="1">OFFSET($U$4,B1337,0)/OFFSET($G$4,B1337,0)*G1337</f>
        <v>1940511.1014114611</v>
      </c>
      <c r="V1337" s="62">
        <f t="shared" ca="1" si="275"/>
        <v>2090874.1014114611</v>
      </c>
      <c r="W1337" s="63">
        <v>1010.3481659560915</v>
      </c>
      <c r="X1337" s="63">
        <f t="shared" ca="1" si="276"/>
        <v>943.96121959885375</v>
      </c>
      <c r="Y1337" s="64">
        <f t="shared" ca="1" si="277"/>
        <v>-6.5706999422734502E-2</v>
      </c>
      <c r="Z1337" s="64"/>
      <c r="AA1337" s="64">
        <f ca="1">MAX(Y1337,OFFSET($AA$4,B1337,0))</f>
        <v>-6.5706999422734502E-2</v>
      </c>
      <c r="AB1337" s="62">
        <f t="shared" ca="1" si="278"/>
        <v>2090874.1014114611</v>
      </c>
      <c r="AC1337" s="65">
        <f t="shared" ca="1" si="279"/>
        <v>0</v>
      </c>
      <c r="AD1337" s="62">
        <f ca="1">MAX(0,AB1337-W1337*(1+OFFSET($Y$4,B1337,0))*E1337)</f>
        <v>0</v>
      </c>
      <c r="AE1337" s="65">
        <f ca="1">IF(OFFSET($AC$4,B1337,0)=0,0,-OFFSET($AC$4,B1337,0)/OFFSET($AD$4,B1337,0)*AD1337)</f>
        <v>0</v>
      </c>
      <c r="AF1337" s="51">
        <f t="shared" ca="1" si="280"/>
        <v>2090874.1014114611</v>
      </c>
    </row>
    <row r="1338" spans="1:32" ht="11.25" x14ac:dyDescent="0.2">
      <c r="A1338" s="60">
        <v>50204</v>
      </c>
      <c r="B1338" s="102">
        <f>INT(A1338/10000)</f>
        <v>5</v>
      </c>
      <c r="C1338" s="109">
        <v>4</v>
      </c>
      <c r="D1338" s="60" t="s">
        <v>1394</v>
      </c>
      <c r="E1338" s="60">
        <v>4288</v>
      </c>
      <c r="F1338" s="60">
        <v>0</v>
      </c>
      <c r="G1338" s="60">
        <f t="shared" si="268"/>
        <v>6912</v>
      </c>
      <c r="H1338" s="60"/>
      <c r="I1338" s="60"/>
      <c r="J1338" s="57"/>
      <c r="K1338" s="23">
        <f t="shared" si="269"/>
        <v>1</v>
      </c>
      <c r="L1338" s="23">
        <f t="shared" si="270"/>
        <v>0</v>
      </c>
      <c r="M1338" s="23">
        <f ca="1">OFFSET('Z1'!$B$7,B1338,K1338)*E1338</f>
        <v>0</v>
      </c>
      <c r="N1338" s="23">
        <f ca="1">IF(L1338&gt;0,OFFSET('Z1'!$I$7,B1338,L1338)*IF(L1338=1,E1338-9300,IF(L1338=2,E1338-18000,IF(L1338=3,E1338-45000,0))),0)</f>
        <v>0</v>
      </c>
      <c r="O1338" s="23">
        <f>IF(AND(F1338=1,E1338&gt;20000,E1338&lt;=45000),E1338*'Z1'!$G$7,0)+IF(AND(F1338=1,E1338&gt;45000,E1338&lt;=50000),'Z1'!$G$7/5000*(50000-E1338)*E1338,0)</f>
        <v>0</v>
      </c>
      <c r="P1338" s="24">
        <f t="shared" ca="1" si="271"/>
        <v>0</v>
      </c>
      <c r="Q1338" s="27">
        <v>117389</v>
      </c>
      <c r="R1338" s="26">
        <f t="shared" si="272"/>
        <v>116389</v>
      </c>
      <c r="S1338" s="27">
        <f t="shared" si="273"/>
        <v>1</v>
      </c>
      <c r="T1338" s="28">
        <f t="shared" si="274"/>
        <v>104750.1</v>
      </c>
      <c r="U1338" s="61">
        <f ca="1">OFFSET($U$4,B1338,0)/OFFSET($G$4,B1338,0)*G1338</f>
        <v>3756619.2337933844</v>
      </c>
      <c r="V1338" s="62">
        <f t="shared" ca="1" si="275"/>
        <v>3861369.3337933845</v>
      </c>
      <c r="W1338" s="63">
        <v>971.66842842563676</v>
      </c>
      <c r="X1338" s="63">
        <f t="shared" ca="1" si="276"/>
        <v>900.5059080674871</v>
      </c>
      <c r="Y1338" s="64">
        <f t="shared" ca="1" si="277"/>
        <v>-7.3237452485156895E-2</v>
      </c>
      <c r="Z1338" s="64"/>
      <c r="AA1338" s="64">
        <f ca="1">MAX(Y1338,OFFSET($AA$4,B1338,0))</f>
        <v>-6.9274953231019176E-2</v>
      </c>
      <c r="AB1338" s="62">
        <f t="shared" ca="1" si="278"/>
        <v>3877879.1432868047</v>
      </c>
      <c r="AC1338" s="65">
        <f t="shared" ca="1" si="279"/>
        <v>16509.80949342018</v>
      </c>
      <c r="AD1338" s="62">
        <f ca="1">MAX(0,AB1338-W1338*(1+OFFSET($Y$4,B1338,0))*E1338)</f>
        <v>0</v>
      </c>
      <c r="AE1338" s="65">
        <f ca="1">IF(OFFSET($AC$4,B1338,0)=0,0,-OFFSET($AC$4,B1338,0)/OFFSET($AD$4,B1338,0)*AD1338)</f>
        <v>0</v>
      </c>
      <c r="AF1338" s="51">
        <f t="shared" ca="1" si="280"/>
        <v>3877879.1432868047</v>
      </c>
    </row>
    <row r="1339" spans="1:32" ht="11.25" x14ac:dyDescent="0.2">
      <c r="A1339" s="60">
        <v>50205</v>
      </c>
      <c r="B1339" s="102">
        <f>INT(A1339/10000)</f>
        <v>5</v>
      </c>
      <c r="C1339" s="109">
        <v>7</v>
      </c>
      <c r="D1339" s="60" t="s">
        <v>1395</v>
      </c>
      <c r="E1339" s="60">
        <v>21242</v>
      </c>
      <c r="F1339" s="60">
        <v>0</v>
      </c>
      <c r="G1339" s="60">
        <f t="shared" si="268"/>
        <v>42484</v>
      </c>
      <c r="H1339" s="60"/>
      <c r="I1339" s="60"/>
      <c r="J1339" s="57"/>
      <c r="K1339" s="23">
        <f t="shared" si="269"/>
        <v>3</v>
      </c>
      <c r="L1339" s="23">
        <f t="shared" si="270"/>
        <v>0</v>
      </c>
      <c r="M1339" s="23">
        <f ca="1">OFFSET('Z1'!$B$7,B1339,K1339)*E1339</f>
        <v>3352624.8600000003</v>
      </c>
      <c r="N1339" s="23">
        <f ca="1">IF(L1339&gt;0,OFFSET('Z1'!$I$7,B1339,L1339)*IF(L1339=1,E1339-9300,IF(L1339=2,E1339-18000,IF(L1339=3,E1339-45000,0))),0)</f>
        <v>0</v>
      </c>
      <c r="O1339" s="23">
        <f>IF(AND(F1339=1,E1339&gt;20000,E1339&lt;=45000),E1339*'Z1'!$G$7,0)+IF(AND(F1339=1,E1339&gt;45000,E1339&lt;=50000),'Z1'!$G$7/5000*(50000-E1339)*E1339,0)</f>
        <v>0</v>
      </c>
      <c r="P1339" s="24">
        <f t="shared" ca="1" si="271"/>
        <v>3352624.8600000003</v>
      </c>
      <c r="Q1339" s="27">
        <v>88275</v>
      </c>
      <c r="R1339" s="26">
        <f t="shared" si="272"/>
        <v>87275</v>
      </c>
      <c r="S1339" s="27">
        <f t="shared" si="273"/>
        <v>0</v>
      </c>
      <c r="T1339" s="28">
        <f t="shared" si="274"/>
        <v>0</v>
      </c>
      <c r="U1339" s="61">
        <f ca="1">OFFSET($U$4,B1339,0)/OFFSET($G$4,B1339,0)*G1339</f>
        <v>23089729.677152507</v>
      </c>
      <c r="V1339" s="62">
        <f t="shared" ca="1" si="275"/>
        <v>26442354.537152506</v>
      </c>
      <c r="W1339" s="63">
        <v>1327.1324503638305</v>
      </c>
      <c r="X1339" s="63">
        <f t="shared" ca="1" si="276"/>
        <v>1244.8147320004005</v>
      </c>
      <c r="Y1339" s="64">
        <f t="shared" ca="1" si="277"/>
        <v>-6.2026754255660621E-2</v>
      </c>
      <c r="Z1339" s="64"/>
      <c r="AA1339" s="64">
        <f ca="1">MAX(Y1339,OFFSET($AA$4,B1339,0))</f>
        <v>-6.2026754255660621E-2</v>
      </c>
      <c r="AB1339" s="62">
        <f t="shared" ca="1" si="278"/>
        <v>26442354.537152506</v>
      </c>
      <c r="AC1339" s="65">
        <f t="shared" ca="1" si="279"/>
        <v>0</v>
      </c>
      <c r="AD1339" s="62">
        <f ca="1">MAX(0,AB1339-W1339*(1+OFFSET($Y$4,B1339,0))*E1339)</f>
        <v>63378.859307780862</v>
      </c>
      <c r="AE1339" s="65">
        <f ca="1">IF(OFFSET($AC$4,B1339,0)=0,0,-OFFSET($AC$4,B1339,0)/OFFSET($AD$4,B1339,0)*AD1339)</f>
        <v>-27146.705078841605</v>
      </c>
      <c r="AF1339" s="51">
        <f t="shared" ca="1" si="280"/>
        <v>26415207.832073666</v>
      </c>
    </row>
    <row r="1340" spans="1:32" ht="11.25" x14ac:dyDescent="0.2">
      <c r="A1340" s="60">
        <v>50206</v>
      </c>
      <c r="B1340" s="102">
        <f>INT(A1340/10000)</f>
        <v>5</v>
      </c>
      <c r="C1340" s="109">
        <v>2</v>
      </c>
      <c r="D1340" s="60" t="s">
        <v>1396</v>
      </c>
      <c r="E1340" s="60">
        <v>884</v>
      </c>
      <c r="F1340" s="60">
        <v>0</v>
      </c>
      <c r="G1340" s="60">
        <f t="shared" si="268"/>
        <v>1424.955223880597</v>
      </c>
      <c r="H1340" s="60"/>
      <c r="I1340" s="60"/>
      <c r="J1340" s="57"/>
      <c r="K1340" s="23">
        <f t="shared" si="269"/>
        <v>1</v>
      </c>
      <c r="L1340" s="23">
        <f t="shared" si="270"/>
        <v>0</v>
      </c>
      <c r="M1340" s="23">
        <f ca="1">OFFSET('Z1'!$B$7,B1340,K1340)*E1340</f>
        <v>0</v>
      </c>
      <c r="N1340" s="23">
        <f ca="1">IF(L1340&gt;0,OFFSET('Z1'!$I$7,B1340,L1340)*IF(L1340=1,E1340-9300,IF(L1340=2,E1340-18000,IF(L1340=3,E1340-45000,0))),0)</f>
        <v>0</v>
      </c>
      <c r="O1340" s="23">
        <f>IF(AND(F1340=1,E1340&gt;20000,E1340&lt;=45000),E1340*'Z1'!$G$7,0)+IF(AND(F1340=1,E1340&gt;45000,E1340&lt;=50000),'Z1'!$G$7/5000*(50000-E1340)*E1340,0)</f>
        <v>0</v>
      </c>
      <c r="P1340" s="24">
        <f t="shared" ca="1" si="271"/>
        <v>0</v>
      </c>
      <c r="Q1340" s="27">
        <v>16839</v>
      </c>
      <c r="R1340" s="26">
        <f t="shared" si="272"/>
        <v>15839</v>
      </c>
      <c r="S1340" s="27">
        <f t="shared" si="273"/>
        <v>1</v>
      </c>
      <c r="T1340" s="28">
        <f t="shared" si="274"/>
        <v>14255.1</v>
      </c>
      <c r="U1340" s="61">
        <f ca="1">OFFSET($U$4,B1340,0)/OFFSET($G$4,B1340,0)*G1340</f>
        <v>774452.28607121075</v>
      </c>
      <c r="V1340" s="62">
        <f t="shared" ca="1" si="275"/>
        <v>788707.38607121073</v>
      </c>
      <c r="W1340" s="63">
        <v>962.30420493151769</v>
      </c>
      <c r="X1340" s="63">
        <f t="shared" ca="1" si="276"/>
        <v>892.2029254199216</v>
      </c>
      <c r="Y1340" s="64">
        <f t="shared" ca="1" si="277"/>
        <v>-7.2847317046260684E-2</v>
      </c>
      <c r="Z1340" s="64"/>
      <c r="AA1340" s="64">
        <f ca="1">MAX(Y1340,OFFSET($AA$4,B1340,0))</f>
        <v>-6.9274953231019176E-2</v>
      </c>
      <c r="AB1340" s="62">
        <f t="shared" ca="1" si="278"/>
        <v>791746.31350853236</v>
      </c>
      <c r="AC1340" s="65">
        <f t="shared" ca="1" si="279"/>
        <v>3038.9274373216322</v>
      </c>
      <c r="AD1340" s="62">
        <f ca="1">MAX(0,AB1340-W1340*(1+OFFSET($Y$4,B1340,0))*E1340)</f>
        <v>0</v>
      </c>
      <c r="AE1340" s="65">
        <f ca="1">IF(OFFSET($AC$4,B1340,0)=0,0,-OFFSET($AC$4,B1340,0)/OFFSET($AD$4,B1340,0)*AD1340)</f>
        <v>0</v>
      </c>
      <c r="AF1340" s="51">
        <f t="shared" ca="1" si="280"/>
        <v>791746.31350853236</v>
      </c>
    </row>
    <row r="1341" spans="1:32" ht="11.25" x14ac:dyDescent="0.2">
      <c r="A1341" s="60">
        <v>50207</v>
      </c>
      <c r="B1341" s="102">
        <f>INT(A1341/10000)</f>
        <v>5</v>
      </c>
      <c r="C1341" s="109">
        <v>5</v>
      </c>
      <c r="D1341" s="60" t="s">
        <v>1397</v>
      </c>
      <c r="E1341" s="60">
        <v>7319</v>
      </c>
      <c r="F1341" s="60">
        <v>0</v>
      </c>
      <c r="G1341" s="60">
        <f t="shared" si="268"/>
        <v>11797.791044776119</v>
      </c>
      <c r="H1341" s="60"/>
      <c r="I1341" s="60"/>
      <c r="J1341" s="57"/>
      <c r="K1341" s="23">
        <f t="shared" si="269"/>
        <v>1</v>
      </c>
      <c r="L1341" s="23">
        <f t="shared" si="270"/>
        <v>0</v>
      </c>
      <c r="M1341" s="23">
        <f ca="1">OFFSET('Z1'!$B$7,B1341,K1341)*E1341</f>
        <v>0</v>
      </c>
      <c r="N1341" s="23">
        <f ca="1">IF(L1341&gt;0,OFFSET('Z1'!$I$7,B1341,L1341)*IF(L1341=1,E1341-9300,IF(L1341=2,E1341-18000,IF(L1341=3,E1341-45000,0))),0)</f>
        <v>0</v>
      </c>
      <c r="O1341" s="23">
        <f>IF(AND(F1341=1,E1341&gt;20000,E1341&lt;=45000),E1341*'Z1'!$G$7,0)+IF(AND(F1341=1,E1341&gt;45000,E1341&lt;=50000),'Z1'!$G$7/5000*(50000-E1341)*E1341,0)</f>
        <v>0</v>
      </c>
      <c r="P1341" s="24">
        <f t="shared" ca="1" si="271"/>
        <v>0</v>
      </c>
      <c r="Q1341" s="27">
        <v>26326</v>
      </c>
      <c r="R1341" s="26">
        <f t="shared" si="272"/>
        <v>25326</v>
      </c>
      <c r="S1341" s="27">
        <f t="shared" si="273"/>
        <v>1</v>
      </c>
      <c r="T1341" s="28">
        <f t="shared" si="274"/>
        <v>22793.4</v>
      </c>
      <c r="U1341" s="61">
        <f ca="1">OFFSET($U$4,B1341,0)/OFFSET($G$4,B1341,0)*G1341</f>
        <v>6412009.3685013475</v>
      </c>
      <c r="V1341" s="62">
        <f t="shared" ca="1" si="275"/>
        <v>6434802.7685013479</v>
      </c>
      <c r="W1341" s="63">
        <v>949.83852974679724</v>
      </c>
      <c r="X1341" s="63">
        <f t="shared" ca="1" si="276"/>
        <v>879.19152459370787</v>
      </c>
      <c r="Y1341" s="64">
        <f t="shared" ca="1" si="277"/>
        <v>-7.4377910498031774E-2</v>
      </c>
      <c r="Z1341" s="64"/>
      <c r="AA1341" s="64">
        <f ca="1">MAX(Y1341,OFFSET($AA$4,B1341,0))</f>
        <v>-6.9274953231019176E-2</v>
      </c>
      <c r="AB1341" s="62">
        <f t="shared" ca="1" si="278"/>
        <v>6470277.8548478549</v>
      </c>
      <c r="AC1341" s="65">
        <f t="shared" ca="1" si="279"/>
        <v>35475.086346507072</v>
      </c>
      <c r="AD1341" s="62">
        <f ca="1">MAX(0,AB1341-W1341*(1+OFFSET($Y$4,B1341,0))*E1341)</f>
        <v>0</v>
      </c>
      <c r="AE1341" s="65">
        <f ca="1">IF(OFFSET($AC$4,B1341,0)=0,0,-OFFSET($AC$4,B1341,0)/OFFSET($AD$4,B1341,0)*AD1341)</f>
        <v>0</v>
      </c>
      <c r="AF1341" s="51">
        <f t="shared" ca="1" si="280"/>
        <v>6470277.8548478549</v>
      </c>
    </row>
    <row r="1342" spans="1:32" ht="11.25" x14ac:dyDescent="0.2">
      <c r="A1342" s="60">
        <v>50208</v>
      </c>
      <c r="B1342" s="102">
        <f>INT(A1342/10000)</f>
        <v>5</v>
      </c>
      <c r="C1342" s="109">
        <v>4</v>
      </c>
      <c r="D1342" s="60" t="s">
        <v>1398</v>
      </c>
      <c r="E1342" s="60">
        <v>4355</v>
      </c>
      <c r="F1342" s="60">
        <v>0</v>
      </c>
      <c r="G1342" s="60">
        <f t="shared" si="268"/>
        <v>7020</v>
      </c>
      <c r="H1342" s="60"/>
      <c r="I1342" s="60"/>
      <c r="J1342" s="57"/>
      <c r="K1342" s="23">
        <f t="shared" si="269"/>
        <v>1</v>
      </c>
      <c r="L1342" s="23">
        <f t="shared" si="270"/>
        <v>0</v>
      </c>
      <c r="M1342" s="23">
        <f ca="1">OFFSET('Z1'!$B$7,B1342,K1342)*E1342</f>
        <v>0</v>
      </c>
      <c r="N1342" s="23">
        <f ca="1">IF(L1342&gt;0,OFFSET('Z1'!$I$7,B1342,L1342)*IF(L1342=1,E1342-9300,IF(L1342=2,E1342-18000,IF(L1342=3,E1342-45000,0))),0)</f>
        <v>0</v>
      </c>
      <c r="O1342" s="23">
        <f>IF(AND(F1342=1,E1342&gt;20000,E1342&lt;=45000),E1342*'Z1'!$G$7,0)+IF(AND(F1342=1,E1342&gt;45000,E1342&lt;=50000),'Z1'!$G$7/5000*(50000-E1342)*E1342,0)</f>
        <v>0</v>
      </c>
      <c r="P1342" s="24">
        <f t="shared" ca="1" si="271"/>
        <v>0</v>
      </c>
      <c r="Q1342" s="27">
        <v>1105</v>
      </c>
      <c r="R1342" s="26">
        <f t="shared" si="272"/>
        <v>105</v>
      </c>
      <c r="S1342" s="27">
        <f t="shared" si="273"/>
        <v>1</v>
      </c>
      <c r="T1342" s="28">
        <f t="shared" si="274"/>
        <v>94.5</v>
      </c>
      <c r="U1342" s="61">
        <f ca="1">OFFSET($U$4,B1342,0)/OFFSET($G$4,B1342,0)*G1342</f>
        <v>3815316.4093214059</v>
      </c>
      <c r="V1342" s="62">
        <f t="shared" ca="1" si="275"/>
        <v>3815410.9093214059</v>
      </c>
      <c r="W1342" s="63">
        <v>946.53322667438738</v>
      </c>
      <c r="X1342" s="63">
        <f t="shared" ca="1" si="276"/>
        <v>876.09894588321606</v>
      </c>
      <c r="Y1342" s="64">
        <f t="shared" ca="1" si="277"/>
        <v>-7.4412898360303514E-2</v>
      </c>
      <c r="Z1342" s="64"/>
      <c r="AA1342" s="64">
        <f ca="1">MAX(Y1342,OFFSET($AA$4,B1342,0))</f>
        <v>-6.9274953231019176E-2</v>
      </c>
      <c r="AB1342" s="62">
        <f t="shared" ca="1" si="278"/>
        <v>3836590.3011506982</v>
      </c>
      <c r="AC1342" s="65">
        <f t="shared" ca="1" si="279"/>
        <v>21179.39182929229</v>
      </c>
      <c r="AD1342" s="62">
        <f ca="1">MAX(0,AB1342-W1342*(1+OFFSET($Y$4,B1342,0))*E1342)</f>
        <v>0</v>
      </c>
      <c r="AE1342" s="65">
        <f ca="1">IF(OFFSET($AC$4,B1342,0)=0,0,-OFFSET($AC$4,B1342,0)/OFFSET($AD$4,B1342,0)*AD1342)</f>
        <v>0</v>
      </c>
      <c r="AF1342" s="51">
        <f t="shared" ca="1" si="280"/>
        <v>3836590.3011506982</v>
      </c>
    </row>
    <row r="1343" spans="1:32" ht="11.25" x14ac:dyDescent="0.2">
      <c r="A1343" s="60">
        <v>50209</v>
      </c>
      <c r="B1343" s="102">
        <f>INT(A1343/10000)</f>
        <v>5</v>
      </c>
      <c r="C1343" s="109">
        <v>4</v>
      </c>
      <c r="D1343" s="60" t="s">
        <v>1399</v>
      </c>
      <c r="E1343" s="60">
        <v>4672</v>
      </c>
      <c r="F1343" s="60">
        <v>0</v>
      </c>
      <c r="G1343" s="60">
        <f t="shared" si="268"/>
        <v>7530.9850746268658</v>
      </c>
      <c r="H1343" s="60"/>
      <c r="I1343" s="60"/>
      <c r="J1343" s="57"/>
      <c r="K1343" s="23">
        <f t="shared" si="269"/>
        <v>1</v>
      </c>
      <c r="L1343" s="23">
        <f t="shared" si="270"/>
        <v>0</v>
      </c>
      <c r="M1343" s="23">
        <f ca="1">OFFSET('Z1'!$B$7,B1343,K1343)*E1343</f>
        <v>0</v>
      </c>
      <c r="N1343" s="23">
        <f ca="1">IF(L1343&gt;0,OFFSET('Z1'!$I$7,B1343,L1343)*IF(L1343=1,E1343-9300,IF(L1343=2,E1343-18000,IF(L1343=3,E1343-45000,0))),0)</f>
        <v>0</v>
      </c>
      <c r="O1343" s="23">
        <f>IF(AND(F1343=1,E1343&gt;20000,E1343&lt;=45000),E1343*'Z1'!$G$7,0)+IF(AND(F1343=1,E1343&gt;45000,E1343&lt;=50000),'Z1'!$G$7/5000*(50000-E1343)*E1343,0)</f>
        <v>0</v>
      </c>
      <c r="P1343" s="24">
        <f t="shared" ca="1" si="271"/>
        <v>0</v>
      </c>
      <c r="Q1343" s="27">
        <v>47247</v>
      </c>
      <c r="R1343" s="26">
        <f t="shared" si="272"/>
        <v>46247</v>
      </c>
      <c r="S1343" s="27">
        <f t="shared" si="273"/>
        <v>1</v>
      </c>
      <c r="T1343" s="28">
        <f t="shared" si="274"/>
        <v>41622.300000000003</v>
      </c>
      <c r="U1343" s="61">
        <f ca="1">OFFSET($U$4,B1343,0)/OFFSET($G$4,B1343,0)*G1343</f>
        <v>4093032.8965211501</v>
      </c>
      <c r="V1343" s="62">
        <f t="shared" ca="1" si="275"/>
        <v>4134655.1965211499</v>
      </c>
      <c r="W1343" s="63">
        <v>957.43479392192137</v>
      </c>
      <c r="X1343" s="63">
        <f t="shared" ca="1" si="276"/>
        <v>884.98612939236943</v>
      </c>
      <c r="Y1343" s="64">
        <f t="shared" ca="1" si="277"/>
        <v>-7.5669554720047216E-2</v>
      </c>
      <c r="Z1343" s="64"/>
      <c r="AA1343" s="64">
        <f ca="1">MAX(Y1343,OFFSET($AA$4,B1343,0))</f>
        <v>-6.9274953231019176E-2</v>
      </c>
      <c r="AB1343" s="62">
        <f t="shared" ca="1" si="278"/>
        <v>4163259.1145369452</v>
      </c>
      <c r="AC1343" s="65">
        <f t="shared" ca="1" si="279"/>
        <v>28603.918015795294</v>
      </c>
      <c r="AD1343" s="62">
        <f ca="1">MAX(0,AB1343-W1343*(1+OFFSET($Y$4,B1343,0))*E1343)</f>
        <v>0</v>
      </c>
      <c r="AE1343" s="65">
        <f ca="1">IF(OFFSET($AC$4,B1343,0)=0,0,-OFFSET($AC$4,B1343,0)/OFFSET($AD$4,B1343,0)*AD1343)</f>
        <v>0</v>
      </c>
      <c r="AF1343" s="51">
        <f t="shared" ca="1" si="280"/>
        <v>4163259.1145369452</v>
      </c>
    </row>
    <row r="1344" spans="1:32" ht="11.25" x14ac:dyDescent="0.2">
      <c r="A1344" s="60">
        <v>50210</v>
      </c>
      <c r="B1344" s="102">
        <f>INT(A1344/10000)</f>
        <v>5</v>
      </c>
      <c r="C1344" s="109">
        <v>2</v>
      </c>
      <c r="D1344" s="60" t="s">
        <v>1400</v>
      </c>
      <c r="E1344" s="60">
        <v>754</v>
      </c>
      <c r="F1344" s="60">
        <v>0</v>
      </c>
      <c r="G1344" s="60">
        <f t="shared" si="268"/>
        <v>1215.4029850746269</v>
      </c>
      <c r="H1344" s="60"/>
      <c r="I1344" s="60"/>
      <c r="J1344" s="57"/>
      <c r="K1344" s="23">
        <f t="shared" si="269"/>
        <v>1</v>
      </c>
      <c r="L1344" s="23">
        <f t="shared" si="270"/>
        <v>0</v>
      </c>
      <c r="M1344" s="23">
        <f ca="1">OFFSET('Z1'!$B$7,B1344,K1344)*E1344</f>
        <v>0</v>
      </c>
      <c r="N1344" s="23">
        <f ca="1">IF(L1344&gt;0,OFFSET('Z1'!$I$7,B1344,L1344)*IF(L1344=1,E1344-9300,IF(L1344=2,E1344-18000,IF(L1344=3,E1344-45000,0))),0)</f>
        <v>0</v>
      </c>
      <c r="O1344" s="23">
        <f>IF(AND(F1344=1,E1344&gt;20000,E1344&lt;=45000),E1344*'Z1'!$G$7,0)+IF(AND(F1344=1,E1344&gt;45000,E1344&lt;=50000),'Z1'!$G$7/5000*(50000-E1344)*E1344,0)</f>
        <v>0</v>
      </c>
      <c r="P1344" s="24">
        <f t="shared" ca="1" si="271"/>
        <v>0</v>
      </c>
      <c r="Q1344" s="27">
        <v>74642</v>
      </c>
      <c r="R1344" s="26">
        <f t="shared" si="272"/>
        <v>73642</v>
      </c>
      <c r="S1344" s="27">
        <f t="shared" si="273"/>
        <v>1</v>
      </c>
      <c r="T1344" s="28">
        <f t="shared" si="274"/>
        <v>66277.8</v>
      </c>
      <c r="U1344" s="61">
        <f ca="1">OFFSET($U$4,B1344,0)/OFFSET($G$4,B1344,0)*G1344</f>
        <v>660562.2440019151</v>
      </c>
      <c r="V1344" s="62">
        <f t="shared" ca="1" si="275"/>
        <v>726840.04400191514</v>
      </c>
      <c r="W1344" s="63">
        <v>1028.5664359538125</v>
      </c>
      <c r="X1344" s="63">
        <f t="shared" ca="1" si="276"/>
        <v>963.97883819882645</v>
      </c>
      <c r="Y1344" s="64">
        <f t="shared" ca="1" si="277"/>
        <v>-6.2793802614308114E-2</v>
      </c>
      <c r="Z1344" s="64"/>
      <c r="AA1344" s="64">
        <f ca="1">MAX(Y1344,OFFSET($AA$4,B1344,0))</f>
        <v>-6.2793802614308114E-2</v>
      </c>
      <c r="AB1344" s="62">
        <f t="shared" ca="1" si="278"/>
        <v>726840.04400191514</v>
      </c>
      <c r="AC1344" s="65">
        <f t="shared" ca="1" si="279"/>
        <v>0</v>
      </c>
      <c r="AD1344" s="62">
        <f ca="1">MAX(0,AB1344-W1344*(1+OFFSET($Y$4,B1344,0))*E1344)</f>
        <v>1148.6902054497041</v>
      </c>
      <c r="AE1344" s="65">
        <f ca="1">IF(OFFSET($AC$4,B1344,0)=0,0,-OFFSET($AC$4,B1344,0)/OFFSET($AD$4,B1344,0)*AD1344)</f>
        <v>-492.01191966654426</v>
      </c>
      <c r="AF1344" s="51">
        <f t="shared" ca="1" si="280"/>
        <v>726348.0320822486</v>
      </c>
    </row>
    <row r="1345" spans="1:32" ht="11.25" x14ac:dyDescent="0.2">
      <c r="A1345" s="60">
        <v>50211</v>
      </c>
      <c r="B1345" s="102">
        <f>INT(A1345/10000)</f>
        <v>5</v>
      </c>
      <c r="C1345" s="109">
        <v>3</v>
      </c>
      <c r="D1345" s="60" t="s">
        <v>1401</v>
      </c>
      <c r="E1345" s="60">
        <v>1732</v>
      </c>
      <c r="F1345" s="60">
        <v>0</v>
      </c>
      <c r="G1345" s="60">
        <f t="shared" si="268"/>
        <v>2791.8805970149256</v>
      </c>
      <c r="H1345" s="60"/>
      <c r="I1345" s="60"/>
      <c r="J1345" s="57"/>
      <c r="K1345" s="23">
        <f t="shared" si="269"/>
        <v>1</v>
      </c>
      <c r="L1345" s="23">
        <f t="shared" si="270"/>
        <v>0</v>
      </c>
      <c r="M1345" s="23">
        <f ca="1">OFFSET('Z1'!$B$7,B1345,K1345)*E1345</f>
        <v>0</v>
      </c>
      <c r="N1345" s="23">
        <f ca="1">IF(L1345&gt;0,OFFSET('Z1'!$I$7,B1345,L1345)*IF(L1345=1,E1345-9300,IF(L1345=2,E1345-18000,IF(L1345=3,E1345-45000,0))),0)</f>
        <v>0</v>
      </c>
      <c r="O1345" s="23">
        <f>IF(AND(F1345=1,E1345&gt;20000,E1345&lt;=45000),E1345*'Z1'!$G$7,0)+IF(AND(F1345=1,E1345&gt;45000,E1345&lt;=50000),'Z1'!$G$7/5000*(50000-E1345)*E1345,0)</f>
        <v>0</v>
      </c>
      <c r="P1345" s="24">
        <f t="shared" ca="1" si="271"/>
        <v>0</v>
      </c>
      <c r="Q1345" s="27">
        <v>24644</v>
      </c>
      <c r="R1345" s="26">
        <f t="shared" si="272"/>
        <v>23644</v>
      </c>
      <c r="S1345" s="27">
        <f t="shared" si="273"/>
        <v>1</v>
      </c>
      <c r="T1345" s="28">
        <f t="shared" si="274"/>
        <v>21279.600000000002</v>
      </c>
      <c r="U1345" s="61">
        <f ca="1">OFFSET($U$4,B1345,0)/OFFSET($G$4,B1345,0)*G1345</f>
        <v>1517365.7912616935</v>
      </c>
      <c r="V1345" s="62">
        <f t="shared" ca="1" si="275"/>
        <v>1538645.3912616936</v>
      </c>
      <c r="W1345" s="63">
        <v>959.01149186437829</v>
      </c>
      <c r="X1345" s="63">
        <f t="shared" ca="1" si="276"/>
        <v>888.36338987395698</v>
      </c>
      <c r="Y1345" s="64">
        <f t="shared" ca="1" si="277"/>
        <v>-7.3667628166871113E-2</v>
      </c>
      <c r="Z1345" s="64"/>
      <c r="AA1345" s="64">
        <f ca="1">MAX(Y1345,OFFSET($AA$4,B1345,0))</f>
        <v>-6.9274953231019176E-2</v>
      </c>
      <c r="AB1345" s="62">
        <f t="shared" ca="1" si="278"/>
        <v>1545941.6590494469</v>
      </c>
      <c r="AC1345" s="65">
        <f t="shared" ca="1" si="279"/>
        <v>7296.2677877533715</v>
      </c>
      <c r="AD1345" s="62">
        <f ca="1">MAX(0,AB1345-W1345*(1+OFFSET($Y$4,B1345,0))*E1345)</f>
        <v>0</v>
      </c>
      <c r="AE1345" s="65">
        <f ca="1">IF(OFFSET($AC$4,B1345,0)=0,0,-OFFSET($AC$4,B1345,0)/OFFSET($AD$4,B1345,0)*AD1345)</f>
        <v>0</v>
      </c>
      <c r="AF1345" s="51">
        <f t="shared" ca="1" si="280"/>
        <v>1545941.6590494469</v>
      </c>
    </row>
    <row r="1346" spans="1:32" ht="11.25" x14ac:dyDescent="0.2">
      <c r="A1346" s="60">
        <v>50212</v>
      </c>
      <c r="B1346" s="102">
        <f>INT(A1346/10000)</f>
        <v>5</v>
      </c>
      <c r="C1346" s="109">
        <v>3</v>
      </c>
      <c r="D1346" s="60" t="s">
        <v>1402</v>
      </c>
      <c r="E1346" s="60">
        <v>1388</v>
      </c>
      <c r="F1346" s="60">
        <v>0</v>
      </c>
      <c r="G1346" s="60">
        <f t="shared" si="268"/>
        <v>2237.373134328358</v>
      </c>
      <c r="H1346" s="60"/>
      <c r="I1346" s="60"/>
      <c r="J1346" s="57"/>
      <c r="K1346" s="23">
        <f t="shared" si="269"/>
        <v>1</v>
      </c>
      <c r="L1346" s="23">
        <f t="shared" si="270"/>
        <v>0</v>
      </c>
      <c r="M1346" s="23">
        <f ca="1">OFFSET('Z1'!$B$7,B1346,K1346)*E1346</f>
        <v>0</v>
      </c>
      <c r="N1346" s="23">
        <f ca="1">IF(L1346&gt;0,OFFSET('Z1'!$I$7,B1346,L1346)*IF(L1346=1,E1346-9300,IF(L1346=2,E1346-18000,IF(L1346=3,E1346-45000,0))),0)</f>
        <v>0</v>
      </c>
      <c r="O1346" s="23">
        <f>IF(AND(F1346=1,E1346&gt;20000,E1346&lt;=45000),E1346*'Z1'!$G$7,0)+IF(AND(F1346=1,E1346&gt;45000,E1346&lt;=50000),'Z1'!$G$7/5000*(50000-E1346)*E1346,0)</f>
        <v>0</v>
      </c>
      <c r="P1346" s="24">
        <f t="shared" ca="1" si="271"/>
        <v>0</v>
      </c>
      <c r="Q1346" s="27">
        <v>7668</v>
      </c>
      <c r="R1346" s="26">
        <f t="shared" si="272"/>
        <v>6668</v>
      </c>
      <c r="S1346" s="27">
        <f t="shared" si="273"/>
        <v>1</v>
      </c>
      <c r="T1346" s="28">
        <f t="shared" si="274"/>
        <v>6001.2</v>
      </c>
      <c r="U1346" s="61">
        <f ca="1">OFFSET($U$4,B1346,0)/OFFSET($G$4,B1346,0)*G1346</f>
        <v>1215995.2184014032</v>
      </c>
      <c r="V1346" s="62">
        <f t="shared" ca="1" si="275"/>
        <v>1221996.4184014031</v>
      </c>
      <c r="W1346" s="63">
        <v>950.54558466070921</v>
      </c>
      <c r="X1346" s="63">
        <f t="shared" ca="1" si="276"/>
        <v>880.40087781080922</v>
      </c>
      <c r="Y1346" s="64">
        <f t="shared" ca="1" si="277"/>
        <v>-7.3794153570170606E-2</v>
      </c>
      <c r="Z1346" s="64"/>
      <c r="AA1346" s="64">
        <f ca="1">MAX(Y1346,OFFSET($AA$4,B1346,0))</f>
        <v>-6.9274953231019176E-2</v>
      </c>
      <c r="AB1346" s="62">
        <f t="shared" ca="1" si="278"/>
        <v>1227958.8582302688</v>
      </c>
      <c r="AC1346" s="65">
        <f t="shared" ca="1" si="279"/>
        <v>5962.4398288656957</v>
      </c>
      <c r="AD1346" s="62">
        <f ca="1">MAX(0,AB1346-W1346*(1+OFFSET($Y$4,B1346,0))*E1346)</f>
        <v>0</v>
      </c>
      <c r="AE1346" s="65">
        <f ca="1">IF(OFFSET($AC$4,B1346,0)=0,0,-OFFSET($AC$4,B1346,0)/OFFSET($AD$4,B1346,0)*AD1346)</f>
        <v>0</v>
      </c>
      <c r="AF1346" s="51">
        <f t="shared" ca="1" si="280"/>
        <v>1227958.8582302688</v>
      </c>
    </row>
    <row r="1347" spans="1:32" ht="11.25" x14ac:dyDescent="0.2">
      <c r="A1347" s="60">
        <v>50213</v>
      </c>
      <c r="B1347" s="102">
        <f>INT(A1347/10000)</f>
        <v>5</v>
      </c>
      <c r="C1347" s="109">
        <v>3</v>
      </c>
      <c r="D1347" s="60" t="s">
        <v>1403</v>
      </c>
      <c r="E1347" s="60">
        <v>2086</v>
      </c>
      <c r="F1347" s="60">
        <v>0</v>
      </c>
      <c r="G1347" s="60">
        <f t="shared" si="268"/>
        <v>3362.5074626865671</v>
      </c>
      <c r="H1347" s="60"/>
      <c r="I1347" s="60"/>
      <c r="J1347" s="57"/>
      <c r="K1347" s="23">
        <f t="shared" si="269"/>
        <v>1</v>
      </c>
      <c r="L1347" s="23">
        <f t="shared" si="270"/>
        <v>0</v>
      </c>
      <c r="M1347" s="23">
        <f ca="1">OFFSET('Z1'!$B$7,B1347,K1347)*E1347</f>
        <v>0</v>
      </c>
      <c r="N1347" s="23">
        <f ca="1">IF(L1347&gt;0,OFFSET('Z1'!$I$7,B1347,L1347)*IF(L1347=1,E1347-9300,IF(L1347=2,E1347-18000,IF(L1347=3,E1347-45000,0))),0)</f>
        <v>0</v>
      </c>
      <c r="O1347" s="23">
        <f>IF(AND(F1347=1,E1347&gt;20000,E1347&lt;=45000),E1347*'Z1'!$G$7,0)+IF(AND(F1347=1,E1347&gt;45000,E1347&lt;=50000),'Z1'!$G$7/5000*(50000-E1347)*E1347,0)</f>
        <v>0</v>
      </c>
      <c r="P1347" s="24">
        <f t="shared" ca="1" si="271"/>
        <v>0</v>
      </c>
      <c r="Q1347" s="27">
        <v>183700</v>
      </c>
      <c r="R1347" s="26">
        <f t="shared" si="272"/>
        <v>182700</v>
      </c>
      <c r="S1347" s="27">
        <f t="shared" si="273"/>
        <v>1</v>
      </c>
      <c r="T1347" s="28">
        <f t="shared" si="274"/>
        <v>164430</v>
      </c>
      <c r="U1347" s="61">
        <f ca="1">OFFSET($U$4,B1347,0)/OFFSET($G$4,B1347,0)*G1347</f>
        <v>1827497.1365888524</v>
      </c>
      <c r="V1347" s="62">
        <f t="shared" ca="1" si="275"/>
        <v>1991927.1365888524</v>
      </c>
      <c r="W1347" s="63">
        <v>1024.8703671811365</v>
      </c>
      <c r="X1347" s="63">
        <f t="shared" ca="1" si="276"/>
        <v>954.90275004259468</v>
      </c>
      <c r="Y1347" s="64">
        <f t="shared" ca="1" si="277"/>
        <v>-6.8269724034450197E-2</v>
      </c>
      <c r="Z1347" s="64"/>
      <c r="AA1347" s="64">
        <f ca="1">MAX(Y1347,OFFSET($AA$4,B1347,0))</f>
        <v>-6.8269724034450197E-2</v>
      </c>
      <c r="AB1347" s="62">
        <f t="shared" ca="1" si="278"/>
        <v>1991927.1365888524</v>
      </c>
      <c r="AC1347" s="65">
        <f t="shared" ca="1" si="279"/>
        <v>0</v>
      </c>
      <c r="AD1347" s="62">
        <f ca="1">MAX(0,AB1347-W1347*(1+OFFSET($Y$4,B1347,0))*E1347)</f>
        <v>0</v>
      </c>
      <c r="AE1347" s="65">
        <f ca="1">IF(OFFSET($AC$4,B1347,0)=0,0,-OFFSET($AC$4,B1347,0)/OFFSET($AD$4,B1347,0)*AD1347)</f>
        <v>0</v>
      </c>
      <c r="AF1347" s="51">
        <f t="shared" ca="1" si="280"/>
        <v>1991927.1365888524</v>
      </c>
    </row>
    <row r="1348" spans="1:32" ht="11.25" x14ac:dyDescent="0.2">
      <c r="A1348" s="60">
        <v>50301</v>
      </c>
      <c r="B1348" s="102">
        <f>INT(A1348/10000)</f>
        <v>5</v>
      </c>
      <c r="C1348" s="109">
        <v>4</v>
      </c>
      <c r="D1348" s="60" t="s">
        <v>1404</v>
      </c>
      <c r="E1348" s="60">
        <v>4202</v>
      </c>
      <c r="F1348" s="60">
        <v>0</v>
      </c>
      <c r="G1348" s="60">
        <f t="shared" si="268"/>
        <v>6773.373134328358</v>
      </c>
      <c r="H1348" s="60"/>
      <c r="I1348" s="60"/>
      <c r="J1348" s="57"/>
      <c r="K1348" s="23">
        <f t="shared" si="269"/>
        <v>1</v>
      </c>
      <c r="L1348" s="23">
        <f t="shared" si="270"/>
        <v>0</v>
      </c>
      <c r="M1348" s="23">
        <f ca="1">OFFSET('Z1'!$B$7,B1348,K1348)*E1348</f>
        <v>0</v>
      </c>
      <c r="N1348" s="23">
        <f ca="1">IF(L1348&gt;0,OFFSET('Z1'!$I$7,B1348,L1348)*IF(L1348=1,E1348-9300,IF(L1348=2,E1348-18000,IF(L1348=3,E1348-45000,0))),0)</f>
        <v>0</v>
      </c>
      <c r="O1348" s="23">
        <f>IF(AND(F1348=1,E1348&gt;20000,E1348&lt;=45000),E1348*'Z1'!$G$7,0)+IF(AND(F1348=1,E1348&gt;45000,E1348&lt;=50000),'Z1'!$G$7/5000*(50000-E1348)*E1348,0)</f>
        <v>0</v>
      </c>
      <c r="P1348" s="24">
        <f t="shared" ca="1" si="271"/>
        <v>0</v>
      </c>
      <c r="Q1348" s="27">
        <v>131144</v>
      </c>
      <c r="R1348" s="26">
        <f t="shared" si="272"/>
        <v>130144</v>
      </c>
      <c r="S1348" s="27">
        <f t="shared" si="273"/>
        <v>1</v>
      </c>
      <c r="T1348" s="28">
        <f t="shared" si="274"/>
        <v>117129.60000000001</v>
      </c>
      <c r="U1348" s="61">
        <f ca="1">OFFSET($U$4,B1348,0)/OFFSET($G$4,B1348,0)*G1348</f>
        <v>3681276.5905783116</v>
      </c>
      <c r="V1348" s="62">
        <f t="shared" ca="1" si="275"/>
        <v>3798406.1905783117</v>
      </c>
      <c r="W1348" s="63">
        <v>974.50334328139866</v>
      </c>
      <c r="X1348" s="63">
        <f t="shared" ca="1" si="276"/>
        <v>903.95197300768962</v>
      </c>
      <c r="Y1348" s="64">
        <f t="shared" ca="1" si="277"/>
        <v>-7.2397258316369451E-2</v>
      </c>
      <c r="Z1348" s="64"/>
      <c r="AA1348" s="64">
        <f ca="1">MAX(Y1348,OFFSET($AA$4,B1348,0))</f>
        <v>-6.9274953231019176E-2</v>
      </c>
      <c r="AB1348" s="62">
        <f t="shared" ca="1" si="278"/>
        <v>3811191.6022983575</v>
      </c>
      <c r="AC1348" s="65">
        <f t="shared" ca="1" si="279"/>
        <v>12785.411720045842</v>
      </c>
      <c r="AD1348" s="62">
        <f ca="1">MAX(0,AB1348-W1348*(1+OFFSET($Y$4,B1348,0))*E1348)</f>
        <v>0</v>
      </c>
      <c r="AE1348" s="65">
        <f ca="1">IF(OFFSET($AC$4,B1348,0)=0,0,-OFFSET($AC$4,B1348,0)/OFFSET($AD$4,B1348,0)*AD1348)</f>
        <v>0</v>
      </c>
      <c r="AF1348" s="51">
        <f t="shared" ca="1" si="280"/>
        <v>3811191.6022983575</v>
      </c>
    </row>
    <row r="1349" spans="1:32" ht="11.25" x14ac:dyDescent="0.2">
      <c r="A1349" s="60">
        <v>50302</v>
      </c>
      <c r="B1349" s="102">
        <f>INT(A1349/10000)</f>
        <v>5</v>
      </c>
      <c r="C1349" s="109">
        <v>4</v>
      </c>
      <c r="D1349" s="60" t="s">
        <v>1405</v>
      </c>
      <c r="E1349" s="60">
        <v>3759</v>
      </c>
      <c r="F1349" s="60">
        <v>0</v>
      </c>
      <c r="G1349" s="60">
        <f t="shared" si="268"/>
        <v>6059.2835820895525</v>
      </c>
      <c r="H1349" s="60"/>
      <c r="I1349" s="60"/>
      <c r="J1349" s="57"/>
      <c r="K1349" s="23">
        <f t="shared" si="269"/>
        <v>1</v>
      </c>
      <c r="L1349" s="23">
        <f t="shared" si="270"/>
        <v>0</v>
      </c>
      <c r="M1349" s="23">
        <f ca="1">OFFSET('Z1'!$B$7,B1349,K1349)*E1349</f>
        <v>0</v>
      </c>
      <c r="N1349" s="23">
        <f ca="1">IF(L1349&gt;0,OFFSET('Z1'!$I$7,B1349,L1349)*IF(L1349=1,E1349-9300,IF(L1349=2,E1349-18000,IF(L1349=3,E1349-45000,0))),0)</f>
        <v>0</v>
      </c>
      <c r="O1349" s="23">
        <f>IF(AND(F1349=1,E1349&gt;20000,E1349&lt;=45000),E1349*'Z1'!$G$7,0)+IF(AND(F1349=1,E1349&gt;45000,E1349&lt;=50000),'Z1'!$G$7/5000*(50000-E1349)*E1349,0)</f>
        <v>0</v>
      </c>
      <c r="P1349" s="24">
        <f t="shared" ca="1" si="271"/>
        <v>0</v>
      </c>
      <c r="Q1349" s="27">
        <v>24155</v>
      </c>
      <c r="R1349" s="26">
        <f t="shared" si="272"/>
        <v>23155</v>
      </c>
      <c r="S1349" s="27">
        <f t="shared" si="273"/>
        <v>1</v>
      </c>
      <c r="T1349" s="28">
        <f t="shared" si="274"/>
        <v>20839.5</v>
      </c>
      <c r="U1349" s="61">
        <f ca="1">OFFSET($U$4,B1349,0)/OFFSET($G$4,B1349,0)*G1349</f>
        <v>3293174.3702960196</v>
      </c>
      <c r="V1349" s="62">
        <f t="shared" ca="1" si="275"/>
        <v>3314013.8702960196</v>
      </c>
      <c r="W1349" s="63">
        <v>952.52292807847743</v>
      </c>
      <c r="X1349" s="63">
        <f t="shared" ca="1" si="276"/>
        <v>881.62114133972318</v>
      </c>
      <c r="Y1349" s="64">
        <f t="shared" ca="1" si="277"/>
        <v>-7.4435779600375951E-2</v>
      </c>
      <c r="Z1349" s="64"/>
      <c r="AA1349" s="64">
        <f ca="1">MAX(Y1349,OFFSET($AA$4,B1349,0))</f>
        <v>-6.9274953231019176E-2</v>
      </c>
      <c r="AB1349" s="62">
        <f t="shared" ca="1" si="278"/>
        <v>3332492.3829624373</v>
      </c>
      <c r="AC1349" s="65">
        <f t="shared" ca="1" si="279"/>
        <v>18478.512666417751</v>
      </c>
      <c r="AD1349" s="62">
        <f ca="1">MAX(0,AB1349-W1349*(1+OFFSET($Y$4,B1349,0))*E1349)</f>
        <v>0</v>
      </c>
      <c r="AE1349" s="65">
        <f ca="1">IF(OFFSET($AC$4,B1349,0)=0,0,-OFFSET($AC$4,B1349,0)/OFFSET($AD$4,B1349,0)*AD1349)</f>
        <v>0</v>
      </c>
      <c r="AF1349" s="51">
        <f t="shared" ca="1" si="280"/>
        <v>3332492.3829624373</v>
      </c>
    </row>
    <row r="1350" spans="1:32" ht="11.25" x14ac:dyDescent="0.2">
      <c r="A1350" s="60">
        <v>50303</v>
      </c>
      <c r="B1350" s="102">
        <f>INT(A1350/10000)</f>
        <v>5</v>
      </c>
      <c r="C1350" s="109">
        <v>5</v>
      </c>
      <c r="D1350" s="60" t="s">
        <v>1406</v>
      </c>
      <c r="E1350" s="60">
        <v>5410</v>
      </c>
      <c r="F1350" s="60">
        <v>0</v>
      </c>
      <c r="G1350" s="60">
        <f t="shared" si="268"/>
        <v>8720.5970149253735</v>
      </c>
      <c r="H1350" s="60"/>
      <c r="I1350" s="60"/>
      <c r="J1350" s="57"/>
      <c r="K1350" s="23">
        <f t="shared" si="269"/>
        <v>1</v>
      </c>
      <c r="L1350" s="23">
        <f t="shared" si="270"/>
        <v>0</v>
      </c>
      <c r="M1350" s="23">
        <f ca="1">OFFSET('Z1'!$B$7,B1350,K1350)*E1350</f>
        <v>0</v>
      </c>
      <c r="N1350" s="23">
        <f ca="1">IF(L1350&gt;0,OFFSET('Z1'!$I$7,B1350,L1350)*IF(L1350=1,E1350-9300,IF(L1350=2,E1350-18000,IF(L1350=3,E1350-45000,0))),0)</f>
        <v>0</v>
      </c>
      <c r="O1350" s="23">
        <f>IF(AND(F1350=1,E1350&gt;20000,E1350&lt;=45000),E1350*'Z1'!$G$7,0)+IF(AND(F1350=1,E1350&gt;45000,E1350&lt;=50000),'Z1'!$G$7/5000*(50000-E1350)*E1350,0)</f>
        <v>0</v>
      </c>
      <c r="P1350" s="24">
        <f t="shared" ca="1" si="271"/>
        <v>0</v>
      </c>
      <c r="Q1350" s="27">
        <v>82202</v>
      </c>
      <c r="R1350" s="26">
        <f t="shared" si="272"/>
        <v>81202</v>
      </c>
      <c r="S1350" s="27">
        <f t="shared" si="273"/>
        <v>1</v>
      </c>
      <c r="T1350" s="28">
        <f t="shared" si="274"/>
        <v>73081.8</v>
      </c>
      <c r="U1350" s="61">
        <f ca="1">OFFSET($U$4,B1350,0)/OFFSET($G$4,B1350,0)*G1350</f>
        <v>4739577.9045760753</v>
      </c>
      <c r="V1350" s="62">
        <f t="shared" ca="1" si="275"/>
        <v>4812659.7045760751</v>
      </c>
      <c r="W1350" s="63">
        <v>959.212900190087</v>
      </c>
      <c r="X1350" s="63">
        <f t="shared" ca="1" si="276"/>
        <v>889.58589733384008</v>
      </c>
      <c r="Y1350" s="64">
        <f t="shared" ca="1" si="277"/>
        <v>-7.2587642266329966E-2</v>
      </c>
      <c r="Z1350" s="64"/>
      <c r="AA1350" s="64">
        <f ca="1">MAX(Y1350,OFFSET($AA$4,B1350,0))</f>
        <v>-6.9274953231019176E-2</v>
      </c>
      <c r="AB1350" s="62">
        <f t="shared" ca="1" si="278"/>
        <v>4829850.3802243825</v>
      </c>
      <c r="AC1350" s="65">
        <f t="shared" ca="1" si="279"/>
        <v>17190.675648307428</v>
      </c>
      <c r="AD1350" s="62">
        <f ca="1">MAX(0,AB1350-W1350*(1+OFFSET($Y$4,B1350,0))*E1350)</f>
        <v>0</v>
      </c>
      <c r="AE1350" s="65">
        <f ca="1">IF(OFFSET($AC$4,B1350,0)=0,0,-OFFSET($AC$4,B1350,0)/OFFSET($AD$4,B1350,0)*AD1350)</f>
        <v>0</v>
      </c>
      <c r="AF1350" s="51">
        <f t="shared" ca="1" si="280"/>
        <v>4829850.3802243825</v>
      </c>
    </row>
    <row r="1351" spans="1:32" ht="11.25" x14ac:dyDescent="0.2">
      <c r="A1351" s="60">
        <v>50304</v>
      </c>
      <c r="B1351" s="102">
        <f>INT(A1351/10000)</f>
        <v>5</v>
      </c>
      <c r="C1351" s="109">
        <v>3</v>
      </c>
      <c r="D1351" s="60" t="s">
        <v>1407</v>
      </c>
      <c r="E1351" s="60">
        <v>1715</v>
      </c>
      <c r="F1351" s="60">
        <v>0</v>
      </c>
      <c r="G1351" s="60">
        <f t="shared" si="268"/>
        <v>2764.4776119402986</v>
      </c>
      <c r="H1351" s="60"/>
      <c r="I1351" s="60"/>
      <c r="J1351" s="57"/>
      <c r="K1351" s="23">
        <f t="shared" si="269"/>
        <v>1</v>
      </c>
      <c r="L1351" s="23">
        <f t="shared" si="270"/>
        <v>0</v>
      </c>
      <c r="M1351" s="23">
        <f ca="1">OFFSET('Z1'!$B$7,B1351,K1351)*E1351</f>
        <v>0</v>
      </c>
      <c r="N1351" s="23">
        <f ca="1">IF(L1351&gt;0,OFFSET('Z1'!$I$7,B1351,L1351)*IF(L1351=1,E1351-9300,IF(L1351=2,E1351-18000,IF(L1351=3,E1351-45000,0))),0)</f>
        <v>0</v>
      </c>
      <c r="O1351" s="23">
        <f>IF(AND(F1351=1,E1351&gt;20000,E1351&lt;=45000),E1351*'Z1'!$G$7,0)+IF(AND(F1351=1,E1351&gt;45000,E1351&lt;=50000),'Z1'!$G$7/5000*(50000-E1351)*E1351,0)</f>
        <v>0</v>
      </c>
      <c r="P1351" s="24">
        <f t="shared" ca="1" si="271"/>
        <v>0</v>
      </c>
      <c r="Q1351" s="27">
        <v>3126</v>
      </c>
      <c r="R1351" s="26">
        <f t="shared" si="272"/>
        <v>2126</v>
      </c>
      <c r="S1351" s="27">
        <f t="shared" si="273"/>
        <v>1</v>
      </c>
      <c r="T1351" s="28">
        <f t="shared" si="274"/>
        <v>1913.4</v>
      </c>
      <c r="U1351" s="61">
        <f ca="1">OFFSET($U$4,B1351,0)/OFFSET($G$4,B1351,0)*G1351</f>
        <v>1502472.4780680165</v>
      </c>
      <c r="V1351" s="62">
        <f t="shared" ca="1" si="275"/>
        <v>1504385.8780680164</v>
      </c>
      <c r="W1351" s="63">
        <v>947.57835559666978</v>
      </c>
      <c r="X1351" s="63">
        <f t="shared" ca="1" si="276"/>
        <v>877.1929318180853</v>
      </c>
      <c r="Y1351" s="64">
        <f t="shared" ca="1" si="277"/>
        <v>-7.4279264994676075E-2</v>
      </c>
      <c r="Z1351" s="64"/>
      <c r="AA1351" s="64">
        <f ca="1">MAX(Y1351,OFFSET($AA$4,B1351,0))</f>
        <v>-6.9274953231019176E-2</v>
      </c>
      <c r="AB1351" s="62">
        <f t="shared" ca="1" si="278"/>
        <v>1512518.3695009232</v>
      </c>
      <c r="AC1351" s="65">
        <f t="shared" ca="1" si="279"/>
        <v>8132.491432906827</v>
      </c>
      <c r="AD1351" s="62">
        <f ca="1">MAX(0,AB1351-W1351*(1+OFFSET($Y$4,B1351,0))*E1351)</f>
        <v>0</v>
      </c>
      <c r="AE1351" s="65">
        <f ca="1">IF(OFFSET($AC$4,B1351,0)=0,0,-OFFSET($AC$4,B1351,0)/OFFSET($AD$4,B1351,0)*AD1351)</f>
        <v>0</v>
      </c>
      <c r="AF1351" s="51">
        <f t="shared" ca="1" si="280"/>
        <v>1512518.3695009232</v>
      </c>
    </row>
    <row r="1352" spans="1:32" ht="11.25" x14ac:dyDescent="0.2">
      <c r="A1352" s="60">
        <v>50305</v>
      </c>
      <c r="B1352" s="102">
        <f>INT(A1352/10000)</f>
        <v>5</v>
      </c>
      <c r="C1352" s="109">
        <v>4</v>
      </c>
      <c r="D1352" s="60" t="s">
        <v>1408</v>
      </c>
      <c r="E1352" s="60">
        <v>4908</v>
      </c>
      <c r="F1352" s="60">
        <v>0</v>
      </c>
      <c r="G1352" s="60">
        <f t="shared" si="268"/>
        <v>7911.4029850746265</v>
      </c>
      <c r="H1352" s="60"/>
      <c r="I1352" s="60"/>
      <c r="J1352" s="57"/>
      <c r="K1352" s="23">
        <f t="shared" si="269"/>
        <v>1</v>
      </c>
      <c r="L1352" s="23">
        <f t="shared" si="270"/>
        <v>0</v>
      </c>
      <c r="M1352" s="23">
        <f ca="1">OFFSET('Z1'!$B$7,B1352,K1352)*E1352</f>
        <v>0</v>
      </c>
      <c r="N1352" s="23">
        <f ca="1">IF(L1352&gt;0,OFFSET('Z1'!$I$7,B1352,L1352)*IF(L1352=1,E1352-9300,IF(L1352=2,E1352-18000,IF(L1352=3,E1352-45000,0))),0)</f>
        <v>0</v>
      </c>
      <c r="O1352" s="23">
        <f>IF(AND(F1352=1,E1352&gt;20000,E1352&lt;=45000),E1352*'Z1'!$G$7,0)+IF(AND(F1352=1,E1352&gt;45000,E1352&lt;=50000),'Z1'!$G$7/5000*(50000-E1352)*E1352,0)</f>
        <v>0</v>
      </c>
      <c r="P1352" s="24">
        <f t="shared" ca="1" si="271"/>
        <v>0</v>
      </c>
      <c r="Q1352" s="27">
        <v>0</v>
      </c>
      <c r="R1352" s="26">
        <f t="shared" si="272"/>
        <v>0</v>
      </c>
      <c r="S1352" s="27">
        <f t="shared" si="273"/>
        <v>1</v>
      </c>
      <c r="T1352" s="28">
        <f t="shared" si="274"/>
        <v>0</v>
      </c>
      <c r="U1352" s="61">
        <f ca="1">OFFSET($U$4,B1352,0)/OFFSET($G$4,B1352,0)*G1352</f>
        <v>4299787.1267392561</v>
      </c>
      <c r="V1352" s="62">
        <f t="shared" ca="1" si="275"/>
        <v>4299787.1267392561</v>
      </c>
      <c r="W1352" s="63">
        <v>946.50949538393229</v>
      </c>
      <c r="X1352" s="63">
        <f t="shared" ca="1" si="276"/>
        <v>876.07724668689002</v>
      </c>
      <c r="Y1352" s="64">
        <f t="shared" ca="1" si="277"/>
        <v>-7.4412617137531001E-2</v>
      </c>
      <c r="Z1352" s="64"/>
      <c r="AA1352" s="64">
        <f ca="1">MAX(Y1352,OFFSET($AA$4,B1352,0))</f>
        <v>-6.9274953231019176E-2</v>
      </c>
      <c r="AB1352" s="62">
        <f t="shared" ca="1" si="278"/>
        <v>4323653.9831114924</v>
      </c>
      <c r="AC1352" s="65">
        <f t="shared" ca="1" si="279"/>
        <v>23866.856372236274</v>
      </c>
      <c r="AD1352" s="62">
        <f ca="1">MAX(0,AB1352-W1352*(1+OFFSET($Y$4,B1352,0))*E1352)</f>
        <v>0</v>
      </c>
      <c r="AE1352" s="65">
        <f ca="1">IF(OFFSET($AC$4,B1352,0)=0,0,-OFFSET($AC$4,B1352,0)/OFFSET($AD$4,B1352,0)*AD1352)</f>
        <v>0</v>
      </c>
      <c r="AF1352" s="51">
        <f t="shared" ca="1" si="280"/>
        <v>4323653.9831114924</v>
      </c>
    </row>
    <row r="1353" spans="1:32" ht="11.25" x14ac:dyDescent="0.2">
      <c r="A1353" s="60">
        <v>50306</v>
      </c>
      <c r="B1353" s="102">
        <f>INT(A1353/10000)</f>
        <v>5</v>
      </c>
      <c r="C1353" s="109">
        <v>3</v>
      </c>
      <c r="D1353" s="60" t="s">
        <v>1409</v>
      </c>
      <c r="E1353" s="60">
        <v>1549</v>
      </c>
      <c r="F1353" s="60">
        <v>0</v>
      </c>
      <c r="G1353" s="60">
        <f t="shared" si="268"/>
        <v>2496.8955223880598</v>
      </c>
      <c r="H1353" s="60"/>
      <c r="I1353" s="60"/>
      <c r="J1353" s="57"/>
      <c r="K1353" s="23">
        <f t="shared" si="269"/>
        <v>1</v>
      </c>
      <c r="L1353" s="23">
        <f t="shared" si="270"/>
        <v>0</v>
      </c>
      <c r="M1353" s="23">
        <f ca="1">OFFSET('Z1'!$B$7,B1353,K1353)*E1353</f>
        <v>0</v>
      </c>
      <c r="N1353" s="23">
        <f ca="1">IF(L1353&gt;0,OFFSET('Z1'!$I$7,B1353,L1353)*IF(L1353=1,E1353-9300,IF(L1353=2,E1353-18000,IF(L1353=3,E1353-45000,0))),0)</f>
        <v>0</v>
      </c>
      <c r="O1353" s="23">
        <f>IF(AND(F1353=1,E1353&gt;20000,E1353&lt;=45000),E1353*'Z1'!$G$7,0)+IF(AND(F1353=1,E1353&gt;45000,E1353&lt;=50000),'Z1'!$G$7/5000*(50000-E1353)*E1353,0)</f>
        <v>0</v>
      </c>
      <c r="P1353" s="24">
        <f t="shared" ca="1" si="271"/>
        <v>0</v>
      </c>
      <c r="Q1353" s="27">
        <v>0</v>
      </c>
      <c r="R1353" s="26">
        <f t="shared" si="272"/>
        <v>0</v>
      </c>
      <c r="S1353" s="27">
        <f t="shared" si="273"/>
        <v>1</v>
      </c>
      <c r="T1353" s="28">
        <f t="shared" si="274"/>
        <v>0</v>
      </c>
      <c r="U1353" s="61">
        <f ca="1">OFFSET($U$4,B1353,0)/OFFSET($G$4,B1353,0)*G1353</f>
        <v>1357043.6551179925</v>
      </c>
      <c r="V1353" s="62">
        <f t="shared" ca="1" si="275"/>
        <v>1357043.6551179925</v>
      </c>
      <c r="W1353" s="63">
        <v>946.5117484538124</v>
      </c>
      <c r="X1353" s="63">
        <f t="shared" ca="1" si="276"/>
        <v>876.07724668688991</v>
      </c>
      <c r="Y1353" s="64">
        <f t="shared" ca="1" si="277"/>
        <v>-7.4414820399199222E-2</v>
      </c>
      <c r="Z1353" s="64"/>
      <c r="AA1353" s="64">
        <f ca="1">MAX(Y1353,OFFSET($AA$4,B1353,0))</f>
        <v>-6.9274953231019176E-2</v>
      </c>
      <c r="AB1353" s="62">
        <f t="shared" ca="1" si="278"/>
        <v>1364579.4543966027</v>
      </c>
      <c r="AC1353" s="65">
        <f t="shared" ca="1" si="279"/>
        <v>7535.7992786101531</v>
      </c>
      <c r="AD1353" s="62">
        <f ca="1">MAX(0,AB1353-W1353*(1+OFFSET($Y$4,B1353,0))*E1353)</f>
        <v>0</v>
      </c>
      <c r="AE1353" s="65">
        <f ca="1">IF(OFFSET($AC$4,B1353,0)=0,0,-OFFSET($AC$4,B1353,0)/OFFSET($AD$4,B1353,0)*AD1353)</f>
        <v>0</v>
      </c>
      <c r="AF1353" s="51">
        <f t="shared" ca="1" si="280"/>
        <v>1364579.4543966027</v>
      </c>
    </row>
    <row r="1354" spans="1:32" ht="11.25" x14ac:dyDescent="0.2">
      <c r="A1354" s="60">
        <v>50307</v>
      </c>
      <c r="B1354" s="102">
        <f>INT(A1354/10000)</f>
        <v>5</v>
      </c>
      <c r="C1354" s="109">
        <v>3</v>
      </c>
      <c r="D1354" s="60" t="s">
        <v>1410</v>
      </c>
      <c r="E1354" s="60">
        <v>1417</v>
      </c>
      <c r="F1354" s="60">
        <v>0</v>
      </c>
      <c r="G1354" s="60">
        <f t="shared" si="268"/>
        <v>2284.1194029850744</v>
      </c>
      <c r="H1354" s="60"/>
      <c r="I1354" s="60"/>
      <c r="J1354" s="57"/>
      <c r="K1354" s="23">
        <f t="shared" si="269"/>
        <v>1</v>
      </c>
      <c r="L1354" s="23">
        <f t="shared" si="270"/>
        <v>0</v>
      </c>
      <c r="M1354" s="23">
        <f ca="1">OFFSET('Z1'!$B$7,B1354,K1354)*E1354</f>
        <v>0</v>
      </c>
      <c r="N1354" s="23">
        <f ca="1">IF(L1354&gt;0,OFFSET('Z1'!$I$7,B1354,L1354)*IF(L1354=1,E1354-9300,IF(L1354=2,E1354-18000,IF(L1354=3,E1354-45000,0))),0)</f>
        <v>0</v>
      </c>
      <c r="O1354" s="23">
        <f>IF(AND(F1354=1,E1354&gt;20000,E1354&lt;=45000),E1354*'Z1'!$G$7,0)+IF(AND(F1354=1,E1354&gt;45000,E1354&lt;=50000),'Z1'!$G$7/5000*(50000-E1354)*E1354,0)</f>
        <v>0</v>
      </c>
      <c r="P1354" s="24">
        <f t="shared" ca="1" si="271"/>
        <v>0</v>
      </c>
      <c r="Q1354" s="27">
        <v>7269</v>
      </c>
      <c r="R1354" s="26">
        <f t="shared" si="272"/>
        <v>6269</v>
      </c>
      <c r="S1354" s="27">
        <f t="shared" si="273"/>
        <v>1</v>
      </c>
      <c r="T1354" s="28">
        <f t="shared" si="274"/>
        <v>5642.1</v>
      </c>
      <c r="U1354" s="61">
        <f ca="1">OFFSET($U$4,B1354,0)/OFFSET($G$4,B1354,0)*G1354</f>
        <v>1241401.4585553231</v>
      </c>
      <c r="V1354" s="62">
        <f t="shared" ca="1" si="275"/>
        <v>1247043.5585553232</v>
      </c>
      <c r="W1354" s="63">
        <v>949.87637336778391</v>
      </c>
      <c r="X1354" s="63">
        <f t="shared" ca="1" si="276"/>
        <v>880.05896863466705</v>
      </c>
      <c r="Y1354" s="64">
        <f t="shared" ca="1" si="277"/>
        <v>-7.350156998387003E-2</v>
      </c>
      <c r="Z1354" s="64"/>
      <c r="AA1354" s="64">
        <f ca="1">MAX(Y1354,OFFSET($AA$4,B1354,0))</f>
        <v>-6.9274953231019176E-2</v>
      </c>
      <c r="AB1354" s="62">
        <f t="shared" ca="1" si="278"/>
        <v>1252732.4782829399</v>
      </c>
      <c r="AC1354" s="65">
        <f t="shared" ca="1" si="279"/>
        <v>5688.9197276167106</v>
      </c>
      <c r="AD1354" s="62">
        <f ca="1">MAX(0,AB1354-W1354*(1+OFFSET($Y$4,B1354,0))*E1354)</f>
        <v>0</v>
      </c>
      <c r="AE1354" s="65">
        <f ca="1">IF(OFFSET($AC$4,B1354,0)=0,0,-OFFSET($AC$4,B1354,0)/OFFSET($AD$4,B1354,0)*AD1354)</f>
        <v>0</v>
      </c>
      <c r="AF1354" s="51">
        <f t="shared" ca="1" si="280"/>
        <v>1252732.4782829399</v>
      </c>
    </row>
    <row r="1355" spans="1:32" ht="11.25" x14ac:dyDescent="0.2">
      <c r="A1355" s="60">
        <v>50308</v>
      </c>
      <c r="B1355" s="102">
        <f>INT(A1355/10000)</f>
        <v>5</v>
      </c>
      <c r="C1355" s="109">
        <v>4</v>
      </c>
      <c r="D1355" s="60" t="s">
        <v>1411</v>
      </c>
      <c r="E1355" s="60">
        <v>2968</v>
      </c>
      <c r="F1355" s="60">
        <v>0</v>
      </c>
      <c r="G1355" s="60">
        <f t="shared" si="268"/>
        <v>4784.2388059701489</v>
      </c>
      <c r="H1355" s="60"/>
      <c r="I1355" s="60"/>
      <c r="J1355" s="57"/>
      <c r="K1355" s="23">
        <f t="shared" si="269"/>
        <v>1</v>
      </c>
      <c r="L1355" s="23">
        <f t="shared" si="270"/>
        <v>0</v>
      </c>
      <c r="M1355" s="23">
        <f ca="1">OFFSET('Z1'!$B$7,B1355,K1355)*E1355</f>
        <v>0</v>
      </c>
      <c r="N1355" s="23">
        <f ca="1">IF(L1355&gt;0,OFFSET('Z1'!$I$7,B1355,L1355)*IF(L1355=1,E1355-9300,IF(L1355=2,E1355-18000,IF(L1355=3,E1355-45000,0))),0)</f>
        <v>0</v>
      </c>
      <c r="O1355" s="23">
        <f>IF(AND(F1355=1,E1355&gt;20000,E1355&lt;=45000),E1355*'Z1'!$G$7,0)+IF(AND(F1355=1,E1355&gt;45000,E1355&lt;=50000),'Z1'!$G$7/5000*(50000-E1355)*E1355,0)</f>
        <v>0</v>
      </c>
      <c r="P1355" s="24">
        <f t="shared" ca="1" si="271"/>
        <v>0</v>
      </c>
      <c r="Q1355" s="27">
        <v>31135</v>
      </c>
      <c r="R1355" s="26">
        <f t="shared" si="272"/>
        <v>30135</v>
      </c>
      <c r="S1355" s="27">
        <f t="shared" si="273"/>
        <v>1</v>
      </c>
      <c r="T1355" s="28">
        <f t="shared" si="274"/>
        <v>27121.5</v>
      </c>
      <c r="U1355" s="61">
        <f ca="1">OFFSET($U$4,B1355,0)/OFFSET($G$4,B1355,0)*G1355</f>
        <v>2600197.2681666892</v>
      </c>
      <c r="V1355" s="62">
        <f t="shared" ca="1" si="275"/>
        <v>2627318.7681666892</v>
      </c>
      <c r="W1355" s="63">
        <v>956.00989222701526</v>
      </c>
      <c r="X1355" s="63">
        <f t="shared" ca="1" si="276"/>
        <v>885.21521838500314</v>
      </c>
      <c r="Y1355" s="64">
        <f t="shared" ca="1" si="277"/>
        <v>-7.4052239854021429E-2</v>
      </c>
      <c r="Z1355" s="64"/>
      <c r="AA1355" s="64">
        <f ca="1">MAX(Y1355,OFFSET($AA$4,B1355,0))</f>
        <v>-6.9274953231019176E-2</v>
      </c>
      <c r="AB1355" s="62">
        <f t="shared" ca="1" si="278"/>
        <v>2640874.0197108439</v>
      </c>
      <c r="AC1355" s="65">
        <f t="shared" ca="1" si="279"/>
        <v>13555.251544154715</v>
      </c>
      <c r="AD1355" s="62">
        <f ca="1">MAX(0,AB1355-W1355*(1+OFFSET($Y$4,B1355,0))*E1355)</f>
        <v>0</v>
      </c>
      <c r="AE1355" s="65">
        <f ca="1">IF(OFFSET($AC$4,B1355,0)=0,0,-OFFSET($AC$4,B1355,0)/OFFSET($AD$4,B1355,0)*AD1355)</f>
        <v>0</v>
      </c>
      <c r="AF1355" s="51">
        <f t="shared" ca="1" si="280"/>
        <v>2640874.0197108439</v>
      </c>
    </row>
    <row r="1356" spans="1:32" ht="11.25" x14ac:dyDescent="0.2">
      <c r="A1356" s="60">
        <v>50309</v>
      </c>
      <c r="B1356" s="102">
        <f>INT(A1356/10000)</f>
        <v>5</v>
      </c>
      <c r="C1356" s="109">
        <v>5</v>
      </c>
      <c r="D1356" s="60" t="s">
        <v>1412</v>
      </c>
      <c r="E1356" s="60">
        <v>5443</v>
      </c>
      <c r="F1356" s="60">
        <v>0</v>
      </c>
      <c r="G1356" s="60">
        <f t="shared" si="268"/>
        <v>8773.7910447761187</v>
      </c>
      <c r="H1356" s="60"/>
      <c r="I1356" s="60"/>
      <c r="J1356" s="57"/>
      <c r="K1356" s="23">
        <f t="shared" si="269"/>
        <v>1</v>
      </c>
      <c r="L1356" s="23">
        <f t="shared" si="270"/>
        <v>0</v>
      </c>
      <c r="M1356" s="23">
        <f ca="1">OFFSET('Z1'!$B$7,B1356,K1356)*E1356</f>
        <v>0</v>
      </c>
      <c r="N1356" s="23">
        <f ca="1">IF(L1356&gt;0,OFFSET('Z1'!$I$7,B1356,L1356)*IF(L1356=1,E1356-9300,IF(L1356=2,E1356-18000,IF(L1356=3,E1356-45000,0))),0)</f>
        <v>0</v>
      </c>
      <c r="O1356" s="23">
        <f>IF(AND(F1356=1,E1356&gt;20000,E1356&lt;=45000),E1356*'Z1'!$G$7,0)+IF(AND(F1356=1,E1356&gt;45000,E1356&lt;=50000),'Z1'!$G$7/5000*(50000-E1356)*E1356,0)</f>
        <v>0</v>
      </c>
      <c r="P1356" s="24">
        <f t="shared" ca="1" si="271"/>
        <v>0</v>
      </c>
      <c r="Q1356" s="27">
        <v>10770</v>
      </c>
      <c r="R1356" s="26">
        <f t="shared" si="272"/>
        <v>9770</v>
      </c>
      <c r="S1356" s="27">
        <f t="shared" si="273"/>
        <v>1</v>
      </c>
      <c r="T1356" s="28">
        <f t="shared" si="274"/>
        <v>8793</v>
      </c>
      <c r="U1356" s="61">
        <f ca="1">OFFSET($U$4,B1356,0)/OFFSET($G$4,B1356,0)*G1356</f>
        <v>4768488.4537167419</v>
      </c>
      <c r="V1356" s="62">
        <f t="shared" ca="1" si="275"/>
        <v>4777281.4537167419</v>
      </c>
      <c r="W1356" s="63">
        <v>947.99281803190274</v>
      </c>
      <c r="X1356" s="63">
        <f t="shared" ca="1" si="276"/>
        <v>877.69271609714167</v>
      </c>
      <c r="Y1356" s="64">
        <f t="shared" ca="1" si="277"/>
        <v>-7.4156787475150754E-2</v>
      </c>
      <c r="Z1356" s="64"/>
      <c r="AA1356" s="64">
        <f ca="1">MAX(Y1356,OFFSET($AA$4,B1356,0))</f>
        <v>-6.9274953231019176E-2</v>
      </c>
      <c r="AB1356" s="62">
        <f t="shared" ca="1" si="278"/>
        <v>4802471.3518324373</v>
      </c>
      <c r="AC1356" s="65">
        <f t="shared" ca="1" si="279"/>
        <v>25189.898115695454</v>
      </c>
      <c r="AD1356" s="62">
        <f ca="1">MAX(0,AB1356-W1356*(1+OFFSET($Y$4,B1356,0))*E1356)</f>
        <v>0</v>
      </c>
      <c r="AE1356" s="65">
        <f ca="1">IF(OFFSET($AC$4,B1356,0)=0,0,-OFFSET($AC$4,B1356,0)/OFFSET($AD$4,B1356,0)*AD1356)</f>
        <v>0</v>
      </c>
      <c r="AF1356" s="51">
        <f t="shared" ca="1" si="280"/>
        <v>4802471.3518324373</v>
      </c>
    </row>
    <row r="1357" spans="1:32" ht="11.25" x14ac:dyDescent="0.2">
      <c r="A1357" s="60">
        <v>50310</v>
      </c>
      <c r="B1357" s="102">
        <f>INT(A1357/10000)</f>
        <v>5</v>
      </c>
      <c r="C1357" s="109">
        <v>5</v>
      </c>
      <c r="D1357" s="60" t="s">
        <v>1413</v>
      </c>
      <c r="E1357" s="60">
        <v>6927</v>
      </c>
      <c r="F1357" s="60">
        <v>0</v>
      </c>
      <c r="G1357" s="60">
        <f t="shared" si="268"/>
        <v>11165.910447761195</v>
      </c>
      <c r="H1357" s="60"/>
      <c r="I1357" s="60"/>
      <c r="J1357" s="57"/>
      <c r="K1357" s="23">
        <f t="shared" si="269"/>
        <v>1</v>
      </c>
      <c r="L1357" s="23">
        <f t="shared" si="270"/>
        <v>0</v>
      </c>
      <c r="M1357" s="23">
        <f ca="1">OFFSET('Z1'!$B$7,B1357,K1357)*E1357</f>
        <v>0</v>
      </c>
      <c r="N1357" s="23">
        <f ca="1">IF(L1357&gt;0,OFFSET('Z1'!$I$7,B1357,L1357)*IF(L1357=1,E1357-9300,IF(L1357=2,E1357-18000,IF(L1357=3,E1357-45000,0))),0)</f>
        <v>0</v>
      </c>
      <c r="O1357" s="23">
        <f>IF(AND(F1357=1,E1357&gt;20000,E1357&lt;=45000),E1357*'Z1'!$G$7,0)+IF(AND(F1357=1,E1357&gt;45000,E1357&lt;=50000),'Z1'!$G$7/5000*(50000-E1357)*E1357,0)</f>
        <v>0</v>
      </c>
      <c r="P1357" s="24">
        <f t="shared" ca="1" si="271"/>
        <v>0</v>
      </c>
      <c r="Q1357" s="27">
        <v>118122</v>
      </c>
      <c r="R1357" s="26">
        <f t="shared" si="272"/>
        <v>117122</v>
      </c>
      <c r="S1357" s="27">
        <f t="shared" si="273"/>
        <v>1</v>
      </c>
      <c r="T1357" s="28">
        <f t="shared" si="274"/>
        <v>105409.8</v>
      </c>
      <c r="U1357" s="61">
        <f ca="1">OFFSET($U$4,B1357,0)/OFFSET($G$4,B1357,0)*G1357</f>
        <v>6068587.0878000874</v>
      </c>
      <c r="V1357" s="62">
        <f t="shared" ca="1" si="275"/>
        <v>6173996.8878000872</v>
      </c>
      <c r="W1357" s="63">
        <v>961.23682410296203</v>
      </c>
      <c r="X1357" s="63">
        <f t="shared" ca="1" si="276"/>
        <v>891.29448358598052</v>
      </c>
      <c r="Y1357" s="64">
        <f t="shared" ca="1" si="277"/>
        <v>-7.276286006026933E-2</v>
      </c>
      <c r="Z1357" s="64"/>
      <c r="AA1357" s="64">
        <f ca="1">MAX(Y1357,OFFSET($AA$4,B1357,0))</f>
        <v>-6.9274953231019176E-2</v>
      </c>
      <c r="AB1357" s="62">
        <f t="shared" ca="1" si="278"/>
        <v>6197221.0717560127</v>
      </c>
      <c r="AC1357" s="65">
        <f t="shared" ca="1" si="279"/>
        <v>23224.183955925517</v>
      </c>
      <c r="AD1357" s="62">
        <f ca="1">MAX(0,AB1357-W1357*(1+OFFSET($Y$4,B1357,0))*E1357)</f>
        <v>0</v>
      </c>
      <c r="AE1357" s="65">
        <f ca="1">IF(OFFSET($AC$4,B1357,0)=0,0,-OFFSET($AC$4,B1357,0)/OFFSET($AD$4,B1357,0)*AD1357)</f>
        <v>0</v>
      </c>
      <c r="AF1357" s="51">
        <f t="shared" ca="1" si="280"/>
        <v>6197221.0717560127</v>
      </c>
    </row>
    <row r="1358" spans="1:32" ht="11.25" x14ac:dyDescent="0.2">
      <c r="A1358" s="60">
        <v>50311</v>
      </c>
      <c r="B1358" s="102">
        <f>INT(A1358/10000)</f>
        <v>5</v>
      </c>
      <c r="C1358" s="109">
        <v>4</v>
      </c>
      <c r="D1358" s="60" t="s">
        <v>1414</v>
      </c>
      <c r="E1358" s="60">
        <v>3105</v>
      </c>
      <c r="F1358" s="60">
        <v>0</v>
      </c>
      <c r="G1358" s="60">
        <f t="shared" si="268"/>
        <v>5005.0746268656712</v>
      </c>
      <c r="H1358" s="60"/>
      <c r="I1358" s="60"/>
      <c r="J1358" s="57"/>
      <c r="K1358" s="23">
        <f t="shared" si="269"/>
        <v>1</v>
      </c>
      <c r="L1358" s="23">
        <f t="shared" si="270"/>
        <v>0</v>
      </c>
      <c r="M1358" s="23">
        <f ca="1">OFFSET('Z1'!$B$7,B1358,K1358)*E1358</f>
        <v>0</v>
      </c>
      <c r="N1358" s="23">
        <f ca="1">IF(L1358&gt;0,OFFSET('Z1'!$I$7,B1358,L1358)*IF(L1358=1,E1358-9300,IF(L1358=2,E1358-18000,IF(L1358=3,E1358-45000,0))),0)</f>
        <v>0</v>
      </c>
      <c r="O1358" s="23">
        <f>IF(AND(F1358=1,E1358&gt;20000,E1358&lt;=45000),E1358*'Z1'!$G$7,0)+IF(AND(F1358=1,E1358&gt;45000,E1358&lt;=50000),'Z1'!$G$7/5000*(50000-E1358)*E1358,0)</f>
        <v>0</v>
      </c>
      <c r="P1358" s="24">
        <f t="shared" ca="1" si="271"/>
        <v>0</v>
      </c>
      <c r="Q1358" s="27">
        <v>56478</v>
      </c>
      <c r="R1358" s="26">
        <f t="shared" si="272"/>
        <v>55478</v>
      </c>
      <c r="S1358" s="27">
        <f t="shared" si="273"/>
        <v>1</v>
      </c>
      <c r="T1358" s="28">
        <f t="shared" si="274"/>
        <v>49930.200000000004</v>
      </c>
      <c r="U1358" s="61">
        <f ca="1">OFFSET($U$4,B1358,0)/OFFSET($G$4,B1358,0)*G1358</f>
        <v>2720219.850962793</v>
      </c>
      <c r="V1358" s="62">
        <f t="shared" ca="1" si="275"/>
        <v>2770150.0509627932</v>
      </c>
      <c r="W1358" s="63">
        <v>963.24305280163856</v>
      </c>
      <c r="X1358" s="63">
        <f t="shared" ca="1" si="276"/>
        <v>892.1578263970348</v>
      </c>
      <c r="Y1358" s="64">
        <f t="shared" ca="1" si="277"/>
        <v>-7.3797808557091504E-2</v>
      </c>
      <c r="Z1358" s="64"/>
      <c r="AA1358" s="64">
        <f ca="1">MAX(Y1358,OFFSET($AA$4,B1358,0))</f>
        <v>-6.9274953231019176E-2</v>
      </c>
      <c r="AB1358" s="62">
        <f t="shared" ca="1" si="278"/>
        <v>2783677.3218198163</v>
      </c>
      <c r="AC1358" s="65">
        <f t="shared" ca="1" si="279"/>
        <v>13527.270857023075</v>
      </c>
      <c r="AD1358" s="62">
        <f ca="1">MAX(0,AB1358-W1358*(1+OFFSET($Y$4,B1358,0))*E1358)</f>
        <v>0</v>
      </c>
      <c r="AE1358" s="65">
        <f ca="1">IF(OFFSET($AC$4,B1358,0)=0,0,-OFFSET($AC$4,B1358,0)/OFFSET($AD$4,B1358,0)*AD1358)</f>
        <v>0</v>
      </c>
      <c r="AF1358" s="51">
        <f t="shared" ca="1" si="280"/>
        <v>2783677.3218198163</v>
      </c>
    </row>
    <row r="1359" spans="1:32" ht="11.25" x14ac:dyDescent="0.2">
      <c r="A1359" s="60">
        <v>50312</v>
      </c>
      <c r="B1359" s="102">
        <f>INT(A1359/10000)</f>
        <v>5</v>
      </c>
      <c r="C1359" s="109">
        <v>3</v>
      </c>
      <c r="D1359" s="60" t="s">
        <v>1415</v>
      </c>
      <c r="E1359" s="60">
        <v>1571</v>
      </c>
      <c r="F1359" s="60">
        <v>0</v>
      </c>
      <c r="G1359" s="60">
        <f t="shared" si="268"/>
        <v>2532.3582089552237</v>
      </c>
      <c r="H1359" s="60"/>
      <c r="I1359" s="60"/>
      <c r="J1359" s="57"/>
      <c r="K1359" s="23">
        <f t="shared" si="269"/>
        <v>1</v>
      </c>
      <c r="L1359" s="23">
        <f t="shared" si="270"/>
        <v>0</v>
      </c>
      <c r="M1359" s="23">
        <f ca="1">OFFSET('Z1'!$B$7,B1359,K1359)*E1359</f>
        <v>0</v>
      </c>
      <c r="N1359" s="23">
        <f ca="1">IF(L1359&gt;0,OFFSET('Z1'!$I$7,B1359,L1359)*IF(L1359=1,E1359-9300,IF(L1359=2,E1359-18000,IF(L1359=3,E1359-45000,0))),0)</f>
        <v>0</v>
      </c>
      <c r="O1359" s="23">
        <f>IF(AND(F1359=1,E1359&gt;20000,E1359&lt;=45000),E1359*'Z1'!$G$7,0)+IF(AND(F1359=1,E1359&gt;45000,E1359&lt;=50000),'Z1'!$G$7/5000*(50000-E1359)*E1359,0)</f>
        <v>0</v>
      </c>
      <c r="P1359" s="24">
        <f t="shared" ca="1" si="271"/>
        <v>0</v>
      </c>
      <c r="Q1359" s="27">
        <v>187949</v>
      </c>
      <c r="R1359" s="26">
        <f t="shared" si="272"/>
        <v>186949</v>
      </c>
      <c r="S1359" s="27">
        <f t="shared" si="273"/>
        <v>1</v>
      </c>
      <c r="T1359" s="28">
        <f t="shared" si="274"/>
        <v>168254.1</v>
      </c>
      <c r="U1359" s="61">
        <f ca="1">OFFSET($U$4,B1359,0)/OFFSET($G$4,B1359,0)*G1359</f>
        <v>1376317.3545451041</v>
      </c>
      <c r="V1359" s="62">
        <f t="shared" ca="1" si="275"/>
        <v>1544571.4545451042</v>
      </c>
      <c r="W1359" s="63">
        <v>1052.798306185922</v>
      </c>
      <c r="X1359" s="63">
        <f t="shared" ca="1" si="276"/>
        <v>983.17724668689004</v>
      </c>
      <c r="Y1359" s="64">
        <f t="shared" ca="1" si="277"/>
        <v>-6.6129532209502795E-2</v>
      </c>
      <c r="Z1359" s="64"/>
      <c r="AA1359" s="64">
        <f ca="1">MAX(Y1359,OFFSET($AA$4,B1359,0))</f>
        <v>-6.6129532209502795E-2</v>
      </c>
      <c r="AB1359" s="62">
        <f t="shared" ca="1" si="278"/>
        <v>1544571.4545451042</v>
      </c>
      <c r="AC1359" s="65">
        <f t="shared" ca="1" si="279"/>
        <v>0</v>
      </c>
      <c r="AD1359" s="62">
        <f ca="1">MAX(0,AB1359-W1359*(1+OFFSET($Y$4,B1359,0))*E1359)</f>
        <v>0</v>
      </c>
      <c r="AE1359" s="65">
        <f ca="1">IF(OFFSET($AC$4,B1359,0)=0,0,-OFFSET($AC$4,B1359,0)/OFFSET($AD$4,B1359,0)*AD1359)</f>
        <v>0</v>
      </c>
      <c r="AF1359" s="51">
        <f t="shared" ca="1" si="280"/>
        <v>1544571.4545451042</v>
      </c>
    </row>
    <row r="1360" spans="1:32" ht="11.25" x14ac:dyDescent="0.2">
      <c r="A1360" s="60">
        <v>50313</v>
      </c>
      <c r="B1360" s="102">
        <f>INT(A1360/10000)</f>
        <v>5</v>
      </c>
      <c r="C1360" s="109">
        <v>2</v>
      </c>
      <c r="D1360" s="60" t="s">
        <v>1416</v>
      </c>
      <c r="E1360" s="60">
        <v>764</v>
      </c>
      <c r="F1360" s="60">
        <v>0</v>
      </c>
      <c r="G1360" s="60">
        <f t="shared" si="268"/>
        <v>1231.5223880597016</v>
      </c>
      <c r="H1360" s="60"/>
      <c r="I1360" s="60"/>
      <c r="J1360" s="57"/>
      <c r="K1360" s="23">
        <f t="shared" si="269"/>
        <v>1</v>
      </c>
      <c r="L1360" s="23">
        <f t="shared" si="270"/>
        <v>0</v>
      </c>
      <c r="M1360" s="23">
        <f ca="1">OFFSET('Z1'!$B$7,B1360,K1360)*E1360</f>
        <v>0</v>
      </c>
      <c r="N1360" s="23">
        <f ca="1">IF(L1360&gt;0,OFFSET('Z1'!$I$7,B1360,L1360)*IF(L1360=1,E1360-9300,IF(L1360=2,E1360-18000,IF(L1360=3,E1360-45000,0))),0)</f>
        <v>0</v>
      </c>
      <c r="O1360" s="23">
        <f>IF(AND(F1360=1,E1360&gt;20000,E1360&lt;=45000),E1360*'Z1'!$G$7,0)+IF(AND(F1360=1,E1360&gt;45000,E1360&lt;=50000),'Z1'!$G$7/5000*(50000-E1360)*E1360,0)</f>
        <v>0</v>
      </c>
      <c r="P1360" s="24">
        <f t="shared" ca="1" si="271"/>
        <v>0</v>
      </c>
      <c r="Q1360" s="27">
        <v>0</v>
      </c>
      <c r="R1360" s="26">
        <f t="shared" si="272"/>
        <v>0</v>
      </c>
      <c r="S1360" s="27">
        <f t="shared" si="273"/>
        <v>1</v>
      </c>
      <c r="T1360" s="28">
        <f t="shared" si="274"/>
        <v>0</v>
      </c>
      <c r="U1360" s="61">
        <f ca="1">OFFSET($U$4,B1360,0)/OFFSET($G$4,B1360,0)*G1360</f>
        <v>669323.01646878396</v>
      </c>
      <c r="V1360" s="62">
        <f t="shared" ca="1" si="275"/>
        <v>669323.01646878396</v>
      </c>
      <c r="W1360" s="63">
        <v>946.41993620558139</v>
      </c>
      <c r="X1360" s="63">
        <f t="shared" ca="1" si="276"/>
        <v>876.07724668689002</v>
      </c>
      <c r="Y1360" s="64">
        <f t="shared" ca="1" si="277"/>
        <v>-7.4325029331811843E-2</v>
      </c>
      <c r="Z1360" s="64"/>
      <c r="AA1360" s="64">
        <f ca="1">MAX(Y1360,OFFSET($AA$4,B1360,0))</f>
        <v>-6.9274953231019176E-2</v>
      </c>
      <c r="AB1360" s="62">
        <f t="shared" ca="1" si="278"/>
        <v>672974.54889245925</v>
      </c>
      <c r="AC1360" s="65">
        <f t="shared" ca="1" si="279"/>
        <v>3651.5324236752931</v>
      </c>
      <c r="AD1360" s="62">
        <f ca="1">MAX(0,AB1360-W1360*(1+OFFSET($Y$4,B1360,0))*E1360)</f>
        <v>0</v>
      </c>
      <c r="AE1360" s="65">
        <f ca="1">IF(OFFSET($AC$4,B1360,0)=0,0,-OFFSET($AC$4,B1360,0)/OFFSET($AD$4,B1360,0)*AD1360)</f>
        <v>0</v>
      </c>
      <c r="AF1360" s="51">
        <f t="shared" ca="1" si="280"/>
        <v>672974.54889245925</v>
      </c>
    </row>
    <row r="1361" spans="1:32" ht="11.25" x14ac:dyDescent="0.2">
      <c r="A1361" s="60">
        <v>50314</v>
      </c>
      <c r="B1361" s="102">
        <f>INT(A1361/10000)</f>
        <v>5</v>
      </c>
      <c r="C1361" s="109">
        <v>5</v>
      </c>
      <c r="D1361" s="60" t="s">
        <v>1417</v>
      </c>
      <c r="E1361" s="60">
        <v>7288</v>
      </c>
      <c r="F1361" s="60">
        <v>0</v>
      </c>
      <c r="G1361" s="60">
        <f t="shared" si="268"/>
        <v>11747.820895522387</v>
      </c>
      <c r="H1361" s="60"/>
      <c r="I1361" s="60"/>
      <c r="J1361" s="57"/>
      <c r="K1361" s="23">
        <f t="shared" si="269"/>
        <v>1</v>
      </c>
      <c r="L1361" s="23">
        <f t="shared" si="270"/>
        <v>0</v>
      </c>
      <c r="M1361" s="23">
        <f ca="1">OFFSET('Z1'!$B$7,B1361,K1361)*E1361</f>
        <v>0</v>
      </c>
      <c r="N1361" s="23">
        <f ca="1">IF(L1361&gt;0,OFFSET('Z1'!$I$7,B1361,L1361)*IF(L1361=1,E1361-9300,IF(L1361=2,E1361-18000,IF(L1361=3,E1361-45000,0))),0)</f>
        <v>0</v>
      </c>
      <c r="O1361" s="23">
        <f>IF(AND(F1361=1,E1361&gt;20000,E1361&lt;=45000),E1361*'Z1'!$G$7,0)+IF(AND(F1361=1,E1361&gt;45000,E1361&lt;=50000),'Z1'!$G$7/5000*(50000-E1361)*E1361,0)</f>
        <v>0</v>
      </c>
      <c r="P1361" s="24">
        <f t="shared" ca="1" si="271"/>
        <v>0</v>
      </c>
      <c r="Q1361" s="27">
        <v>76974</v>
      </c>
      <c r="R1361" s="26">
        <f t="shared" si="272"/>
        <v>75974</v>
      </c>
      <c r="S1361" s="27">
        <f t="shared" si="273"/>
        <v>1</v>
      </c>
      <c r="T1361" s="28">
        <f t="shared" si="274"/>
        <v>68376.600000000006</v>
      </c>
      <c r="U1361" s="61">
        <f ca="1">OFFSET($U$4,B1361,0)/OFFSET($G$4,B1361,0)*G1361</f>
        <v>6384850.9738540538</v>
      </c>
      <c r="V1361" s="62">
        <f t="shared" ca="1" si="275"/>
        <v>6453227.5738540534</v>
      </c>
      <c r="W1361" s="63">
        <v>954.27725209698303</v>
      </c>
      <c r="X1361" s="63">
        <f t="shared" ca="1" si="276"/>
        <v>885.45932681861325</v>
      </c>
      <c r="Y1361" s="64">
        <f t="shared" ca="1" si="277"/>
        <v>-7.2115231843937755E-2</v>
      </c>
      <c r="Z1361" s="64"/>
      <c r="AA1361" s="64">
        <f ca="1">MAX(Y1361,OFFSET($AA$4,B1361,0))</f>
        <v>-6.9274953231019176E-2</v>
      </c>
      <c r="AB1361" s="62">
        <f t="shared" ca="1" si="278"/>
        <v>6472981.0657652719</v>
      </c>
      <c r="AC1361" s="65">
        <f t="shared" ca="1" si="279"/>
        <v>19753.491911218502</v>
      </c>
      <c r="AD1361" s="62">
        <f ca="1">MAX(0,AB1361-W1361*(1+OFFSET($Y$4,B1361,0))*E1361)</f>
        <v>0</v>
      </c>
      <c r="AE1361" s="65">
        <f ca="1">IF(OFFSET($AC$4,B1361,0)=0,0,-OFFSET($AC$4,B1361,0)/OFFSET($AD$4,B1361,0)*AD1361)</f>
        <v>0</v>
      </c>
      <c r="AF1361" s="51">
        <f t="shared" ca="1" si="280"/>
        <v>6472981.0657652719</v>
      </c>
    </row>
    <row r="1362" spans="1:32" ht="11.25" x14ac:dyDescent="0.2">
      <c r="A1362" s="60">
        <v>50315</v>
      </c>
      <c r="B1362" s="102">
        <f>INT(A1362/10000)</f>
        <v>5</v>
      </c>
      <c r="C1362" s="109">
        <v>4</v>
      </c>
      <c r="D1362" s="60" t="s">
        <v>1418</v>
      </c>
      <c r="E1362" s="60">
        <v>2611</v>
      </c>
      <c r="F1362" s="60">
        <v>0</v>
      </c>
      <c r="G1362" s="60">
        <f t="shared" si="268"/>
        <v>4208.7761194029854</v>
      </c>
      <c r="H1362" s="60"/>
      <c r="I1362" s="60"/>
      <c r="J1362" s="57"/>
      <c r="K1362" s="23">
        <f t="shared" si="269"/>
        <v>1</v>
      </c>
      <c r="L1362" s="23">
        <f t="shared" si="270"/>
        <v>0</v>
      </c>
      <c r="M1362" s="23">
        <f ca="1">OFFSET('Z1'!$B$7,B1362,K1362)*E1362</f>
        <v>0</v>
      </c>
      <c r="N1362" s="23">
        <f ca="1">IF(L1362&gt;0,OFFSET('Z1'!$I$7,B1362,L1362)*IF(L1362=1,E1362-9300,IF(L1362=2,E1362-18000,IF(L1362=3,E1362-45000,0))),0)</f>
        <v>0</v>
      </c>
      <c r="O1362" s="23">
        <f>IF(AND(F1362=1,E1362&gt;20000,E1362&lt;=45000),E1362*'Z1'!$G$7,0)+IF(AND(F1362=1,E1362&gt;45000,E1362&lt;=50000),'Z1'!$G$7/5000*(50000-E1362)*E1362,0)</f>
        <v>0</v>
      </c>
      <c r="P1362" s="24">
        <f t="shared" ca="1" si="271"/>
        <v>0</v>
      </c>
      <c r="Q1362" s="27">
        <v>90229</v>
      </c>
      <c r="R1362" s="26">
        <f t="shared" si="272"/>
        <v>89229</v>
      </c>
      <c r="S1362" s="27">
        <f t="shared" si="273"/>
        <v>1</v>
      </c>
      <c r="T1362" s="28">
        <f t="shared" si="274"/>
        <v>80306.100000000006</v>
      </c>
      <c r="U1362" s="61">
        <f ca="1">OFFSET($U$4,B1362,0)/OFFSET($G$4,B1362,0)*G1362</f>
        <v>2287437.69109947</v>
      </c>
      <c r="V1362" s="62">
        <f t="shared" ca="1" si="275"/>
        <v>2367743.7910994701</v>
      </c>
      <c r="W1362" s="63">
        <v>974.94953221679827</v>
      </c>
      <c r="X1362" s="63">
        <f t="shared" ca="1" si="276"/>
        <v>906.83408314801613</v>
      </c>
      <c r="Y1362" s="64">
        <f t="shared" ca="1" si="277"/>
        <v>-6.9865615416937699E-2</v>
      </c>
      <c r="Z1362" s="64"/>
      <c r="AA1362" s="64">
        <f ca="1">MAX(Y1362,OFFSET($AA$4,B1362,0))</f>
        <v>-6.9274953231019176E-2</v>
      </c>
      <c r="AB1362" s="62">
        <f t="shared" ca="1" si="278"/>
        <v>2369247.376760345</v>
      </c>
      <c r="AC1362" s="65">
        <f t="shared" ca="1" si="279"/>
        <v>1503.5856608748436</v>
      </c>
      <c r="AD1362" s="62">
        <f ca="1">MAX(0,AB1362-W1362*(1+OFFSET($Y$4,B1362,0))*E1362)</f>
        <v>0</v>
      </c>
      <c r="AE1362" s="65">
        <f ca="1">IF(OFFSET($AC$4,B1362,0)=0,0,-OFFSET($AC$4,B1362,0)/OFFSET($AD$4,B1362,0)*AD1362)</f>
        <v>0</v>
      </c>
      <c r="AF1362" s="51">
        <f t="shared" ca="1" si="280"/>
        <v>2369247.376760345</v>
      </c>
    </row>
    <row r="1363" spans="1:32" ht="11.25" x14ac:dyDescent="0.2">
      <c r="A1363" s="60">
        <v>50316</v>
      </c>
      <c r="B1363" s="102">
        <f>INT(A1363/10000)</f>
        <v>5</v>
      </c>
      <c r="C1363" s="109">
        <v>4</v>
      </c>
      <c r="D1363" s="60" t="s">
        <v>1419</v>
      </c>
      <c r="E1363" s="60">
        <v>4240</v>
      </c>
      <c r="F1363" s="60">
        <v>0</v>
      </c>
      <c r="G1363" s="60">
        <f t="shared" si="268"/>
        <v>6834.626865671642</v>
      </c>
      <c r="H1363" s="60"/>
      <c r="I1363" s="60"/>
      <c r="J1363" s="57"/>
      <c r="K1363" s="23">
        <f t="shared" si="269"/>
        <v>1</v>
      </c>
      <c r="L1363" s="23">
        <f t="shared" si="270"/>
        <v>0</v>
      </c>
      <c r="M1363" s="23">
        <f ca="1">OFFSET('Z1'!$B$7,B1363,K1363)*E1363</f>
        <v>0</v>
      </c>
      <c r="N1363" s="23">
        <f ca="1">IF(L1363&gt;0,OFFSET('Z1'!$I$7,B1363,L1363)*IF(L1363=1,E1363-9300,IF(L1363=2,E1363-18000,IF(L1363=3,E1363-45000,0))),0)</f>
        <v>0</v>
      </c>
      <c r="O1363" s="23">
        <f>IF(AND(F1363=1,E1363&gt;20000,E1363&lt;=45000),E1363*'Z1'!$G$7,0)+IF(AND(F1363=1,E1363&gt;45000,E1363&lt;=50000),'Z1'!$G$7/5000*(50000-E1363)*E1363,0)</f>
        <v>0</v>
      </c>
      <c r="P1363" s="24">
        <f t="shared" ca="1" si="271"/>
        <v>0</v>
      </c>
      <c r="Q1363" s="27">
        <v>31259</v>
      </c>
      <c r="R1363" s="26">
        <f t="shared" si="272"/>
        <v>30259</v>
      </c>
      <c r="S1363" s="27">
        <f t="shared" si="273"/>
        <v>1</v>
      </c>
      <c r="T1363" s="28">
        <f t="shared" si="274"/>
        <v>27233.100000000002</v>
      </c>
      <c r="U1363" s="61">
        <f ca="1">OFFSET($U$4,B1363,0)/OFFSET($G$4,B1363,0)*G1363</f>
        <v>3714567.5259524137</v>
      </c>
      <c r="V1363" s="62">
        <f t="shared" ca="1" si="275"/>
        <v>3741800.6259524138</v>
      </c>
      <c r="W1363" s="63">
        <v>952.16783800936469</v>
      </c>
      <c r="X1363" s="63">
        <f t="shared" ca="1" si="276"/>
        <v>882.50014763028628</v>
      </c>
      <c r="Y1363" s="64">
        <f t="shared" ca="1" si="277"/>
        <v>-7.3167447584375545E-2</v>
      </c>
      <c r="Z1363" s="64"/>
      <c r="AA1363" s="64">
        <f ca="1">MAX(Y1363,OFFSET($AA$4,B1363,0))</f>
        <v>-6.9274953231019176E-2</v>
      </c>
      <c r="AB1363" s="62">
        <f t="shared" ca="1" si="278"/>
        <v>3757515.3715879056</v>
      </c>
      <c r="AC1363" s="65">
        <f t="shared" ca="1" si="279"/>
        <v>15714.745635491796</v>
      </c>
      <c r="AD1363" s="62">
        <f ca="1">MAX(0,AB1363-W1363*(1+OFFSET($Y$4,B1363,0))*E1363)</f>
        <v>0</v>
      </c>
      <c r="AE1363" s="65">
        <f ca="1">IF(OFFSET($AC$4,B1363,0)=0,0,-OFFSET($AC$4,B1363,0)/OFFSET($AD$4,B1363,0)*AD1363)</f>
        <v>0</v>
      </c>
      <c r="AF1363" s="51">
        <f t="shared" ca="1" si="280"/>
        <v>3757515.3715879056</v>
      </c>
    </row>
    <row r="1364" spans="1:32" ht="11.25" x14ac:dyDescent="0.2">
      <c r="A1364" s="60">
        <v>50317</v>
      </c>
      <c r="B1364" s="102">
        <f>INT(A1364/10000)</f>
        <v>5</v>
      </c>
      <c r="C1364" s="109">
        <v>4</v>
      </c>
      <c r="D1364" s="60" t="s">
        <v>1420</v>
      </c>
      <c r="E1364" s="60">
        <v>4934</v>
      </c>
      <c r="F1364" s="60">
        <v>0</v>
      </c>
      <c r="G1364" s="60">
        <f t="shared" ref="G1364:G1427" si="281">IF(AND(F1364=1,E1364&lt;=20000),E1364*2,IF(E1364&lt;=10000,E1364*(1+41/67),IF(E1364&lt;=20000,E1364*(1+2/3),IF(E1364&lt;=50000,E1364*(2),E1364*(2+1/3))))+IF(AND(E1364&gt;9000,E1364&lt;=10000),(E1364-9000)*(110/201),0)+IF(AND(E1364&gt;18000,E1364&lt;=20000),(E1364-18000)*(3+1/3),0)+IF(AND(E1364&gt;45000,E1364&lt;=50000),(E1364-45000)*(3+1/3),0))</f>
        <v>7953.313432835821</v>
      </c>
      <c r="H1364" s="60"/>
      <c r="I1364" s="60"/>
      <c r="J1364" s="57"/>
      <c r="K1364" s="23">
        <f t="shared" ref="K1364:K1427" si="282">IF(AND(F1364=1,E1364&lt;=20000),3,IF(E1364&lt;=10000,1,IF(E1364&lt;=20000,2,IF(E1364&lt;=50000,3,4))))</f>
        <v>1</v>
      </c>
      <c r="L1364" s="23">
        <f t="shared" ref="L1364:L1427" si="283">IF(AND(F1364=1,E1364&lt;=45000),0,IF(AND(E1364&gt;9300,E1364&lt;=10000),1,IF(AND(E1364&gt;18000,E1364&lt;=20000),2,IF(AND(E1364&gt;45000,E1364&lt;=50000),3,0))))</f>
        <v>0</v>
      </c>
      <c r="M1364" s="23">
        <f ca="1">OFFSET('Z1'!$B$7,B1364,K1364)*E1364</f>
        <v>0</v>
      </c>
      <c r="N1364" s="23">
        <f ca="1">IF(L1364&gt;0,OFFSET('Z1'!$I$7,B1364,L1364)*IF(L1364=1,E1364-9300,IF(L1364=2,E1364-18000,IF(L1364=3,E1364-45000,0))),0)</f>
        <v>0</v>
      </c>
      <c r="O1364" s="23">
        <f>IF(AND(F1364=1,E1364&gt;20000,E1364&lt;=45000),E1364*'Z1'!$G$7,0)+IF(AND(F1364=1,E1364&gt;45000,E1364&lt;=50000),'Z1'!$G$7/5000*(50000-E1364)*E1364,0)</f>
        <v>0</v>
      </c>
      <c r="P1364" s="24">
        <f t="shared" ref="P1364:P1427" ca="1" si="284">SUM(M1364:O1364)</f>
        <v>0</v>
      </c>
      <c r="Q1364" s="27">
        <v>10368</v>
      </c>
      <c r="R1364" s="26">
        <f t="shared" ref="R1364:R1427" si="285">MAX(Q1364-$R$3,0)</f>
        <v>9368</v>
      </c>
      <c r="S1364" s="27">
        <f t="shared" ref="S1364:S1427" si="286">IF(E1364&lt;=9300,1,IF(E1364&gt;10000,0,2))</f>
        <v>1</v>
      </c>
      <c r="T1364" s="28">
        <f t="shared" ref="T1364:T1427" si="287">IF(S1364=0,0,IF(S1364=1,R1364*$T$3,R1364*$T$3*(10000-E1364)/700))</f>
        <v>8431.2000000000007</v>
      </c>
      <c r="U1364" s="61">
        <f ca="1">OFFSET($U$4,B1364,0)/OFFSET($G$4,B1364,0)*G1364</f>
        <v>4322565.1351531148</v>
      </c>
      <c r="V1364" s="62">
        <f t="shared" ref="V1364:V1427" ca="1" si="288">P1364+T1364+U1364</f>
        <v>4330996.335153115</v>
      </c>
      <c r="W1364" s="63">
        <v>948.63619244896029</v>
      </c>
      <c r="X1364" s="63">
        <f t="shared" ref="X1364:X1427" ca="1" si="289">V1364/E1364</f>
        <v>877.78604279552394</v>
      </c>
      <c r="Y1364" s="64">
        <f t="shared" ref="Y1364:Y1427" ca="1" si="290">X1364/W1364-1</f>
        <v>-7.4686323605820393E-2</v>
      </c>
      <c r="Z1364" s="64"/>
      <c r="AA1364" s="64">
        <f ca="1">MAX(Y1364,OFFSET($AA$4,B1364,0))</f>
        <v>-6.9274953231019176E-2</v>
      </c>
      <c r="AB1364" s="62">
        <f t="shared" ref="AB1364:AB1427" ca="1" si="291">(W1364*(1+AA1364))*E1364</f>
        <v>4356324.6382565005</v>
      </c>
      <c r="AC1364" s="65">
        <f t="shared" ref="AC1364:AC1427" ca="1" si="292">AB1364-V1364</f>
        <v>25328.303103385493</v>
      </c>
      <c r="AD1364" s="62">
        <f ca="1">MAX(0,AB1364-W1364*(1+OFFSET($Y$4,B1364,0))*E1364)</f>
        <v>0</v>
      </c>
      <c r="AE1364" s="65">
        <f ca="1">IF(OFFSET($AC$4,B1364,0)=0,0,-OFFSET($AC$4,B1364,0)/OFFSET($AD$4,B1364,0)*AD1364)</f>
        <v>0</v>
      </c>
      <c r="AF1364" s="51">
        <f t="shared" ref="AF1364:AF1427" ca="1" si="293">AB1364+AE1364</f>
        <v>4356324.6382565005</v>
      </c>
    </row>
    <row r="1365" spans="1:32" ht="11.25" x14ac:dyDescent="0.2">
      <c r="A1365" s="60">
        <v>50318</v>
      </c>
      <c r="B1365" s="102">
        <f>INT(A1365/10000)</f>
        <v>5</v>
      </c>
      <c r="C1365" s="109">
        <v>1</v>
      </c>
      <c r="D1365" s="60" t="s">
        <v>1421</v>
      </c>
      <c r="E1365" s="60">
        <v>450</v>
      </c>
      <c r="F1365" s="60">
        <v>0</v>
      </c>
      <c r="G1365" s="60">
        <f t="shared" si="281"/>
        <v>725.37313432835822</v>
      </c>
      <c r="H1365" s="60"/>
      <c r="I1365" s="60"/>
      <c r="J1365" s="57"/>
      <c r="K1365" s="23">
        <f t="shared" si="282"/>
        <v>1</v>
      </c>
      <c r="L1365" s="23">
        <f t="shared" si="283"/>
        <v>0</v>
      </c>
      <c r="M1365" s="23">
        <f ca="1">OFFSET('Z1'!$B$7,B1365,K1365)*E1365</f>
        <v>0</v>
      </c>
      <c r="N1365" s="23">
        <f ca="1">IF(L1365&gt;0,OFFSET('Z1'!$I$7,B1365,L1365)*IF(L1365=1,E1365-9300,IF(L1365=2,E1365-18000,IF(L1365=3,E1365-45000,0))),0)</f>
        <v>0</v>
      </c>
      <c r="O1365" s="23">
        <f>IF(AND(F1365=1,E1365&gt;20000,E1365&lt;=45000),E1365*'Z1'!$G$7,0)+IF(AND(F1365=1,E1365&gt;45000,E1365&lt;=50000),'Z1'!$G$7/5000*(50000-E1365)*E1365,0)</f>
        <v>0</v>
      </c>
      <c r="P1365" s="24">
        <f t="shared" ca="1" si="284"/>
        <v>0</v>
      </c>
      <c r="Q1365" s="27">
        <v>21032</v>
      </c>
      <c r="R1365" s="26">
        <f t="shared" si="285"/>
        <v>20032</v>
      </c>
      <c r="S1365" s="27">
        <f t="shared" si="286"/>
        <v>1</v>
      </c>
      <c r="T1365" s="28">
        <f t="shared" si="287"/>
        <v>18028.8</v>
      </c>
      <c r="U1365" s="61">
        <f ca="1">OFFSET($U$4,B1365,0)/OFFSET($G$4,B1365,0)*G1365</f>
        <v>394234.76100910048</v>
      </c>
      <c r="V1365" s="62">
        <f t="shared" ca="1" si="288"/>
        <v>412263.56100910046</v>
      </c>
      <c r="W1365" s="63">
        <v>986.30837007543414</v>
      </c>
      <c r="X1365" s="63">
        <f t="shared" ca="1" si="289"/>
        <v>916.14124668688987</v>
      </c>
      <c r="Y1365" s="64">
        <f t="shared" ca="1" si="290"/>
        <v>-7.1141161848984225E-2</v>
      </c>
      <c r="Z1365" s="64"/>
      <c r="AA1365" s="64">
        <f ca="1">MAX(Y1365,OFFSET($AA$4,B1365,0))</f>
        <v>-6.9274953231019176E-2</v>
      </c>
      <c r="AB1365" s="62">
        <f t="shared" ca="1" si="291"/>
        <v>413091.85674019303</v>
      </c>
      <c r="AC1365" s="65">
        <f t="shared" ca="1" si="292"/>
        <v>828.29573109257035</v>
      </c>
      <c r="AD1365" s="62">
        <f ca="1">MAX(0,AB1365-W1365*(1+OFFSET($Y$4,B1365,0))*E1365)</f>
        <v>0</v>
      </c>
      <c r="AE1365" s="65">
        <f ca="1">IF(OFFSET($AC$4,B1365,0)=0,0,-OFFSET($AC$4,B1365,0)/OFFSET($AD$4,B1365,0)*AD1365)</f>
        <v>0</v>
      </c>
      <c r="AF1365" s="51">
        <f t="shared" ca="1" si="293"/>
        <v>413091.85674019303</v>
      </c>
    </row>
    <row r="1366" spans="1:32" ht="11.25" x14ac:dyDescent="0.2">
      <c r="A1366" s="60">
        <v>50319</v>
      </c>
      <c r="B1366" s="102">
        <f>INT(A1366/10000)</f>
        <v>5</v>
      </c>
      <c r="C1366" s="109">
        <v>4</v>
      </c>
      <c r="D1366" s="60" t="s">
        <v>1422</v>
      </c>
      <c r="E1366" s="60">
        <v>3603</v>
      </c>
      <c r="F1366" s="60">
        <v>0</v>
      </c>
      <c r="G1366" s="60">
        <f t="shared" si="281"/>
        <v>5807.8208955223881</v>
      </c>
      <c r="H1366" s="60"/>
      <c r="I1366" s="60"/>
      <c r="J1366" s="57"/>
      <c r="K1366" s="23">
        <f t="shared" si="282"/>
        <v>1</v>
      </c>
      <c r="L1366" s="23">
        <f t="shared" si="283"/>
        <v>0</v>
      </c>
      <c r="M1366" s="23">
        <f ca="1">OFFSET('Z1'!$B$7,B1366,K1366)*E1366</f>
        <v>0</v>
      </c>
      <c r="N1366" s="23">
        <f ca="1">IF(L1366&gt;0,OFFSET('Z1'!$I$7,B1366,L1366)*IF(L1366=1,E1366-9300,IF(L1366=2,E1366-18000,IF(L1366=3,E1366-45000,0))),0)</f>
        <v>0</v>
      </c>
      <c r="O1366" s="23">
        <f>IF(AND(F1366=1,E1366&gt;20000,E1366&lt;=45000),E1366*'Z1'!$G$7,0)+IF(AND(F1366=1,E1366&gt;45000,E1366&lt;=50000),'Z1'!$G$7/5000*(50000-E1366)*E1366,0)</f>
        <v>0</v>
      </c>
      <c r="P1366" s="24">
        <f t="shared" ca="1" si="284"/>
        <v>0</v>
      </c>
      <c r="Q1366" s="27">
        <v>91339</v>
      </c>
      <c r="R1366" s="26">
        <f t="shared" si="285"/>
        <v>90339</v>
      </c>
      <c r="S1366" s="27">
        <f t="shared" si="286"/>
        <v>1</v>
      </c>
      <c r="T1366" s="28">
        <f t="shared" si="287"/>
        <v>81305.100000000006</v>
      </c>
      <c r="U1366" s="61">
        <f ca="1">OFFSET($U$4,B1366,0)/OFFSET($G$4,B1366,0)*G1366</f>
        <v>3156506.3198128645</v>
      </c>
      <c r="V1366" s="62">
        <f t="shared" ca="1" si="288"/>
        <v>3237811.4198128646</v>
      </c>
      <c r="W1366" s="63">
        <v>968.54512700467421</v>
      </c>
      <c r="X1366" s="63">
        <f t="shared" ca="1" si="289"/>
        <v>898.64319173268518</v>
      </c>
      <c r="Y1366" s="64">
        <f t="shared" ca="1" si="290"/>
        <v>-7.2172099495423581E-2</v>
      </c>
      <c r="Z1366" s="64"/>
      <c r="AA1366" s="64">
        <f ca="1">MAX(Y1366,OFFSET($AA$4,B1366,0))</f>
        <v>-6.9274953231019176E-2</v>
      </c>
      <c r="AB1366" s="62">
        <f t="shared" ca="1" si="291"/>
        <v>3247921.498691346</v>
      </c>
      <c r="AC1366" s="65">
        <f t="shared" ca="1" si="292"/>
        <v>10110.078878481407</v>
      </c>
      <c r="AD1366" s="62">
        <f ca="1">MAX(0,AB1366-W1366*(1+OFFSET($Y$4,B1366,0))*E1366)</f>
        <v>0</v>
      </c>
      <c r="AE1366" s="65">
        <f ca="1">IF(OFFSET($AC$4,B1366,0)=0,0,-OFFSET($AC$4,B1366,0)/OFFSET($AD$4,B1366,0)*AD1366)</f>
        <v>0</v>
      </c>
      <c r="AF1366" s="51">
        <f t="shared" ca="1" si="293"/>
        <v>3247921.498691346</v>
      </c>
    </row>
    <row r="1367" spans="1:32" ht="11.25" x14ac:dyDescent="0.2">
      <c r="A1367" s="60">
        <v>50320</v>
      </c>
      <c r="B1367" s="102">
        <f>INT(A1367/10000)</f>
        <v>5</v>
      </c>
      <c r="C1367" s="109">
        <v>4</v>
      </c>
      <c r="D1367" s="60" t="s">
        <v>1423</v>
      </c>
      <c r="E1367" s="60">
        <v>2661</v>
      </c>
      <c r="F1367" s="60">
        <v>0</v>
      </c>
      <c r="G1367" s="60">
        <f t="shared" si="281"/>
        <v>4289.373134328358</v>
      </c>
      <c r="H1367" s="60"/>
      <c r="I1367" s="60"/>
      <c r="J1367" s="57"/>
      <c r="K1367" s="23">
        <f t="shared" si="282"/>
        <v>1</v>
      </c>
      <c r="L1367" s="23">
        <f t="shared" si="283"/>
        <v>0</v>
      </c>
      <c r="M1367" s="23">
        <f ca="1">OFFSET('Z1'!$B$7,B1367,K1367)*E1367</f>
        <v>0</v>
      </c>
      <c r="N1367" s="23">
        <f ca="1">IF(L1367&gt;0,OFFSET('Z1'!$I$7,B1367,L1367)*IF(L1367=1,E1367-9300,IF(L1367=2,E1367-18000,IF(L1367=3,E1367-45000,0))),0)</f>
        <v>0</v>
      </c>
      <c r="O1367" s="23">
        <f>IF(AND(F1367=1,E1367&gt;20000,E1367&lt;=45000),E1367*'Z1'!$G$7,0)+IF(AND(F1367=1,E1367&gt;45000,E1367&lt;=50000),'Z1'!$G$7/5000*(50000-E1367)*E1367,0)</f>
        <v>0</v>
      </c>
      <c r="P1367" s="24">
        <f t="shared" ca="1" si="284"/>
        <v>0</v>
      </c>
      <c r="Q1367" s="27">
        <v>0</v>
      </c>
      <c r="R1367" s="26">
        <f t="shared" si="285"/>
        <v>0</v>
      </c>
      <c r="S1367" s="27">
        <f t="shared" si="286"/>
        <v>1</v>
      </c>
      <c r="T1367" s="28">
        <f t="shared" si="287"/>
        <v>0</v>
      </c>
      <c r="U1367" s="61">
        <f ca="1">OFFSET($U$4,B1367,0)/OFFSET($G$4,B1367,0)*G1367</f>
        <v>2331241.5534338141</v>
      </c>
      <c r="V1367" s="62">
        <f t="shared" ca="1" si="288"/>
        <v>2331241.5534338141</v>
      </c>
      <c r="W1367" s="63">
        <v>946.51174845381263</v>
      </c>
      <c r="X1367" s="63">
        <f t="shared" ca="1" si="289"/>
        <v>876.07724668688991</v>
      </c>
      <c r="Y1367" s="64">
        <f t="shared" ca="1" si="290"/>
        <v>-7.4414820399199444E-2</v>
      </c>
      <c r="Z1367" s="64"/>
      <c r="AA1367" s="64">
        <f ca="1">MAX(Y1367,OFFSET($AA$4,B1367,0))</f>
        <v>-6.9274953231019176E-2</v>
      </c>
      <c r="AB1367" s="62">
        <f t="shared" ca="1" si="291"/>
        <v>2344187.1711745388</v>
      </c>
      <c r="AC1367" s="65">
        <f t="shared" ca="1" si="292"/>
        <v>12945.617740724701</v>
      </c>
      <c r="AD1367" s="62">
        <f ca="1">MAX(0,AB1367-W1367*(1+OFFSET($Y$4,B1367,0))*E1367)</f>
        <v>0</v>
      </c>
      <c r="AE1367" s="65">
        <f ca="1">IF(OFFSET($AC$4,B1367,0)=0,0,-OFFSET($AC$4,B1367,0)/OFFSET($AD$4,B1367,0)*AD1367)</f>
        <v>0</v>
      </c>
      <c r="AF1367" s="51">
        <f t="shared" ca="1" si="293"/>
        <v>2344187.1711745388</v>
      </c>
    </row>
    <row r="1368" spans="1:32" ht="11.25" x14ac:dyDescent="0.2">
      <c r="A1368" s="60">
        <v>50321</v>
      </c>
      <c r="B1368" s="102">
        <f>INT(A1368/10000)</f>
        <v>5</v>
      </c>
      <c r="C1368" s="109">
        <v>4</v>
      </c>
      <c r="D1368" s="60" t="s">
        <v>1424</v>
      </c>
      <c r="E1368" s="60">
        <v>3546</v>
      </c>
      <c r="F1368" s="60">
        <v>0</v>
      </c>
      <c r="G1368" s="60">
        <f t="shared" si="281"/>
        <v>5715.940298507463</v>
      </c>
      <c r="H1368" s="60"/>
      <c r="I1368" s="60"/>
      <c r="J1368" s="57"/>
      <c r="K1368" s="23">
        <f t="shared" si="282"/>
        <v>1</v>
      </c>
      <c r="L1368" s="23">
        <f t="shared" si="283"/>
        <v>0</v>
      </c>
      <c r="M1368" s="23">
        <f ca="1">OFFSET('Z1'!$B$7,B1368,K1368)*E1368</f>
        <v>0</v>
      </c>
      <c r="N1368" s="23">
        <f ca="1">IF(L1368&gt;0,OFFSET('Z1'!$I$7,B1368,L1368)*IF(L1368=1,E1368-9300,IF(L1368=2,E1368-18000,IF(L1368=3,E1368-45000,0))),0)</f>
        <v>0</v>
      </c>
      <c r="O1368" s="23">
        <f>IF(AND(F1368=1,E1368&gt;20000,E1368&lt;=45000),E1368*'Z1'!$G$7,0)+IF(AND(F1368=1,E1368&gt;45000,E1368&lt;=50000),'Z1'!$G$7/5000*(50000-E1368)*E1368,0)</f>
        <v>0</v>
      </c>
      <c r="P1368" s="24">
        <f t="shared" ca="1" si="284"/>
        <v>0</v>
      </c>
      <c r="Q1368" s="27">
        <v>124374</v>
      </c>
      <c r="R1368" s="26">
        <f t="shared" si="285"/>
        <v>123374</v>
      </c>
      <c r="S1368" s="27">
        <f t="shared" si="286"/>
        <v>1</v>
      </c>
      <c r="T1368" s="28">
        <f t="shared" si="287"/>
        <v>111036.6</v>
      </c>
      <c r="U1368" s="61">
        <f ca="1">OFFSET($U$4,B1368,0)/OFFSET($G$4,B1368,0)*G1368</f>
        <v>3106569.9167517121</v>
      </c>
      <c r="V1368" s="62">
        <f t="shared" ca="1" si="288"/>
        <v>3217606.5167517122</v>
      </c>
      <c r="W1368" s="63">
        <v>971.25104284687507</v>
      </c>
      <c r="X1368" s="63">
        <f t="shared" ca="1" si="289"/>
        <v>907.39044465643326</v>
      </c>
      <c r="Y1368" s="64">
        <f t="shared" ca="1" si="290"/>
        <v>-6.5750867050044293E-2</v>
      </c>
      <c r="Z1368" s="64"/>
      <c r="AA1368" s="64">
        <f ca="1">MAX(Y1368,OFFSET($AA$4,B1368,0))</f>
        <v>-6.5750867050044293E-2</v>
      </c>
      <c r="AB1368" s="62">
        <f t="shared" ca="1" si="291"/>
        <v>3217606.5167517122</v>
      </c>
      <c r="AC1368" s="65">
        <f t="shared" ca="1" si="292"/>
        <v>0</v>
      </c>
      <c r="AD1368" s="62">
        <f ca="1">MAX(0,AB1368-W1368*(1+OFFSET($Y$4,B1368,0))*E1368)</f>
        <v>0</v>
      </c>
      <c r="AE1368" s="65">
        <f ca="1">IF(OFFSET($AC$4,B1368,0)=0,0,-OFFSET($AC$4,B1368,0)/OFFSET($AD$4,B1368,0)*AD1368)</f>
        <v>0</v>
      </c>
      <c r="AF1368" s="51">
        <f t="shared" ca="1" si="293"/>
        <v>3217606.5167517122</v>
      </c>
    </row>
    <row r="1369" spans="1:32" ht="11.25" x14ac:dyDescent="0.2">
      <c r="A1369" s="60">
        <v>50322</v>
      </c>
      <c r="B1369" s="102">
        <f>INT(A1369/10000)</f>
        <v>5</v>
      </c>
      <c r="C1369" s="109">
        <v>4</v>
      </c>
      <c r="D1369" s="60" t="s">
        <v>1425</v>
      </c>
      <c r="E1369" s="60">
        <v>3991</v>
      </c>
      <c r="F1369" s="60">
        <v>0</v>
      </c>
      <c r="G1369" s="60">
        <f t="shared" si="281"/>
        <v>6433.2537313432831</v>
      </c>
      <c r="H1369" s="60"/>
      <c r="I1369" s="60"/>
      <c r="J1369" s="57"/>
      <c r="K1369" s="23">
        <f t="shared" si="282"/>
        <v>1</v>
      </c>
      <c r="L1369" s="23">
        <f t="shared" si="283"/>
        <v>0</v>
      </c>
      <c r="M1369" s="23">
        <f ca="1">OFFSET('Z1'!$B$7,B1369,K1369)*E1369</f>
        <v>0</v>
      </c>
      <c r="N1369" s="23">
        <f ca="1">IF(L1369&gt;0,OFFSET('Z1'!$I$7,B1369,L1369)*IF(L1369=1,E1369-9300,IF(L1369=2,E1369-18000,IF(L1369=3,E1369-45000,0))),0)</f>
        <v>0</v>
      </c>
      <c r="O1369" s="23">
        <f>IF(AND(F1369=1,E1369&gt;20000,E1369&lt;=45000),E1369*'Z1'!$G$7,0)+IF(AND(F1369=1,E1369&gt;45000,E1369&lt;=50000),'Z1'!$G$7/5000*(50000-E1369)*E1369,0)</f>
        <v>0</v>
      </c>
      <c r="P1369" s="24">
        <f t="shared" ca="1" si="284"/>
        <v>0</v>
      </c>
      <c r="Q1369" s="27">
        <v>3914</v>
      </c>
      <c r="R1369" s="26">
        <f t="shared" si="285"/>
        <v>2914</v>
      </c>
      <c r="S1369" s="27">
        <f t="shared" si="286"/>
        <v>1</v>
      </c>
      <c r="T1369" s="28">
        <f t="shared" si="287"/>
        <v>2622.6</v>
      </c>
      <c r="U1369" s="61">
        <f ca="1">OFFSET($U$4,B1369,0)/OFFSET($G$4,B1369,0)*G1369</f>
        <v>3496424.2915273774</v>
      </c>
      <c r="V1369" s="62">
        <f t="shared" ca="1" si="288"/>
        <v>3499046.8915273775</v>
      </c>
      <c r="W1369" s="63">
        <v>946.88112508527297</v>
      </c>
      <c r="X1369" s="63">
        <f t="shared" ca="1" si="289"/>
        <v>876.73437522610311</v>
      </c>
      <c r="Y1369" s="64">
        <f t="shared" ca="1" si="290"/>
        <v>-7.4081896872590702E-2</v>
      </c>
      <c r="Z1369" s="64"/>
      <c r="AA1369" s="64">
        <f ca="1">MAX(Y1369,OFFSET($AA$4,B1369,0))</f>
        <v>-6.9274953231019176E-2</v>
      </c>
      <c r="AB1369" s="62">
        <f t="shared" ca="1" si="291"/>
        <v>3517212.3439037567</v>
      </c>
      <c r="AC1369" s="65">
        <f t="shared" ca="1" si="292"/>
        <v>18165.452376379166</v>
      </c>
      <c r="AD1369" s="62">
        <f ca="1">MAX(0,AB1369-W1369*(1+OFFSET($Y$4,B1369,0))*E1369)</f>
        <v>0</v>
      </c>
      <c r="AE1369" s="65">
        <f ca="1">IF(OFFSET($AC$4,B1369,0)=0,0,-OFFSET($AC$4,B1369,0)/OFFSET($AD$4,B1369,0)*AD1369)</f>
        <v>0</v>
      </c>
      <c r="AF1369" s="51">
        <f t="shared" ca="1" si="293"/>
        <v>3517212.3439037567</v>
      </c>
    </row>
    <row r="1370" spans="1:32" ht="11.25" x14ac:dyDescent="0.2">
      <c r="A1370" s="60">
        <v>50323</v>
      </c>
      <c r="B1370" s="102">
        <f>INT(A1370/10000)</f>
        <v>5</v>
      </c>
      <c r="C1370" s="109">
        <v>4</v>
      </c>
      <c r="D1370" s="60" t="s">
        <v>1426</v>
      </c>
      <c r="E1370" s="60">
        <v>3324</v>
      </c>
      <c r="F1370" s="60">
        <v>0</v>
      </c>
      <c r="G1370" s="60">
        <f t="shared" si="281"/>
        <v>5358.0895522388064</v>
      </c>
      <c r="H1370" s="60"/>
      <c r="I1370" s="60"/>
      <c r="J1370" s="57"/>
      <c r="K1370" s="23">
        <f t="shared" si="282"/>
        <v>1</v>
      </c>
      <c r="L1370" s="23">
        <f t="shared" si="283"/>
        <v>0</v>
      </c>
      <c r="M1370" s="23">
        <f ca="1">OFFSET('Z1'!$B$7,B1370,K1370)*E1370</f>
        <v>0</v>
      </c>
      <c r="N1370" s="23">
        <f ca="1">IF(L1370&gt;0,OFFSET('Z1'!$I$7,B1370,L1370)*IF(L1370=1,E1370-9300,IF(L1370=2,E1370-18000,IF(L1370=3,E1370-45000,0))),0)</f>
        <v>0</v>
      </c>
      <c r="O1370" s="23">
        <f>IF(AND(F1370=1,E1370&gt;20000,E1370&lt;=45000),E1370*'Z1'!$G$7,0)+IF(AND(F1370=1,E1370&gt;45000,E1370&lt;=50000),'Z1'!$G$7/5000*(50000-E1370)*E1370,0)</f>
        <v>0</v>
      </c>
      <c r="P1370" s="24">
        <f t="shared" ca="1" si="284"/>
        <v>0</v>
      </c>
      <c r="Q1370" s="27">
        <v>61379</v>
      </c>
      <c r="R1370" s="26">
        <f t="shared" si="285"/>
        <v>60379</v>
      </c>
      <c r="S1370" s="27">
        <f t="shared" si="286"/>
        <v>1</v>
      </c>
      <c r="T1370" s="28">
        <f t="shared" si="287"/>
        <v>54341.1</v>
      </c>
      <c r="U1370" s="61">
        <f ca="1">OFFSET($U$4,B1370,0)/OFFSET($G$4,B1370,0)*G1370</f>
        <v>2912080.7679872224</v>
      </c>
      <c r="V1370" s="62">
        <f t="shared" ca="1" si="288"/>
        <v>2966421.8679872225</v>
      </c>
      <c r="W1370" s="63">
        <v>962.36343247095886</v>
      </c>
      <c r="X1370" s="63">
        <f t="shared" ca="1" si="289"/>
        <v>892.42535138003086</v>
      </c>
      <c r="Y1370" s="64">
        <f t="shared" ca="1" si="290"/>
        <v>-7.2673252880520844E-2</v>
      </c>
      <c r="Z1370" s="64"/>
      <c r="AA1370" s="64">
        <f ca="1">MAX(Y1370,OFFSET($AA$4,B1370,0))</f>
        <v>-6.9274953231019176E-2</v>
      </c>
      <c r="AB1370" s="62">
        <f t="shared" ca="1" si="291"/>
        <v>2977292.6753111444</v>
      </c>
      <c r="AC1370" s="65">
        <f t="shared" ca="1" si="292"/>
        <v>10870.807323921937</v>
      </c>
      <c r="AD1370" s="62">
        <f ca="1">MAX(0,AB1370-W1370*(1+OFFSET($Y$4,B1370,0))*E1370)</f>
        <v>0</v>
      </c>
      <c r="AE1370" s="65">
        <f ca="1">IF(OFFSET($AC$4,B1370,0)=0,0,-OFFSET($AC$4,B1370,0)/OFFSET($AD$4,B1370,0)*AD1370)</f>
        <v>0</v>
      </c>
      <c r="AF1370" s="51">
        <f t="shared" ca="1" si="293"/>
        <v>2977292.6753111444</v>
      </c>
    </row>
    <row r="1371" spans="1:32" ht="11.25" x14ac:dyDescent="0.2">
      <c r="A1371" s="60">
        <v>50324</v>
      </c>
      <c r="B1371" s="102">
        <f>INT(A1371/10000)</f>
        <v>5</v>
      </c>
      <c r="C1371" s="109">
        <v>5</v>
      </c>
      <c r="D1371" s="60" t="s">
        <v>1427</v>
      </c>
      <c r="E1371" s="60">
        <v>6312</v>
      </c>
      <c r="F1371" s="60">
        <v>0</v>
      </c>
      <c r="G1371" s="60">
        <f t="shared" si="281"/>
        <v>10174.567164179105</v>
      </c>
      <c r="H1371" s="60"/>
      <c r="I1371" s="60"/>
      <c r="J1371" s="57"/>
      <c r="K1371" s="23">
        <f t="shared" si="282"/>
        <v>1</v>
      </c>
      <c r="L1371" s="23">
        <f t="shared" si="283"/>
        <v>0</v>
      </c>
      <c r="M1371" s="23">
        <f ca="1">OFFSET('Z1'!$B$7,B1371,K1371)*E1371</f>
        <v>0</v>
      </c>
      <c r="N1371" s="23">
        <f ca="1">IF(L1371&gt;0,OFFSET('Z1'!$I$7,B1371,L1371)*IF(L1371=1,E1371-9300,IF(L1371=2,E1371-18000,IF(L1371=3,E1371-45000,0))),0)</f>
        <v>0</v>
      </c>
      <c r="O1371" s="23">
        <f>IF(AND(F1371=1,E1371&gt;20000,E1371&lt;=45000),E1371*'Z1'!$G$7,0)+IF(AND(F1371=1,E1371&gt;45000,E1371&lt;=50000),'Z1'!$G$7/5000*(50000-E1371)*E1371,0)</f>
        <v>0</v>
      </c>
      <c r="P1371" s="24">
        <f t="shared" ca="1" si="284"/>
        <v>0</v>
      </c>
      <c r="Q1371" s="27">
        <v>15541</v>
      </c>
      <c r="R1371" s="26">
        <f t="shared" si="285"/>
        <v>14541</v>
      </c>
      <c r="S1371" s="27">
        <f t="shared" si="286"/>
        <v>1</v>
      </c>
      <c r="T1371" s="28">
        <f t="shared" si="287"/>
        <v>13086.9</v>
      </c>
      <c r="U1371" s="61">
        <f ca="1">OFFSET($U$4,B1371,0)/OFFSET($G$4,B1371,0)*G1371</f>
        <v>5529799.5810876498</v>
      </c>
      <c r="V1371" s="62">
        <f t="shared" ca="1" si="288"/>
        <v>5542886.4810876502</v>
      </c>
      <c r="W1371" s="63">
        <v>948.7850673317572</v>
      </c>
      <c r="X1371" s="63">
        <f t="shared" ca="1" si="289"/>
        <v>878.15058318879119</v>
      </c>
      <c r="Y1371" s="64">
        <f t="shared" ca="1" si="290"/>
        <v>-7.4447297470236817E-2</v>
      </c>
      <c r="Z1371" s="64"/>
      <c r="AA1371" s="64">
        <f ca="1">MAX(Y1371,OFFSET($AA$4,B1371,0))</f>
        <v>-6.9274953231019176E-2</v>
      </c>
      <c r="AB1371" s="62">
        <f t="shared" ca="1" si="291"/>
        <v>5573862.2611601725</v>
      </c>
      <c r="AC1371" s="65">
        <f t="shared" ca="1" si="292"/>
        <v>30975.78007252235</v>
      </c>
      <c r="AD1371" s="62">
        <f ca="1">MAX(0,AB1371-W1371*(1+OFFSET($Y$4,B1371,0))*E1371)</f>
        <v>0</v>
      </c>
      <c r="AE1371" s="65">
        <f ca="1">IF(OFFSET($AC$4,B1371,0)=0,0,-OFFSET($AC$4,B1371,0)/OFFSET($AD$4,B1371,0)*AD1371)</f>
        <v>0</v>
      </c>
      <c r="AF1371" s="51">
        <f t="shared" ca="1" si="293"/>
        <v>5573862.2611601725</v>
      </c>
    </row>
    <row r="1372" spans="1:32" ht="11.25" x14ac:dyDescent="0.2">
      <c r="A1372" s="60">
        <v>50325</v>
      </c>
      <c r="B1372" s="102">
        <f>INT(A1372/10000)</f>
        <v>5</v>
      </c>
      <c r="C1372" s="109">
        <v>3</v>
      </c>
      <c r="D1372" s="60" t="s">
        <v>1428</v>
      </c>
      <c r="E1372" s="60">
        <v>2393</v>
      </c>
      <c r="F1372" s="60">
        <v>0</v>
      </c>
      <c r="G1372" s="60">
        <f t="shared" si="281"/>
        <v>3857.373134328358</v>
      </c>
      <c r="H1372" s="60"/>
      <c r="I1372" s="60"/>
      <c r="J1372" s="57"/>
      <c r="K1372" s="23">
        <f t="shared" si="282"/>
        <v>1</v>
      </c>
      <c r="L1372" s="23">
        <f t="shared" si="283"/>
        <v>0</v>
      </c>
      <c r="M1372" s="23">
        <f ca="1">OFFSET('Z1'!$B$7,B1372,K1372)*E1372</f>
        <v>0</v>
      </c>
      <c r="N1372" s="23">
        <f ca="1">IF(L1372&gt;0,OFFSET('Z1'!$I$7,B1372,L1372)*IF(L1372=1,E1372-9300,IF(L1372=2,E1372-18000,IF(L1372=3,E1372-45000,0))),0)</f>
        <v>0</v>
      </c>
      <c r="O1372" s="23">
        <f>IF(AND(F1372=1,E1372&gt;20000,E1372&lt;=45000),E1372*'Z1'!$G$7,0)+IF(AND(F1372=1,E1372&gt;45000,E1372&lt;=50000),'Z1'!$G$7/5000*(50000-E1372)*E1372,0)</f>
        <v>0</v>
      </c>
      <c r="P1372" s="24">
        <f t="shared" ca="1" si="284"/>
        <v>0</v>
      </c>
      <c r="Q1372" s="27">
        <v>0</v>
      </c>
      <c r="R1372" s="26">
        <f t="shared" si="285"/>
        <v>0</v>
      </c>
      <c r="S1372" s="27">
        <f t="shared" si="286"/>
        <v>1</v>
      </c>
      <c r="T1372" s="28">
        <f t="shared" si="287"/>
        <v>0</v>
      </c>
      <c r="U1372" s="61">
        <f ca="1">OFFSET($U$4,B1372,0)/OFFSET($G$4,B1372,0)*G1372</f>
        <v>2096452.8513217275</v>
      </c>
      <c r="V1372" s="62">
        <f t="shared" ca="1" si="288"/>
        <v>2096452.8513217275</v>
      </c>
      <c r="W1372" s="63">
        <v>946.51174845381252</v>
      </c>
      <c r="X1372" s="63">
        <f t="shared" ca="1" si="289"/>
        <v>876.07724668688991</v>
      </c>
      <c r="Y1372" s="64">
        <f t="shared" ca="1" si="290"/>
        <v>-7.4414820399199333E-2</v>
      </c>
      <c r="Z1372" s="64"/>
      <c r="AA1372" s="64">
        <f ca="1">MAX(Y1372,OFFSET($AA$4,B1372,0))</f>
        <v>-6.9274953231019176E-2</v>
      </c>
      <c r="AB1372" s="62">
        <f t="shared" ca="1" si="291"/>
        <v>2108094.6638935255</v>
      </c>
      <c r="AC1372" s="65">
        <f t="shared" ca="1" si="292"/>
        <v>11641.812571797986</v>
      </c>
      <c r="AD1372" s="62">
        <f ca="1">MAX(0,AB1372-W1372*(1+OFFSET($Y$4,B1372,0))*E1372)</f>
        <v>0</v>
      </c>
      <c r="AE1372" s="65">
        <f ca="1">IF(OFFSET($AC$4,B1372,0)=0,0,-OFFSET($AC$4,B1372,0)/OFFSET($AD$4,B1372,0)*AD1372)</f>
        <v>0</v>
      </c>
      <c r="AF1372" s="51">
        <f t="shared" ca="1" si="293"/>
        <v>2108094.6638935255</v>
      </c>
    </row>
    <row r="1373" spans="1:32" ht="11.25" x14ac:dyDescent="0.2">
      <c r="A1373" s="60">
        <v>50326</v>
      </c>
      <c r="B1373" s="102">
        <f>INT(A1373/10000)</f>
        <v>5</v>
      </c>
      <c r="C1373" s="109">
        <v>5</v>
      </c>
      <c r="D1373" s="60" t="s">
        <v>1429</v>
      </c>
      <c r="E1373" s="60">
        <v>5766</v>
      </c>
      <c r="F1373" s="60">
        <v>0</v>
      </c>
      <c r="G1373" s="60">
        <f t="shared" si="281"/>
        <v>9294.4477611940292</v>
      </c>
      <c r="H1373" s="60"/>
      <c r="I1373" s="60"/>
      <c r="J1373" s="57"/>
      <c r="K1373" s="23">
        <f t="shared" si="282"/>
        <v>1</v>
      </c>
      <c r="L1373" s="23">
        <f t="shared" si="283"/>
        <v>0</v>
      </c>
      <c r="M1373" s="23">
        <f ca="1">OFFSET('Z1'!$B$7,B1373,K1373)*E1373</f>
        <v>0</v>
      </c>
      <c r="N1373" s="23">
        <f ca="1">IF(L1373&gt;0,OFFSET('Z1'!$I$7,B1373,L1373)*IF(L1373=1,E1373-9300,IF(L1373=2,E1373-18000,IF(L1373=3,E1373-45000,0))),0)</f>
        <v>0</v>
      </c>
      <c r="O1373" s="23">
        <f>IF(AND(F1373=1,E1373&gt;20000,E1373&lt;=45000),E1373*'Z1'!$G$7,0)+IF(AND(F1373=1,E1373&gt;45000,E1373&lt;=50000),'Z1'!$G$7/5000*(50000-E1373)*E1373,0)</f>
        <v>0</v>
      </c>
      <c r="P1373" s="24">
        <f t="shared" ca="1" si="284"/>
        <v>0</v>
      </c>
      <c r="Q1373" s="27">
        <v>7651</v>
      </c>
      <c r="R1373" s="26">
        <f t="shared" si="285"/>
        <v>6651</v>
      </c>
      <c r="S1373" s="27">
        <f t="shared" si="286"/>
        <v>1</v>
      </c>
      <c r="T1373" s="28">
        <f t="shared" si="287"/>
        <v>5985.9000000000005</v>
      </c>
      <c r="U1373" s="61">
        <f ca="1">OFFSET($U$4,B1373,0)/OFFSET($G$4,B1373,0)*G1373</f>
        <v>5051461.4043966075</v>
      </c>
      <c r="V1373" s="62">
        <f t="shared" ca="1" si="288"/>
        <v>5057447.3043966079</v>
      </c>
      <c r="W1373" s="63">
        <v>947.24290137062326</v>
      </c>
      <c r="X1373" s="63">
        <f t="shared" ca="1" si="289"/>
        <v>877.11538404380985</v>
      </c>
      <c r="Y1373" s="64">
        <f t="shared" ca="1" si="290"/>
        <v>-7.4033299405402375E-2</v>
      </c>
      <c r="Z1373" s="64"/>
      <c r="AA1373" s="64">
        <f ca="1">MAX(Y1373,OFFSET($AA$4,B1373,0))</f>
        <v>-6.9274953231019176E-2</v>
      </c>
      <c r="AB1373" s="62">
        <f t="shared" ca="1" si="291"/>
        <v>5083436.4517574869</v>
      </c>
      <c r="AC1373" s="65">
        <f t="shared" ca="1" si="292"/>
        <v>25989.147360878997</v>
      </c>
      <c r="AD1373" s="62">
        <f ca="1">MAX(0,AB1373-W1373*(1+OFFSET($Y$4,B1373,0))*E1373)</f>
        <v>0</v>
      </c>
      <c r="AE1373" s="65">
        <f ca="1">IF(OFFSET($AC$4,B1373,0)=0,0,-OFFSET($AC$4,B1373,0)/OFFSET($AD$4,B1373,0)*AD1373)</f>
        <v>0</v>
      </c>
      <c r="AF1373" s="51">
        <f t="shared" ca="1" si="293"/>
        <v>5083436.4517574869</v>
      </c>
    </row>
    <row r="1374" spans="1:32" ht="11.25" x14ac:dyDescent="0.2">
      <c r="A1374" s="60">
        <v>50327</v>
      </c>
      <c r="B1374" s="102">
        <f>INT(A1374/10000)</f>
        <v>5</v>
      </c>
      <c r="C1374" s="109">
        <v>4</v>
      </c>
      <c r="D1374" s="60" t="s">
        <v>1430</v>
      </c>
      <c r="E1374" s="60">
        <v>4831</v>
      </c>
      <c r="F1374" s="60">
        <v>0</v>
      </c>
      <c r="G1374" s="60">
        <f t="shared" si="281"/>
        <v>7787.2835820895525</v>
      </c>
      <c r="H1374" s="60"/>
      <c r="I1374" s="60"/>
      <c r="J1374" s="57"/>
      <c r="K1374" s="23">
        <f t="shared" si="282"/>
        <v>1</v>
      </c>
      <c r="L1374" s="23">
        <f t="shared" si="283"/>
        <v>0</v>
      </c>
      <c r="M1374" s="23">
        <f ca="1">OFFSET('Z1'!$B$7,B1374,K1374)*E1374</f>
        <v>0</v>
      </c>
      <c r="N1374" s="23">
        <f ca="1">IF(L1374&gt;0,OFFSET('Z1'!$I$7,B1374,L1374)*IF(L1374=1,E1374-9300,IF(L1374=2,E1374-18000,IF(L1374=3,E1374-45000,0))),0)</f>
        <v>0</v>
      </c>
      <c r="O1374" s="23">
        <f>IF(AND(F1374=1,E1374&gt;20000,E1374&lt;=45000),E1374*'Z1'!$G$7,0)+IF(AND(F1374=1,E1374&gt;45000,E1374&lt;=50000),'Z1'!$G$7/5000*(50000-E1374)*E1374,0)</f>
        <v>0</v>
      </c>
      <c r="P1374" s="24">
        <f t="shared" ca="1" si="284"/>
        <v>0</v>
      </c>
      <c r="Q1374" s="27">
        <v>19878</v>
      </c>
      <c r="R1374" s="26">
        <f t="shared" si="285"/>
        <v>18878</v>
      </c>
      <c r="S1374" s="27">
        <f t="shared" si="286"/>
        <v>1</v>
      </c>
      <c r="T1374" s="28">
        <f t="shared" si="287"/>
        <v>16990.2</v>
      </c>
      <c r="U1374" s="61">
        <f ca="1">OFFSET($U$4,B1374,0)/OFFSET($G$4,B1374,0)*G1374</f>
        <v>4232329.1787443655</v>
      </c>
      <c r="V1374" s="62">
        <f t="shared" ca="1" si="288"/>
        <v>4249319.3787443656</v>
      </c>
      <c r="W1374" s="63">
        <v>949.69257552148144</v>
      </c>
      <c r="X1374" s="63">
        <f t="shared" ca="1" si="289"/>
        <v>879.59415829939257</v>
      </c>
      <c r="Y1374" s="64">
        <f t="shared" ca="1" si="290"/>
        <v>-7.3811693414152946E-2</v>
      </c>
      <c r="Z1374" s="64"/>
      <c r="AA1374" s="64">
        <f ca="1">MAX(Y1374,OFFSET($AA$4,B1374,0))</f>
        <v>-6.9274953231019176E-2</v>
      </c>
      <c r="AB1374" s="62">
        <f t="shared" ca="1" si="291"/>
        <v>4270133.7831580658</v>
      </c>
      <c r="AC1374" s="65">
        <f t="shared" ca="1" si="292"/>
        <v>20814.404413700104</v>
      </c>
      <c r="AD1374" s="62">
        <f ca="1">MAX(0,AB1374-W1374*(1+OFFSET($Y$4,B1374,0))*E1374)</f>
        <v>0</v>
      </c>
      <c r="AE1374" s="65">
        <f ca="1">IF(OFFSET($AC$4,B1374,0)=0,0,-OFFSET($AC$4,B1374,0)/OFFSET($AD$4,B1374,0)*AD1374)</f>
        <v>0</v>
      </c>
      <c r="AF1374" s="51">
        <f t="shared" ca="1" si="293"/>
        <v>4270133.7831580658</v>
      </c>
    </row>
    <row r="1375" spans="1:32" ht="11.25" x14ac:dyDescent="0.2">
      <c r="A1375" s="60">
        <v>50328</v>
      </c>
      <c r="B1375" s="102">
        <f>INT(A1375/10000)</f>
        <v>5</v>
      </c>
      <c r="C1375" s="109">
        <v>3</v>
      </c>
      <c r="D1375" s="60" t="s">
        <v>1431</v>
      </c>
      <c r="E1375" s="60">
        <v>1252</v>
      </c>
      <c r="F1375" s="60">
        <v>0</v>
      </c>
      <c r="G1375" s="60">
        <f t="shared" si="281"/>
        <v>2018.1492537313434</v>
      </c>
      <c r="H1375" s="60"/>
      <c r="I1375" s="60"/>
      <c r="J1375" s="57"/>
      <c r="K1375" s="23">
        <f t="shared" si="282"/>
        <v>1</v>
      </c>
      <c r="L1375" s="23">
        <f t="shared" si="283"/>
        <v>0</v>
      </c>
      <c r="M1375" s="23">
        <f ca="1">OFFSET('Z1'!$B$7,B1375,K1375)*E1375</f>
        <v>0</v>
      </c>
      <c r="N1375" s="23">
        <f ca="1">IF(L1375&gt;0,OFFSET('Z1'!$I$7,B1375,L1375)*IF(L1375=1,E1375-9300,IF(L1375=2,E1375-18000,IF(L1375=3,E1375-45000,0))),0)</f>
        <v>0</v>
      </c>
      <c r="O1375" s="23">
        <f>IF(AND(F1375=1,E1375&gt;20000,E1375&lt;=45000),E1375*'Z1'!$G$7,0)+IF(AND(F1375=1,E1375&gt;45000,E1375&lt;=50000),'Z1'!$G$7/5000*(50000-E1375)*E1375,0)</f>
        <v>0</v>
      </c>
      <c r="P1375" s="24">
        <f t="shared" ca="1" si="284"/>
        <v>0</v>
      </c>
      <c r="Q1375" s="27">
        <v>0</v>
      </c>
      <c r="R1375" s="26">
        <f t="shared" si="285"/>
        <v>0</v>
      </c>
      <c r="S1375" s="27">
        <f t="shared" si="286"/>
        <v>1</v>
      </c>
      <c r="T1375" s="28">
        <f t="shared" si="287"/>
        <v>0</v>
      </c>
      <c r="U1375" s="61">
        <f ca="1">OFFSET($U$4,B1375,0)/OFFSET($G$4,B1375,0)*G1375</f>
        <v>1096848.7128519863</v>
      </c>
      <c r="V1375" s="62">
        <f t="shared" ca="1" si="288"/>
        <v>1096848.7128519863</v>
      </c>
      <c r="W1375" s="63">
        <v>946.51174845381252</v>
      </c>
      <c r="X1375" s="63">
        <f t="shared" ca="1" si="289"/>
        <v>876.07724668689002</v>
      </c>
      <c r="Y1375" s="64">
        <f t="shared" ca="1" si="290"/>
        <v>-7.4414820399199222E-2</v>
      </c>
      <c r="Z1375" s="64"/>
      <c r="AA1375" s="64">
        <f ca="1">MAX(Y1375,OFFSET($AA$4,B1375,0))</f>
        <v>-6.9274953231019176E-2</v>
      </c>
      <c r="AB1375" s="62">
        <f t="shared" ca="1" si="291"/>
        <v>1102939.6235665248</v>
      </c>
      <c r="AC1375" s="65">
        <f t="shared" ca="1" si="292"/>
        <v>6090.9107145385351</v>
      </c>
      <c r="AD1375" s="62">
        <f ca="1">MAX(0,AB1375-W1375*(1+OFFSET($Y$4,B1375,0))*E1375)</f>
        <v>0</v>
      </c>
      <c r="AE1375" s="65">
        <f ca="1">IF(OFFSET($AC$4,B1375,0)=0,0,-OFFSET($AC$4,B1375,0)/OFFSET($AD$4,B1375,0)*AD1375)</f>
        <v>0</v>
      </c>
      <c r="AF1375" s="51">
        <f t="shared" ca="1" si="293"/>
        <v>1102939.6235665248</v>
      </c>
    </row>
    <row r="1376" spans="1:32" ht="11.25" x14ac:dyDescent="0.2">
      <c r="A1376" s="60">
        <v>50329</v>
      </c>
      <c r="B1376" s="102">
        <f>INT(A1376/10000)</f>
        <v>5</v>
      </c>
      <c r="C1376" s="109">
        <v>4</v>
      </c>
      <c r="D1376" s="60" t="s">
        <v>1432</v>
      </c>
      <c r="E1376" s="60">
        <v>2987</v>
      </c>
      <c r="F1376" s="60">
        <v>0</v>
      </c>
      <c r="G1376" s="60">
        <f t="shared" si="281"/>
        <v>4814.8656716417909</v>
      </c>
      <c r="H1376" s="60"/>
      <c r="I1376" s="60"/>
      <c r="J1376" s="57"/>
      <c r="K1376" s="23">
        <f t="shared" si="282"/>
        <v>1</v>
      </c>
      <c r="L1376" s="23">
        <f t="shared" si="283"/>
        <v>0</v>
      </c>
      <c r="M1376" s="23">
        <f ca="1">OFFSET('Z1'!$B$7,B1376,K1376)*E1376</f>
        <v>0</v>
      </c>
      <c r="N1376" s="23">
        <f ca="1">IF(L1376&gt;0,OFFSET('Z1'!$I$7,B1376,L1376)*IF(L1376=1,E1376-9300,IF(L1376=2,E1376-18000,IF(L1376=3,E1376-45000,0))),0)</f>
        <v>0</v>
      </c>
      <c r="O1376" s="23">
        <f>IF(AND(F1376=1,E1376&gt;20000,E1376&lt;=45000),E1376*'Z1'!$G$7,0)+IF(AND(F1376=1,E1376&gt;45000,E1376&lt;=50000),'Z1'!$G$7/5000*(50000-E1376)*E1376,0)</f>
        <v>0</v>
      </c>
      <c r="P1376" s="24">
        <f t="shared" ca="1" si="284"/>
        <v>0</v>
      </c>
      <c r="Q1376" s="27">
        <v>1639</v>
      </c>
      <c r="R1376" s="26">
        <f t="shared" si="285"/>
        <v>639</v>
      </c>
      <c r="S1376" s="27">
        <f t="shared" si="286"/>
        <v>1</v>
      </c>
      <c r="T1376" s="28">
        <f t="shared" si="287"/>
        <v>575.1</v>
      </c>
      <c r="U1376" s="61">
        <f ca="1">OFFSET($U$4,B1376,0)/OFFSET($G$4,B1376,0)*G1376</f>
        <v>2616842.7358537405</v>
      </c>
      <c r="V1376" s="62">
        <f t="shared" ca="1" si="288"/>
        <v>2617417.8358537406</v>
      </c>
      <c r="W1376" s="63">
        <v>946.520319882384</v>
      </c>
      <c r="X1376" s="63">
        <f t="shared" ca="1" si="289"/>
        <v>876.26978100225665</v>
      </c>
      <c r="Y1376" s="64">
        <f t="shared" ca="1" si="290"/>
        <v>-7.4219789479909704E-2</v>
      </c>
      <c r="Z1376" s="64"/>
      <c r="AA1376" s="64">
        <f ca="1">MAX(Y1376,OFFSET($AA$4,B1376,0))</f>
        <v>-6.9274953231019176E-2</v>
      </c>
      <c r="AB1376" s="62">
        <f t="shared" ca="1" si="291"/>
        <v>2631398.1547740935</v>
      </c>
      <c r="AC1376" s="65">
        <f t="shared" ca="1" si="292"/>
        <v>13980.318920352962</v>
      </c>
      <c r="AD1376" s="62">
        <f ca="1">MAX(0,AB1376-W1376*(1+OFFSET($Y$4,B1376,0))*E1376)</f>
        <v>0</v>
      </c>
      <c r="AE1376" s="65">
        <f ca="1">IF(OFFSET($AC$4,B1376,0)=0,0,-OFFSET($AC$4,B1376,0)/OFFSET($AD$4,B1376,0)*AD1376)</f>
        <v>0</v>
      </c>
      <c r="AF1376" s="51">
        <f t="shared" ca="1" si="293"/>
        <v>2631398.1547740935</v>
      </c>
    </row>
    <row r="1377" spans="1:32" ht="11.25" x14ac:dyDescent="0.2">
      <c r="A1377" s="60">
        <v>50330</v>
      </c>
      <c r="B1377" s="102">
        <f>INT(A1377/10000)</f>
        <v>5</v>
      </c>
      <c r="C1377" s="109">
        <v>4</v>
      </c>
      <c r="D1377" s="60" t="s">
        <v>1433</v>
      </c>
      <c r="E1377" s="60">
        <v>3892</v>
      </c>
      <c r="F1377" s="60">
        <v>0</v>
      </c>
      <c r="G1377" s="60">
        <f t="shared" si="281"/>
        <v>6273.6716417910447</v>
      </c>
      <c r="H1377" s="60"/>
      <c r="I1377" s="60"/>
      <c r="J1377" s="57"/>
      <c r="K1377" s="23">
        <f t="shared" si="282"/>
        <v>1</v>
      </c>
      <c r="L1377" s="23">
        <f t="shared" si="283"/>
        <v>0</v>
      </c>
      <c r="M1377" s="23">
        <f ca="1">OFFSET('Z1'!$B$7,B1377,K1377)*E1377</f>
        <v>0</v>
      </c>
      <c r="N1377" s="23">
        <f ca="1">IF(L1377&gt;0,OFFSET('Z1'!$I$7,B1377,L1377)*IF(L1377=1,E1377-9300,IF(L1377=2,E1377-18000,IF(L1377=3,E1377-45000,0))),0)</f>
        <v>0</v>
      </c>
      <c r="O1377" s="23">
        <f>IF(AND(F1377=1,E1377&gt;20000,E1377&lt;=45000),E1377*'Z1'!$G$7,0)+IF(AND(F1377=1,E1377&gt;45000,E1377&lt;=50000),'Z1'!$G$7/5000*(50000-E1377)*E1377,0)</f>
        <v>0</v>
      </c>
      <c r="P1377" s="24">
        <f t="shared" ca="1" si="284"/>
        <v>0</v>
      </c>
      <c r="Q1377" s="27">
        <v>372647</v>
      </c>
      <c r="R1377" s="26">
        <f t="shared" si="285"/>
        <v>371647</v>
      </c>
      <c r="S1377" s="27">
        <f t="shared" si="286"/>
        <v>1</v>
      </c>
      <c r="T1377" s="28">
        <f t="shared" si="287"/>
        <v>334482.3</v>
      </c>
      <c r="U1377" s="61">
        <f ca="1">OFFSET($U$4,B1377,0)/OFFSET($G$4,B1377,0)*G1377</f>
        <v>3409692.6441053757</v>
      </c>
      <c r="V1377" s="62">
        <f t="shared" ca="1" si="288"/>
        <v>3744174.9441053756</v>
      </c>
      <c r="W1377" s="63">
        <v>1025.3911722171986</v>
      </c>
      <c r="X1377" s="63">
        <f t="shared" ca="1" si="289"/>
        <v>962.01822818740379</v>
      </c>
      <c r="Y1377" s="64">
        <f t="shared" ca="1" si="290"/>
        <v>-6.1803676242661365E-2</v>
      </c>
      <c r="Z1377" s="64"/>
      <c r="AA1377" s="64">
        <f ca="1">MAX(Y1377,OFFSET($AA$4,B1377,0))</f>
        <v>-6.1803676242661365E-2</v>
      </c>
      <c r="AB1377" s="62">
        <f t="shared" ca="1" si="291"/>
        <v>3744174.9441053756</v>
      </c>
      <c r="AC1377" s="65">
        <f t="shared" ca="1" si="292"/>
        <v>0</v>
      </c>
      <c r="AD1377" s="62">
        <f ca="1">MAX(0,AB1377-W1377*(1+OFFSET($Y$4,B1377,0))*E1377)</f>
        <v>9862.4276662017219</v>
      </c>
      <c r="AE1377" s="65">
        <f ca="1">IF(OFFSET($AC$4,B1377,0)=0,0,-OFFSET($AC$4,B1377,0)/OFFSET($AD$4,B1377,0)*AD1377)</f>
        <v>-4224.3173534509697</v>
      </c>
      <c r="AF1377" s="51">
        <f t="shared" ca="1" si="293"/>
        <v>3739950.6267519244</v>
      </c>
    </row>
    <row r="1378" spans="1:32" ht="11.25" x14ac:dyDescent="0.2">
      <c r="A1378" s="60">
        <v>50331</v>
      </c>
      <c r="B1378" s="102">
        <f>INT(A1378/10000)</f>
        <v>5</v>
      </c>
      <c r="C1378" s="109">
        <v>3</v>
      </c>
      <c r="D1378" s="60" t="s">
        <v>1434</v>
      </c>
      <c r="E1378" s="60">
        <v>1070</v>
      </c>
      <c r="F1378" s="60">
        <v>0</v>
      </c>
      <c r="G1378" s="60">
        <f t="shared" si="281"/>
        <v>1724.7761194029852</v>
      </c>
      <c r="H1378" s="60"/>
      <c r="I1378" s="60"/>
      <c r="J1378" s="57"/>
      <c r="K1378" s="23">
        <f t="shared" si="282"/>
        <v>1</v>
      </c>
      <c r="L1378" s="23">
        <f t="shared" si="283"/>
        <v>0</v>
      </c>
      <c r="M1378" s="23">
        <f ca="1">OFFSET('Z1'!$B$7,B1378,K1378)*E1378</f>
        <v>0</v>
      </c>
      <c r="N1378" s="23">
        <f ca="1">IF(L1378&gt;0,OFFSET('Z1'!$I$7,B1378,L1378)*IF(L1378=1,E1378-9300,IF(L1378=2,E1378-18000,IF(L1378=3,E1378-45000,0))),0)</f>
        <v>0</v>
      </c>
      <c r="O1378" s="23">
        <f>IF(AND(F1378=1,E1378&gt;20000,E1378&lt;=45000),E1378*'Z1'!$G$7,0)+IF(AND(F1378=1,E1378&gt;45000,E1378&lt;=50000),'Z1'!$G$7/5000*(50000-E1378)*E1378,0)</f>
        <v>0</v>
      </c>
      <c r="P1378" s="24">
        <f t="shared" ca="1" si="284"/>
        <v>0</v>
      </c>
      <c r="Q1378" s="27">
        <v>0</v>
      </c>
      <c r="R1378" s="26">
        <f t="shared" si="285"/>
        <v>0</v>
      </c>
      <c r="S1378" s="27">
        <f t="shared" si="286"/>
        <v>1</v>
      </c>
      <c r="T1378" s="28">
        <f t="shared" si="287"/>
        <v>0</v>
      </c>
      <c r="U1378" s="61">
        <f ca="1">OFFSET($U$4,B1378,0)/OFFSET($G$4,B1378,0)*G1378</f>
        <v>937402.65395497228</v>
      </c>
      <c r="V1378" s="62">
        <f t="shared" ca="1" si="288"/>
        <v>937402.65395497228</v>
      </c>
      <c r="W1378" s="63">
        <v>946.51174845381274</v>
      </c>
      <c r="X1378" s="63">
        <f t="shared" ca="1" si="289"/>
        <v>876.07724668689002</v>
      </c>
      <c r="Y1378" s="64">
        <f t="shared" ca="1" si="290"/>
        <v>-7.4414820399199444E-2</v>
      </c>
      <c r="Z1378" s="64"/>
      <c r="AA1378" s="64">
        <f ca="1">MAX(Y1378,OFFSET($AA$4,B1378,0))</f>
        <v>-6.9274953231019176E-2</v>
      </c>
      <c r="AB1378" s="62">
        <f t="shared" ca="1" si="291"/>
        <v>942608.14474135917</v>
      </c>
      <c r="AC1378" s="65">
        <f t="shared" ca="1" si="292"/>
        <v>5205.4907863868866</v>
      </c>
      <c r="AD1378" s="62">
        <f ca="1">MAX(0,AB1378-W1378*(1+OFFSET($Y$4,B1378,0))*E1378)</f>
        <v>0</v>
      </c>
      <c r="AE1378" s="65">
        <f ca="1">IF(OFFSET($AC$4,B1378,0)=0,0,-OFFSET($AC$4,B1378,0)/OFFSET($AD$4,B1378,0)*AD1378)</f>
        <v>0</v>
      </c>
      <c r="AF1378" s="51">
        <f t="shared" ca="1" si="293"/>
        <v>942608.14474135917</v>
      </c>
    </row>
    <row r="1379" spans="1:32" ht="11.25" x14ac:dyDescent="0.2">
      <c r="A1379" s="60">
        <v>50332</v>
      </c>
      <c r="B1379" s="102">
        <f>INT(A1379/10000)</f>
        <v>5</v>
      </c>
      <c r="C1379" s="109">
        <v>3</v>
      </c>
      <c r="D1379" s="60" t="s">
        <v>1435</v>
      </c>
      <c r="E1379" s="60">
        <v>1932</v>
      </c>
      <c r="F1379" s="60">
        <v>0</v>
      </c>
      <c r="G1379" s="60">
        <f t="shared" si="281"/>
        <v>3114.2686567164178</v>
      </c>
      <c r="H1379" s="60"/>
      <c r="I1379" s="60"/>
      <c r="J1379" s="57"/>
      <c r="K1379" s="23">
        <f t="shared" si="282"/>
        <v>1</v>
      </c>
      <c r="L1379" s="23">
        <f t="shared" si="283"/>
        <v>0</v>
      </c>
      <c r="M1379" s="23">
        <f ca="1">OFFSET('Z1'!$B$7,B1379,K1379)*E1379</f>
        <v>0</v>
      </c>
      <c r="N1379" s="23">
        <f ca="1">IF(L1379&gt;0,OFFSET('Z1'!$I$7,B1379,L1379)*IF(L1379=1,E1379-9300,IF(L1379=2,E1379-18000,IF(L1379=3,E1379-45000,0))),0)</f>
        <v>0</v>
      </c>
      <c r="O1379" s="23">
        <f>IF(AND(F1379=1,E1379&gt;20000,E1379&lt;=45000),E1379*'Z1'!$G$7,0)+IF(AND(F1379=1,E1379&gt;45000,E1379&lt;=50000),'Z1'!$G$7/5000*(50000-E1379)*E1379,0)</f>
        <v>0</v>
      </c>
      <c r="P1379" s="24">
        <f t="shared" ca="1" si="284"/>
        <v>0</v>
      </c>
      <c r="Q1379" s="27">
        <v>34529</v>
      </c>
      <c r="R1379" s="26">
        <f t="shared" si="285"/>
        <v>33529</v>
      </c>
      <c r="S1379" s="27">
        <f t="shared" si="286"/>
        <v>1</v>
      </c>
      <c r="T1379" s="28">
        <f t="shared" si="287"/>
        <v>30176.100000000002</v>
      </c>
      <c r="U1379" s="61">
        <f ca="1">OFFSET($U$4,B1379,0)/OFFSET($G$4,B1379,0)*G1379</f>
        <v>1692581.2405990714</v>
      </c>
      <c r="V1379" s="62">
        <f t="shared" ca="1" si="288"/>
        <v>1722757.3405990715</v>
      </c>
      <c r="W1379" s="63">
        <v>962.11081532784044</v>
      </c>
      <c r="X1379" s="63">
        <f t="shared" ca="1" si="289"/>
        <v>891.69634606577199</v>
      </c>
      <c r="Y1379" s="64">
        <f t="shared" ca="1" si="290"/>
        <v>-7.3187483333793102E-2</v>
      </c>
      <c r="Z1379" s="64"/>
      <c r="AA1379" s="64">
        <f ca="1">MAX(Y1379,OFFSET($AA$4,B1379,0))</f>
        <v>-6.9274953231019176E-2</v>
      </c>
      <c r="AB1379" s="62">
        <f t="shared" ca="1" si="291"/>
        <v>1730029.9441015727</v>
      </c>
      <c r="AC1379" s="65">
        <f t="shared" ca="1" si="292"/>
        <v>7272.6035025012679</v>
      </c>
      <c r="AD1379" s="62">
        <f ca="1">MAX(0,AB1379-W1379*(1+OFFSET($Y$4,B1379,0))*E1379)</f>
        <v>0</v>
      </c>
      <c r="AE1379" s="65">
        <f ca="1">IF(OFFSET($AC$4,B1379,0)=0,0,-OFFSET($AC$4,B1379,0)/OFFSET($AD$4,B1379,0)*AD1379)</f>
        <v>0</v>
      </c>
      <c r="AF1379" s="51">
        <f t="shared" ca="1" si="293"/>
        <v>1730029.9441015727</v>
      </c>
    </row>
    <row r="1380" spans="1:32" ht="11.25" x14ac:dyDescent="0.2">
      <c r="A1380" s="60">
        <v>50335</v>
      </c>
      <c r="B1380" s="102">
        <f>INT(A1380/10000)</f>
        <v>5</v>
      </c>
      <c r="C1380" s="109">
        <v>5</v>
      </c>
      <c r="D1380" s="60" t="s">
        <v>1436</v>
      </c>
      <c r="E1380" s="60">
        <v>7569</v>
      </c>
      <c r="F1380" s="60">
        <v>0</v>
      </c>
      <c r="G1380" s="60">
        <f t="shared" si="281"/>
        <v>12200.776119402984</v>
      </c>
      <c r="H1380" s="60"/>
      <c r="I1380" s="60"/>
      <c r="J1380" s="57"/>
      <c r="K1380" s="23">
        <f t="shared" si="282"/>
        <v>1</v>
      </c>
      <c r="L1380" s="23">
        <f t="shared" si="283"/>
        <v>0</v>
      </c>
      <c r="M1380" s="23">
        <f ca="1">OFFSET('Z1'!$B$7,B1380,K1380)*E1380</f>
        <v>0</v>
      </c>
      <c r="N1380" s="23">
        <f ca="1">IF(L1380&gt;0,OFFSET('Z1'!$I$7,B1380,L1380)*IF(L1380=1,E1380-9300,IF(L1380=2,E1380-18000,IF(L1380=3,E1380-45000,0))),0)</f>
        <v>0</v>
      </c>
      <c r="O1380" s="23">
        <f>IF(AND(F1380=1,E1380&gt;20000,E1380&lt;=45000),E1380*'Z1'!$G$7,0)+IF(AND(F1380=1,E1380&gt;45000,E1380&lt;=50000),'Z1'!$G$7/5000*(50000-E1380)*E1380,0)</f>
        <v>0</v>
      </c>
      <c r="P1380" s="24">
        <f t="shared" ca="1" si="284"/>
        <v>0</v>
      </c>
      <c r="Q1380" s="27">
        <v>16566</v>
      </c>
      <c r="R1380" s="26">
        <f t="shared" si="285"/>
        <v>15566</v>
      </c>
      <c r="S1380" s="27">
        <f t="shared" si="286"/>
        <v>1</v>
      </c>
      <c r="T1380" s="28">
        <f t="shared" si="287"/>
        <v>14009.4</v>
      </c>
      <c r="U1380" s="61">
        <f ca="1">OFFSET($U$4,B1380,0)/OFFSET($G$4,B1380,0)*G1380</f>
        <v>6631028.6801730702</v>
      </c>
      <c r="V1380" s="62">
        <f t="shared" ca="1" si="288"/>
        <v>6645038.0801730705</v>
      </c>
      <c r="W1380" s="63">
        <v>948.38881359142113</v>
      </c>
      <c r="X1380" s="63">
        <f t="shared" ca="1" si="289"/>
        <v>877.92813848237154</v>
      </c>
      <c r="Y1380" s="64">
        <f t="shared" ca="1" si="290"/>
        <v>-7.4295135180079241E-2</v>
      </c>
      <c r="Z1380" s="64"/>
      <c r="AA1380" s="64">
        <f ca="1">MAX(Y1380,OFFSET($AA$4,B1380,0))</f>
        <v>-6.9274953231019176E-2</v>
      </c>
      <c r="AB1380" s="62">
        <f t="shared" ca="1" si="291"/>
        <v>6681074.7280169716</v>
      </c>
      <c r="AC1380" s="65">
        <f t="shared" ca="1" si="292"/>
        <v>36036.647843901068</v>
      </c>
      <c r="AD1380" s="62">
        <f ca="1">MAX(0,AB1380-W1380*(1+OFFSET($Y$4,B1380,0))*E1380)</f>
        <v>0</v>
      </c>
      <c r="AE1380" s="65">
        <f ca="1">IF(OFFSET($AC$4,B1380,0)=0,0,-OFFSET($AC$4,B1380,0)/OFFSET($AD$4,B1380,0)*AD1380)</f>
        <v>0</v>
      </c>
      <c r="AF1380" s="51">
        <f t="shared" ca="1" si="293"/>
        <v>6681074.7280169716</v>
      </c>
    </row>
    <row r="1381" spans="1:32" ht="11.25" x14ac:dyDescent="0.2">
      <c r="A1381" s="60">
        <v>50336</v>
      </c>
      <c r="B1381" s="102">
        <f>INT(A1381/10000)</f>
        <v>5</v>
      </c>
      <c r="C1381" s="109">
        <v>4</v>
      </c>
      <c r="D1381" s="60" t="s">
        <v>1437</v>
      </c>
      <c r="E1381" s="60">
        <v>3649</v>
      </c>
      <c r="F1381" s="60">
        <v>0</v>
      </c>
      <c r="G1381" s="60">
        <f t="shared" si="281"/>
        <v>5881.9701492537315</v>
      </c>
      <c r="H1381" s="60"/>
      <c r="I1381" s="60"/>
      <c r="J1381" s="57"/>
      <c r="K1381" s="23">
        <f t="shared" si="282"/>
        <v>1</v>
      </c>
      <c r="L1381" s="23">
        <f t="shared" si="283"/>
        <v>0</v>
      </c>
      <c r="M1381" s="23">
        <f ca="1">OFFSET('Z1'!$B$7,B1381,K1381)*E1381</f>
        <v>0</v>
      </c>
      <c r="N1381" s="23">
        <f ca="1">IF(L1381&gt;0,OFFSET('Z1'!$I$7,B1381,L1381)*IF(L1381=1,E1381-9300,IF(L1381=2,E1381-18000,IF(L1381=3,E1381-45000,0))),0)</f>
        <v>0</v>
      </c>
      <c r="O1381" s="23">
        <f>IF(AND(F1381=1,E1381&gt;20000,E1381&lt;=45000),E1381*'Z1'!$G$7,0)+IF(AND(F1381=1,E1381&gt;45000,E1381&lt;=50000),'Z1'!$G$7/5000*(50000-E1381)*E1381,0)</f>
        <v>0</v>
      </c>
      <c r="P1381" s="24">
        <f t="shared" ca="1" si="284"/>
        <v>0</v>
      </c>
      <c r="Q1381" s="27">
        <v>208900</v>
      </c>
      <c r="R1381" s="26">
        <f t="shared" si="285"/>
        <v>207900</v>
      </c>
      <c r="S1381" s="27">
        <f t="shared" si="286"/>
        <v>1</v>
      </c>
      <c r="T1381" s="28">
        <f t="shared" si="287"/>
        <v>187110</v>
      </c>
      <c r="U1381" s="61">
        <f ca="1">OFFSET($U$4,B1381,0)/OFFSET($G$4,B1381,0)*G1381</f>
        <v>3196805.8731604614</v>
      </c>
      <c r="V1381" s="62">
        <f t="shared" ca="1" si="288"/>
        <v>3383915.8731604614</v>
      </c>
      <c r="W1381" s="63">
        <v>996.78204548351528</v>
      </c>
      <c r="X1381" s="63">
        <f t="shared" ca="1" si="289"/>
        <v>927.35430889571433</v>
      </c>
      <c r="Y1381" s="64">
        <f t="shared" ca="1" si="290"/>
        <v>-6.9651873147577814E-2</v>
      </c>
      <c r="Z1381" s="64"/>
      <c r="AA1381" s="64">
        <f ca="1">MAX(Y1381,OFFSET($AA$4,B1381,0))</f>
        <v>-6.9274953231019176E-2</v>
      </c>
      <c r="AB1381" s="62">
        <f t="shared" ca="1" si="291"/>
        <v>3385286.828023206</v>
      </c>
      <c r="AC1381" s="65">
        <f t="shared" ca="1" si="292"/>
        <v>1370.9548627445474</v>
      </c>
      <c r="AD1381" s="62">
        <f ca="1">MAX(0,AB1381-W1381*(1+OFFSET($Y$4,B1381,0))*E1381)</f>
        <v>0</v>
      </c>
      <c r="AE1381" s="65">
        <f ca="1">IF(OFFSET($AC$4,B1381,0)=0,0,-OFFSET($AC$4,B1381,0)/OFFSET($AD$4,B1381,0)*AD1381)</f>
        <v>0</v>
      </c>
      <c r="AF1381" s="51">
        <f t="shared" ca="1" si="293"/>
        <v>3385286.828023206</v>
      </c>
    </row>
    <row r="1382" spans="1:32" ht="11.25" x14ac:dyDescent="0.2">
      <c r="A1382" s="60">
        <v>50337</v>
      </c>
      <c r="B1382" s="102">
        <f>INT(A1382/10000)</f>
        <v>5</v>
      </c>
      <c r="C1382" s="109">
        <v>5</v>
      </c>
      <c r="D1382" s="60" t="s">
        <v>1438</v>
      </c>
      <c r="E1382" s="60">
        <v>5941</v>
      </c>
      <c r="F1382" s="60">
        <v>0</v>
      </c>
      <c r="G1382" s="60">
        <f t="shared" si="281"/>
        <v>9576.5373134328365</v>
      </c>
      <c r="H1382" s="60"/>
      <c r="I1382" s="60"/>
      <c r="J1382" s="57"/>
      <c r="K1382" s="23">
        <f t="shared" si="282"/>
        <v>1</v>
      </c>
      <c r="L1382" s="23">
        <f t="shared" si="283"/>
        <v>0</v>
      </c>
      <c r="M1382" s="23">
        <f ca="1">OFFSET('Z1'!$B$7,B1382,K1382)*E1382</f>
        <v>0</v>
      </c>
      <c r="N1382" s="23">
        <f ca="1">IF(L1382&gt;0,OFFSET('Z1'!$I$7,B1382,L1382)*IF(L1382=1,E1382-9300,IF(L1382=2,E1382-18000,IF(L1382=3,E1382-45000,0))),0)</f>
        <v>0</v>
      </c>
      <c r="O1382" s="23">
        <f>IF(AND(F1382=1,E1382&gt;20000,E1382&lt;=45000),E1382*'Z1'!$G$7,0)+IF(AND(F1382=1,E1382&gt;45000,E1382&lt;=50000),'Z1'!$G$7/5000*(50000-E1382)*E1382,0)</f>
        <v>0</v>
      </c>
      <c r="P1382" s="24">
        <f t="shared" ca="1" si="284"/>
        <v>0</v>
      </c>
      <c r="Q1382" s="27">
        <v>27216</v>
      </c>
      <c r="R1382" s="26">
        <f t="shared" si="285"/>
        <v>26216</v>
      </c>
      <c r="S1382" s="27">
        <f t="shared" si="286"/>
        <v>1</v>
      </c>
      <c r="T1382" s="28">
        <f t="shared" si="287"/>
        <v>23594.400000000001</v>
      </c>
      <c r="U1382" s="61">
        <f ca="1">OFFSET($U$4,B1382,0)/OFFSET($G$4,B1382,0)*G1382</f>
        <v>5204774.9225668134</v>
      </c>
      <c r="V1382" s="62">
        <f t="shared" ca="1" si="288"/>
        <v>5228369.3225668138</v>
      </c>
      <c r="W1382" s="63">
        <v>949.78489235148879</v>
      </c>
      <c r="X1382" s="63">
        <f t="shared" ca="1" si="289"/>
        <v>880.04869930429447</v>
      </c>
      <c r="Y1382" s="64">
        <f t="shared" ca="1" si="290"/>
        <v>-7.3423144133763385E-2</v>
      </c>
      <c r="Z1382" s="64"/>
      <c r="AA1382" s="64">
        <f ca="1">MAX(Y1382,OFFSET($AA$4,B1382,0))</f>
        <v>-6.9274953231019176E-2</v>
      </c>
      <c r="AB1382" s="62">
        <f t="shared" ca="1" si="291"/>
        <v>5251776.2034129612</v>
      </c>
      <c r="AC1382" s="65">
        <f t="shared" ca="1" si="292"/>
        <v>23406.880846147425</v>
      </c>
      <c r="AD1382" s="62">
        <f ca="1">MAX(0,AB1382-W1382*(1+OFFSET($Y$4,B1382,0))*E1382)</f>
        <v>0</v>
      </c>
      <c r="AE1382" s="65">
        <f ca="1">IF(OFFSET($AC$4,B1382,0)=0,0,-OFFSET($AC$4,B1382,0)/OFFSET($AD$4,B1382,0)*AD1382)</f>
        <v>0</v>
      </c>
      <c r="AF1382" s="51">
        <f t="shared" ca="1" si="293"/>
        <v>5251776.2034129612</v>
      </c>
    </row>
    <row r="1383" spans="1:32" ht="11.25" x14ac:dyDescent="0.2">
      <c r="A1383" s="60">
        <v>50338</v>
      </c>
      <c r="B1383" s="102">
        <f>INT(A1383/10000)</f>
        <v>5</v>
      </c>
      <c r="C1383" s="109">
        <v>6</v>
      </c>
      <c r="D1383" s="60" t="s">
        <v>1439</v>
      </c>
      <c r="E1383" s="60">
        <v>13184</v>
      </c>
      <c r="F1383" s="60">
        <v>0</v>
      </c>
      <c r="G1383" s="60">
        <f t="shared" si="281"/>
        <v>21973.333333333332</v>
      </c>
      <c r="H1383" s="60"/>
      <c r="I1383" s="60"/>
      <c r="J1383" s="57"/>
      <c r="K1383" s="23">
        <f t="shared" si="282"/>
        <v>2</v>
      </c>
      <c r="L1383" s="23">
        <f t="shared" si="283"/>
        <v>0</v>
      </c>
      <c r="M1383" s="23">
        <f ca="1">OFFSET('Z1'!$B$7,B1383,K1383)*E1383</f>
        <v>1689134.0800000001</v>
      </c>
      <c r="N1383" s="23">
        <f ca="1">IF(L1383&gt;0,OFFSET('Z1'!$I$7,B1383,L1383)*IF(L1383=1,E1383-9300,IF(L1383=2,E1383-18000,IF(L1383=3,E1383-45000,0))),0)</f>
        <v>0</v>
      </c>
      <c r="O1383" s="23">
        <f>IF(AND(F1383=1,E1383&gt;20000,E1383&lt;=45000),E1383*'Z1'!$G$7,0)+IF(AND(F1383=1,E1383&gt;45000,E1383&lt;=50000),'Z1'!$G$7/5000*(50000-E1383)*E1383,0)</f>
        <v>0</v>
      </c>
      <c r="P1383" s="24">
        <f t="shared" ca="1" si="284"/>
        <v>1689134.0800000001</v>
      </c>
      <c r="Q1383" s="27">
        <v>377181</v>
      </c>
      <c r="R1383" s="26">
        <f t="shared" si="285"/>
        <v>376181</v>
      </c>
      <c r="S1383" s="27">
        <f t="shared" si="286"/>
        <v>0</v>
      </c>
      <c r="T1383" s="28">
        <f t="shared" si="287"/>
        <v>0</v>
      </c>
      <c r="U1383" s="61">
        <f ca="1">OFFSET($U$4,B1383,0)/OFFSET($G$4,B1383,0)*G1383</f>
        <v>11942338.9222444</v>
      </c>
      <c r="V1383" s="62">
        <f t="shared" ca="1" si="288"/>
        <v>13631473.0022444</v>
      </c>
      <c r="W1383" s="63">
        <v>1102.6042917930397</v>
      </c>
      <c r="X1383" s="63">
        <f t="shared" ca="1" si="289"/>
        <v>1033.9406100003337</v>
      </c>
      <c r="Y1383" s="64">
        <f t="shared" ca="1" si="290"/>
        <v>-6.2274092622155552E-2</v>
      </c>
      <c r="Z1383" s="64"/>
      <c r="AA1383" s="64">
        <f ca="1">MAX(Y1383,OFFSET($AA$4,B1383,0))</f>
        <v>-6.2274092622155552E-2</v>
      </c>
      <c r="AB1383" s="62">
        <f t="shared" ca="1" si="291"/>
        <v>13631473.0022444</v>
      </c>
      <c r="AC1383" s="65">
        <f t="shared" ca="1" si="292"/>
        <v>0</v>
      </c>
      <c r="AD1383" s="62">
        <f ca="1">MAX(0,AB1383-W1383*(1+OFFSET($Y$4,B1383,0))*E1383)</f>
        <v>29085.980408973992</v>
      </c>
      <c r="AE1383" s="65">
        <f ca="1">IF(OFFSET($AC$4,B1383,0)=0,0,-OFFSET($AC$4,B1383,0)/OFFSET($AD$4,B1383,0)*AD1383)</f>
        <v>-12458.231983270261</v>
      </c>
      <c r="AF1383" s="51">
        <f t="shared" ca="1" si="293"/>
        <v>13619014.770261129</v>
      </c>
    </row>
    <row r="1384" spans="1:32" ht="11.25" x14ac:dyDescent="0.2">
      <c r="A1384" s="60">
        <v>50339</v>
      </c>
      <c r="B1384" s="102">
        <f>INT(A1384/10000)</f>
        <v>5</v>
      </c>
      <c r="C1384" s="109">
        <v>6</v>
      </c>
      <c r="D1384" s="60" t="s">
        <v>1440</v>
      </c>
      <c r="E1384" s="60">
        <v>10860</v>
      </c>
      <c r="F1384" s="60">
        <v>0</v>
      </c>
      <c r="G1384" s="60">
        <f t="shared" si="281"/>
        <v>18100</v>
      </c>
      <c r="H1384" s="60"/>
      <c r="I1384" s="60"/>
      <c r="J1384" s="57"/>
      <c r="K1384" s="23">
        <f t="shared" si="282"/>
        <v>2</v>
      </c>
      <c r="L1384" s="23">
        <f t="shared" si="283"/>
        <v>0</v>
      </c>
      <c r="M1384" s="23">
        <f ca="1">OFFSET('Z1'!$B$7,B1384,K1384)*E1384</f>
        <v>1391383.2</v>
      </c>
      <c r="N1384" s="23">
        <f ca="1">IF(L1384&gt;0,OFFSET('Z1'!$I$7,B1384,L1384)*IF(L1384=1,E1384-9300,IF(L1384=2,E1384-18000,IF(L1384=3,E1384-45000,0))),0)</f>
        <v>0</v>
      </c>
      <c r="O1384" s="23">
        <f>IF(AND(F1384=1,E1384&gt;20000,E1384&lt;=45000),E1384*'Z1'!$G$7,0)+IF(AND(F1384=1,E1384&gt;45000,E1384&lt;=50000),'Z1'!$G$7/5000*(50000-E1384)*E1384,0)</f>
        <v>0</v>
      </c>
      <c r="P1384" s="24">
        <f t="shared" ca="1" si="284"/>
        <v>1391383.2</v>
      </c>
      <c r="Q1384" s="27">
        <v>23229</v>
      </c>
      <c r="R1384" s="26">
        <f t="shared" si="285"/>
        <v>22229</v>
      </c>
      <c r="S1384" s="27">
        <f t="shared" si="286"/>
        <v>0</v>
      </c>
      <c r="T1384" s="28">
        <f t="shared" si="287"/>
        <v>0</v>
      </c>
      <c r="U1384" s="61">
        <f ca="1">OFFSET($U$4,B1384,0)/OFFSET($G$4,B1384,0)*G1384</f>
        <v>9837211.8246036246</v>
      </c>
      <c r="V1384" s="62">
        <f t="shared" ca="1" si="288"/>
        <v>11228595.024603624</v>
      </c>
      <c r="W1384" s="63">
        <v>1102.6551659549682</v>
      </c>
      <c r="X1384" s="63">
        <f t="shared" ca="1" si="289"/>
        <v>1033.9406100003337</v>
      </c>
      <c r="Y1384" s="64">
        <f t="shared" ca="1" si="290"/>
        <v>-6.2317357299209175E-2</v>
      </c>
      <c r="Z1384" s="64"/>
      <c r="AA1384" s="64">
        <f ca="1">MAX(Y1384,OFFSET($AA$4,B1384,0))</f>
        <v>-6.2317357299209175E-2</v>
      </c>
      <c r="AB1384" s="62">
        <f t="shared" ca="1" si="291"/>
        <v>11228595.024603624</v>
      </c>
      <c r="AC1384" s="65">
        <f t="shared" ca="1" si="292"/>
        <v>0</v>
      </c>
      <c r="AD1384" s="62">
        <f ca="1">MAX(0,AB1384-W1384*(1+OFFSET($Y$4,B1384,0))*E1384)</f>
        <v>23441.888480300084</v>
      </c>
      <c r="AE1384" s="65">
        <f ca="1">IF(OFFSET($AC$4,B1384,0)=0,0,-OFFSET($AC$4,B1384,0)/OFFSET($AD$4,B1384,0)*AD1384)</f>
        <v>-10040.73030054795</v>
      </c>
      <c r="AF1384" s="51">
        <f t="shared" ca="1" si="293"/>
        <v>11218554.294303076</v>
      </c>
    </row>
    <row r="1385" spans="1:32" ht="11.25" x14ac:dyDescent="0.2">
      <c r="A1385" s="60">
        <v>50401</v>
      </c>
      <c r="B1385" s="102">
        <f>INT(A1385/10000)</f>
        <v>5</v>
      </c>
      <c r="C1385" s="109">
        <v>4</v>
      </c>
      <c r="D1385" s="60" t="s">
        <v>1441</v>
      </c>
      <c r="E1385" s="60">
        <v>4325</v>
      </c>
      <c r="F1385" s="60">
        <v>0</v>
      </c>
      <c r="G1385" s="60">
        <f t="shared" si="281"/>
        <v>6971.6417910447763</v>
      </c>
      <c r="H1385" s="60"/>
      <c r="I1385" s="60"/>
      <c r="J1385" s="57"/>
      <c r="K1385" s="23">
        <f t="shared" si="282"/>
        <v>1</v>
      </c>
      <c r="L1385" s="23">
        <f t="shared" si="283"/>
        <v>0</v>
      </c>
      <c r="M1385" s="23">
        <f ca="1">OFFSET('Z1'!$B$7,B1385,K1385)*E1385</f>
        <v>0</v>
      </c>
      <c r="N1385" s="23">
        <f ca="1">IF(L1385&gt;0,OFFSET('Z1'!$I$7,B1385,L1385)*IF(L1385=1,E1385-9300,IF(L1385=2,E1385-18000,IF(L1385=3,E1385-45000,0))),0)</f>
        <v>0</v>
      </c>
      <c r="O1385" s="23">
        <f>IF(AND(F1385=1,E1385&gt;20000,E1385&lt;=45000),E1385*'Z1'!$G$7,0)+IF(AND(F1385=1,E1385&gt;45000,E1385&lt;=50000),'Z1'!$G$7/5000*(50000-E1385)*E1385,0)</f>
        <v>0</v>
      </c>
      <c r="P1385" s="24">
        <f t="shared" ca="1" si="284"/>
        <v>0</v>
      </c>
      <c r="Q1385" s="27">
        <v>671672</v>
      </c>
      <c r="R1385" s="26">
        <f t="shared" si="285"/>
        <v>670672</v>
      </c>
      <c r="S1385" s="27">
        <f t="shared" si="286"/>
        <v>1</v>
      </c>
      <c r="T1385" s="28">
        <f t="shared" si="287"/>
        <v>603604.80000000005</v>
      </c>
      <c r="U1385" s="61">
        <f ca="1">OFFSET($U$4,B1385,0)/OFFSET($G$4,B1385,0)*G1385</f>
        <v>3789034.0919207991</v>
      </c>
      <c r="V1385" s="62">
        <f t="shared" ca="1" si="288"/>
        <v>4392638.8919207994</v>
      </c>
      <c r="W1385" s="63">
        <v>1085.2789311163513</v>
      </c>
      <c r="X1385" s="63">
        <f t="shared" ca="1" si="289"/>
        <v>1015.6390501550982</v>
      </c>
      <c r="Y1385" s="64">
        <f t="shared" ca="1" si="290"/>
        <v>-6.4167725885565075E-2</v>
      </c>
      <c r="Z1385" s="64"/>
      <c r="AA1385" s="64">
        <f ca="1">MAX(Y1385,OFFSET($AA$4,B1385,0))</f>
        <v>-6.4167725885565075E-2</v>
      </c>
      <c r="AB1385" s="62">
        <f t="shared" ca="1" si="291"/>
        <v>4392638.8919207994</v>
      </c>
      <c r="AC1385" s="65">
        <f t="shared" ca="1" si="292"/>
        <v>0</v>
      </c>
      <c r="AD1385" s="62">
        <f ca="1">MAX(0,AB1385-W1385*(1+OFFSET($Y$4,B1385,0))*E1385)</f>
        <v>503.30707857292145</v>
      </c>
      <c r="AE1385" s="65">
        <f ca="1">IF(OFFSET($AC$4,B1385,0)=0,0,-OFFSET($AC$4,B1385,0)/OFFSET($AD$4,B1385,0)*AD1385)</f>
        <v>-215.57864839064828</v>
      </c>
      <c r="AF1385" s="51">
        <f t="shared" ca="1" si="293"/>
        <v>4392423.3132724091</v>
      </c>
    </row>
    <row r="1386" spans="1:32" ht="11.25" x14ac:dyDescent="0.2">
      <c r="A1386" s="60">
        <v>50402</v>
      </c>
      <c r="B1386" s="102">
        <f>INT(A1386/10000)</f>
        <v>5</v>
      </c>
      <c r="C1386" s="109">
        <v>5</v>
      </c>
      <c r="D1386" s="60" t="s">
        <v>1442</v>
      </c>
      <c r="E1386" s="60">
        <v>6867</v>
      </c>
      <c r="F1386" s="60">
        <v>0</v>
      </c>
      <c r="G1386" s="60">
        <f t="shared" si="281"/>
        <v>11069.194029850747</v>
      </c>
      <c r="H1386" s="60"/>
      <c r="I1386" s="60"/>
      <c r="J1386" s="57"/>
      <c r="K1386" s="23">
        <f t="shared" si="282"/>
        <v>1</v>
      </c>
      <c r="L1386" s="23">
        <f t="shared" si="283"/>
        <v>0</v>
      </c>
      <c r="M1386" s="23">
        <f ca="1">OFFSET('Z1'!$B$7,B1386,K1386)*E1386</f>
        <v>0</v>
      </c>
      <c r="N1386" s="23">
        <f ca="1">IF(L1386&gt;0,OFFSET('Z1'!$I$7,B1386,L1386)*IF(L1386=1,E1386-9300,IF(L1386=2,E1386-18000,IF(L1386=3,E1386-45000,0))),0)</f>
        <v>0</v>
      </c>
      <c r="O1386" s="23">
        <f>IF(AND(F1386=1,E1386&gt;20000,E1386&lt;=45000),E1386*'Z1'!$G$7,0)+IF(AND(F1386=1,E1386&gt;45000,E1386&lt;=50000),'Z1'!$G$7/5000*(50000-E1386)*E1386,0)</f>
        <v>0</v>
      </c>
      <c r="P1386" s="24">
        <f t="shared" ca="1" si="284"/>
        <v>0</v>
      </c>
      <c r="Q1386" s="27">
        <v>1145820</v>
      </c>
      <c r="R1386" s="26">
        <f t="shared" si="285"/>
        <v>1144820</v>
      </c>
      <c r="S1386" s="27">
        <f t="shared" si="286"/>
        <v>1</v>
      </c>
      <c r="T1386" s="28">
        <f t="shared" si="287"/>
        <v>1030338</v>
      </c>
      <c r="U1386" s="61">
        <f ca="1">OFFSET($U$4,B1386,0)/OFFSET($G$4,B1386,0)*G1386</f>
        <v>6016022.4529988738</v>
      </c>
      <c r="V1386" s="62">
        <f t="shared" ca="1" si="288"/>
        <v>7046360.4529988738</v>
      </c>
      <c r="W1386" s="63">
        <v>1089.8196610821938</v>
      </c>
      <c r="X1386" s="63">
        <f t="shared" ca="1" si="289"/>
        <v>1026.1191863985546</v>
      </c>
      <c r="Y1386" s="64">
        <f t="shared" ca="1" si="290"/>
        <v>-5.8450473007969461E-2</v>
      </c>
      <c r="Z1386" s="64"/>
      <c r="AA1386" s="64">
        <f ca="1">MAX(Y1386,OFFSET($AA$4,B1386,0))</f>
        <v>-5.8450473007969461E-2</v>
      </c>
      <c r="AB1386" s="62">
        <f t="shared" ca="1" si="291"/>
        <v>7046360.4529988747</v>
      </c>
      <c r="AC1386" s="65">
        <f t="shared" ca="1" si="292"/>
        <v>0</v>
      </c>
      <c r="AD1386" s="62">
        <f ca="1">MAX(0,AB1386-W1386*(1+OFFSET($Y$4,B1386,0))*E1386)</f>
        <v>43589.196241313592</v>
      </c>
      <c r="AE1386" s="65">
        <f ca="1">IF(OFFSET($AC$4,B1386,0)=0,0,-OFFSET($AC$4,B1386,0)/OFFSET($AD$4,B1386,0)*AD1386)</f>
        <v>-18670.311645091722</v>
      </c>
      <c r="AF1386" s="51">
        <f t="shared" ca="1" si="293"/>
        <v>7027690.1413537832</v>
      </c>
    </row>
    <row r="1387" spans="1:32" ht="11.25" x14ac:dyDescent="0.2">
      <c r="A1387" s="60">
        <v>50403</v>
      </c>
      <c r="B1387" s="102">
        <f>INT(A1387/10000)</f>
        <v>5</v>
      </c>
      <c r="C1387" s="109">
        <v>4</v>
      </c>
      <c r="D1387" s="60" t="s">
        <v>1443</v>
      </c>
      <c r="E1387" s="60">
        <v>4000</v>
      </c>
      <c r="F1387" s="60">
        <v>0</v>
      </c>
      <c r="G1387" s="60">
        <f t="shared" si="281"/>
        <v>6447.7611940298511</v>
      </c>
      <c r="H1387" s="60"/>
      <c r="I1387" s="60"/>
      <c r="J1387" s="57"/>
      <c r="K1387" s="23">
        <f t="shared" si="282"/>
        <v>1</v>
      </c>
      <c r="L1387" s="23">
        <f t="shared" si="283"/>
        <v>0</v>
      </c>
      <c r="M1387" s="23">
        <f ca="1">OFFSET('Z1'!$B$7,B1387,K1387)*E1387</f>
        <v>0</v>
      </c>
      <c r="N1387" s="23">
        <f ca="1">IF(L1387&gt;0,OFFSET('Z1'!$I$7,B1387,L1387)*IF(L1387=1,E1387-9300,IF(L1387=2,E1387-18000,IF(L1387=3,E1387-45000,0))),0)</f>
        <v>0</v>
      </c>
      <c r="O1387" s="23">
        <f>IF(AND(F1387=1,E1387&gt;20000,E1387&lt;=45000),E1387*'Z1'!$G$7,0)+IF(AND(F1387=1,E1387&gt;45000,E1387&lt;=50000),'Z1'!$G$7/5000*(50000-E1387)*E1387,0)</f>
        <v>0</v>
      </c>
      <c r="P1387" s="24">
        <f t="shared" ca="1" si="284"/>
        <v>0</v>
      </c>
      <c r="Q1387" s="27">
        <v>1132706</v>
      </c>
      <c r="R1387" s="26">
        <f t="shared" si="285"/>
        <v>1131706</v>
      </c>
      <c r="S1387" s="27">
        <f t="shared" si="286"/>
        <v>1</v>
      </c>
      <c r="T1387" s="28">
        <f t="shared" si="287"/>
        <v>1018535.4</v>
      </c>
      <c r="U1387" s="61">
        <f ca="1">OFFSET($U$4,B1387,0)/OFFSET($G$4,B1387,0)*G1387</f>
        <v>3504308.9867475601</v>
      </c>
      <c r="V1387" s="62">
        <f t="shared" ca="1" si="288"/>
        <v>4522844.3867475605</v>
      </c>
      <c r="W1387" s="63">
        <v>1204.1655087414701</v>
      </c>
      <c r="X1387" s="63">
        <f t="shared" ca="1" si="289"/>
        <v>1130.7110966868902</v>
      </c>
      <c r="Y1387" s="64">
        <f t="shared" ca="1" si="290"/>
        <v>-6.1000262440128017E-2</v>
      </c>
      <c r="Z1387" s="64"/>
      <c r="AA1387" s="64">
        <f ca="1">MAX(Y1387,OFFSET($AA$4,B1387,0))</f>
        <v>-6.1000262440128017E-2</v>
      </c>
      <c r="AB1387" s="62">
        <f t="shared" ca="1" si="291"/>
        <v>4522844.3867475605</v>
      </c>
      <c r="AC1387" s="65">
        <f t="shared" ca="1" si="292"/>
        <v>0</v>
      </c>
      <c r="AD1387" s="62">
        <f ca="1">MAX(0,AB1387-W1387*(1+OFFSET($Y$4,B1387,0))*E1387)</f>
        <v>15773.078808736987</v>
      </c>
      <c r="AE1387" s="65">
        <f ca="1">IF(OFFSET($AC$4,B1387,0)=0,0,-OFFSET($AC$4,B1387,0)/OFFSET($AD$4,B1387,0)*AD1387)</f>
        <v>-6755.9928228866338</v>
      </c>
      <c r="AF1387" s="51">
        <f t="shared" ca="1" si="293"/>
        <v>4516088.393924674</v>
      </c>
    </row>
    <row r="1388" spans="1:32" ht="11.25" x14ac:dyDescent="0.2">
      <c r="A1388" s="60">
        <v>50404</v>
      </c>
      <c r="B1388" s="102">
        <f>INT(A1388/10000)</f>
        <v>5</v>
      </c>
      <c r="C1388" s="109">
        <v>6</v>
      </c>
      <c r="D1388" s="60" t="s">
        <v>1444</v>
      </c>
      <c r="E1388" s="60">
        <v>10566</v>
      </c>
      <c r="F1388" s="60">
        <v>0</v>
      </c>
      <c r="G1388" s="60">
        <f t="shared" si="281"/>
        <v>17610</v>
      </c>
      <c r="H1388" s="60"/>
      <c r="I1388" s="60"/>
      <c r="J1388" s="57"/>
      <c r="K1388" s="23">
        <f t="shared" si="282"/>
        <v>2</v>
      </c>
      <c r="L1388" s="23">
        <f t="shared" si="283"/>
        <v>0</v>
      </c>
      <c r="M1388" s="23">
        <f ca="1">OFFSET('Z1'!$B$7,B1388,K1388)*E1388</f>
        <v>1353715.9200000002</v>
      </c>
      <c r="N1388" s="23">
        <f ca="1">IF(L1388&gt;0,OFFSET('Z1'!$I$7,B1388,L1388)*IF(L1388=1,E1388-9300,IF(L1388=2,E1388-18000,IF(L1388=3,E1388-45000,0))),0)</f>
        <v>0</v>
      </c>
      <c r="O1388" s="23">
        <f>IF(AND(F1388=1,E1388&gt;20000,E1388&lt;=45000),E1388*'Z1'!$G$7,0)+IF(AND(F1388=1,E1388&gt;45000,E1388&lt;=50000),'Z1'!$G$7/5000*(50000-E1388)*E1388,0)</f>
        <v>0</v>
      </c>
      <c r="P1388" s="24">
        <f t="shared" ca="1" si="284"/>
        <v>1353715.9200000002</v>
      </c>
      <c r="Q1388" s="27">
        <v>32549</v>
      </c>
      <c r="R1388" s="26">
        <f t="shared" si="285"/>
        <v>31549</v>
      </c>
      <c r="S1388" s="27">
        <f t="shared" si="286"/>
        <v>0</v>
      </c>
      <c r="T1388" s="28">
        <f t="shared" si="287"/>
        <v>0</v>
      </c>
      <c r="U1388" s="61">
        <f ca="1">OFFSET($U$4,B1388,0)/OFFSET($G$4,B1388,0)*G1388</f>
        <v>9570900.5652635265</v>
      </c>
      <c r="V1388" s="62">
        <f t="shared" ca="1" si="288"/>
        <v>10924616.485263526</v>
      </c>
      <c r="W1388" s="63">
        <v>1102.6551659549684</v>
      </c>
      <c r="X1388" s="63">
        <f t="shared" ca="1" si="289"/>
        <v>1033.9406100003337</v>
      </c>
      <c r="Y1388" s="64">
        <f t="shared" ca="1" si="290"/>
        <v>-6.2317357299209397E-2</v>
      </c>
      <c r="Z1388" s="64"/>
      <c r="AA1388" s="64">
        <f ca="1">MAX(Y1388,OFFSET($AA$4,B1388,0))</f>
        <v>-6.2317357299209397E-2</v>
      </c>
      <c r="AB1388" s="62">
        <f t="shared" ca="1" si="291"/>
        <v>10924616.485263525</v>
      </c>
      <c r="AC1388" s="65">
        <f t="shared" ca="1" si="292"/>
        <v>0</v>
      </c>
      <c r="AD1388" s="62">
        <f ca="1">MAX(0,AB1388-W1388*(1+OFFSET($Y$4,B1388,0))*E1388)</f>
        <v>22807.273819779977</v>
      </c>
      <c r="AE1388" s="65">
        <f ca="1">IF(OFFSET($AC$4,B1388,0)=0,0,-OFFSET($AC$4,B1388,0)/OFFSET($AD$4,B1388,0)*AD1388)</f>
        <v>-9768.9094250066719</v>
      </c>
      <c r="AF1388" s="51">
        <f t="shared" ca="1" si="293"/>
        <v>10914847.575838517</v>
      </c>
    </row>
    <row r="1389" spans="1:32" ht="11.25" x14ac:dyDescent="0.2">
      <c r="A1389" s="60">
        <v>50405</v>
      </c>
      <c r="B1389" s="102">
        <f>INT(A1389/10000)</f>
        <v>5</v>
      </c>
      <c r="C1389" s="109">
        <v>3</v>
      </c>
      <c r="D1389" s="60" t="s">
        <v>1445</v>
      </c>
      <c r="E1389" s="60">
        <v>1598</v>
      </c>
      <c r="F1389" s="60">
        <v>0</v>
      </c>
      <c r="G1389" s="60">
        <f t="shared" si="281"/>
        <v>2575.8805970149256</v>
      </c>
      <c r="H1389" s="60"/>
      <c r="I1389" s="60"/>
      <c r="J1389" s="57"/>
      <c r="K1389" s="23">
        <f t="shared" si="282"/>
        <v>1</v>
      </c>
      <c r="L1389" s="23">
        <f t="shared" si="283"/>
        <v>0</v>
      </c>
      <c r="M1389" s="23">
        <f ca="1">OFFSET('Z1'!$B$7,B1389,K1389)*E1389</f>
        <v>0</v>
      </c>
      <c r="N1389" s="23">
        <f ca="1">IF(L1389&gt;0,OFFSET('Z1'!$I$7,B1389,L1389)*IF(L1389=1,E1389-9300,IF(L1389=2,E1389-18000,IF(L1389=3,E1389-45000,0))),0)</f>
        <v>0</v>
      </c>
      <c r="O1389" s="23">
        <f>IF(AND(F1389=1,E1389&gt;20000,E1389&lt;=45000),E1389*'Z1'!$G$7,0)+IF(AND(F1389=1,E1389&gt;45000,E1389&lt;=50000),'Z1'!$G$7/5000*(50000-E1389)*E1389,0)</f>
        <v>0</v>
      </c>
      <c r="P1389" s="24">
        <f t="shared" ca="1" si="284"/>
        <v>0</v>
      </c>
      <c r="Q1389" s="27">
        <v>240382</v>
      </c>
      <c r="R1389" s="26">
        <f t="shared" si="285"/>
        <v>239382</v>
      </c>
      <c r="S1389" s="27">
        <f t="shared" si="286"/>
        <v>1</v>
      </c>
      <c r="T1389" s="28">
        <f t="shared" si="287"/>
        <v>215443.80000000002</v>
      </c>
      <c r="U1389" s="61">
        <f ca="1">OFFSET($U$4,B1389,0)/OFFSET($G$4,B1389,0)*G1389</f>
        <v>1399971.4402056504</v>
      </c>
      <c r="V1389" s="62">
        <f t="shared" ca="1" si="288"/>
        <v>1615415.2402056505</v>
      </c>
      <c r="W1389" s="63">
        <v>1068.2947502076515</v>
      </c>
      <c r="X1389" s="63">
        <f t="shared" ca="1" si="289"/>
        <v>1010.8981478132981</v>
      </c>
      <c r="Y1389" s="64">
        <f t="shared" ca="1" si="290"/>
        <v>-5.3727309231087039E-2</v>
      </c>
      <c r="Z1389" s="64"/>
      <c r="AA1389" s="64">
        <f ca="1">MAX(Y1389,OFFSET($AA$4,B1389,0))</f>
        <v>-5.3727309231087039E-2</v>
      </c>
      <c r="AB1389" s="62">
        <f t="shared" ca="1" si="291"/>
        <v>1615415.2402056505</v>
      </c>
      <c r="AC1389" s="65">
        <f t="shared" ca="1" si="292"/>
        <v>0</v>
      </c>
      <c r="AD1389" s="62">
        <f ca="1">MAX(0,AB1389-W1389*(1+OFFSET($Y$4,B1389,0))*E1389)</f>
        <v>18006.252354074502</v>
      </c>
      <c r="AE1389" s="65">
        <f ca="1">IF(OFFSET($AC$4,B1389,0)=0,0,-OFFSET($AC$4,B1389,0)/OFFSET($AD$4,B1389,0)*AD1389)</f>
        <v>-7712.5153019478194</v>
      </c>
      <c r="AF1389" s="51">
        <f t="shared" ca="1" si="293"/>
        <v>1607702.7249037027</v>
      </c>
    </row>
    <row r="1390" spans="1:32" ht="11.25" x14ac:dyDescent="0.2">
      <c r="A1390" s="60">
        <v>50406</v>
      </c>
      <c r="B1390" s="102">
        <f>INT(A1390/10000)</f>
        <v>5</v>
      </c>
      <c r="C1390" s="109">
        <v>3</v>
      </c>
      <c r="D1390" s="60" t="s">
        <v>1446</v>
      </c>
      <c r="E1390" s="60">
        <v>2465</v>
      </c>
      <c r="F1390" s="60">
        <v>0</v>
      </c>
      <c r="G1390" s="60">
        <f t="shared" si="281"/>
        <v>3973.4328358208954</v>
      </c>
      <c r="H1390" s="60"/>
      <c r="I1390" s="60"/>
      <c r="J1390" s="57"/>
      <c r="K1390" s="23">
        <f t="shared" si="282"/>
        <v>1</v>
      </c>
      <c r="L1390" s="23">
        <f t="shared" si="283"/>
        <v>0</v>
      </c>
      <c r="M1390" s="23">
        <f ca="1">OFFSET('Z1'!$B$7,B1390,K1390)*E1390</f>
        <v>0</v>
      </c>
      <c r="N1390" s="23">
        <f ca="1">IF(L1390&gt;0,OFFSET('Z1'!$I$7,B1390,L1390)*IF(L1390=1,E1390-9300,IF(L1390=2,E1390-18000,IF(L1390=3,E1390-45000,0))),0)</f>
        <v>0</v>
      </c>
      <c r="O1390" s="23">
        <f>IF(AND(F1390=1,E1390&gt;20000,E1390&lt;=45000),E1390*'Z1'!$G$7,0)+IF(AND(F1390=1,E1390&gt;45000,E1390&lt;=50000),'Z1'!$G$7/5000*(50000-E1390)*E1390,0)</f>
        <v>0</v>
      </c>
      <c r="P1390" s="24">
        <f t="shared" ca="1" si="284"/>
        <v>0</v>
      </c>
      <c r="Q1390" s="27">
        <v>142863</v>
      </c>
      <c r="R1390" s="26">
        <f t="shared" si="285"/>
        <v>141863</v>
      </c>
      <c r="S1390" s="27">
        <f t="shared" si="286"/>
        <v>1</v>
      </c>
      <c r="T1390" s="28">
        <f t="shared" si="287"/>
        <v>127676.7</v>
      </c>
      <c r="U1390" s="61">
        <f ca="1">OFFSET($U$4,B1390,0)/OFFSET($G$4,B1390,0)*G1390</f>
        <v>2159530.4130831836</v>
      </c>
      <c r="V1390" s="62">
        <f t="shared" ca="1" si="288"/>
        <v>2287207.1130831838</v>
      </c>
      <c r="W1390" s="63">
        <v>996.71286369544828</v>
      </c>
      <c r="X1390" s="63">
        <f t="shared" ca="1" si="289"/>
        <v>927.87306818790421</v>
      </c>
      <c r="Y1390" s="64">
        <f t="shared" ca="1" si="290"/>
        <v>-6.9066827583935453E-2</v>
      </c>
      <c r="Z1390" s="64"/>
      <c r="AA1390" s="64">
        <f ca="1">MAX(Y1390,OFFSET($AA$4,B1390,0))</f>
        <v>-6.9066827583935453E-2</v>
      </c>
      <c r="AB1390" s="62">
        <f t="shared" ca="1" si="291"/>
        <v>2287207.1130831838</v>
      </c>
      <c r="AC1390" s="65">
        <f t="shared" ca="1" si="292"/>
        <v>0</v>
      </c>
      <c r="AD1390" s="62">
        <f ca="1">MAX(0,AB1390-W1390*(1+OFFSET($Y$4,B1390,0))*E1390)</f>
        <v>0</v>
      </c>
      <c r="AE1390" s="65">
        <f ca="1">IF(OFFSET($AC$4,B1390,0)=0,0,-OFFSET($AC$4,B1390,0)/OFFSET($AD$4,B1390,0)*AD1390)</f>
        <v>0</v>
      </c>
      <c r="AF1390" s="51">
        <f t="shared" ca="1" si="293"/>
        <v>2287207.1130831838</v>
      </c>
    </row>
    <row r="1391" spans="1:32" ht="11.25" x14ac:dyDescent="0.2">
      <c r="A1391" s="60">
        <v>50407</v>
      </c>
      <c r="B1391" s="102">
        <f>INT(A1391/10000)</f>
        <v>5</v>
      </c>
      <c r="C1391" s="109">
        <v>3</v>
      </c>
      <c r="D1391" s="60" t="s">
        <v>1447</v>
      </c>
      <c r="E1391" s="60">
        <v>1493</v>
      </c>
      <c r="F1391" s="60">
        <v>0</v>
      </c>
      <c r="G1391" s="60">
        <f t="shared" si="281"/>
        <v>2406.6268656716416</v>
      </c>
      <c r="H1391" s="60"/>
      <c r="I1391" s="60"/>
      <c r="J1391" s="57"/>
      <c r="K1391" s="23">
        <f t="shared" si="282"/>
        <v>1</v>
      </c>
      <c r="L1391" s="23">
        <f t="shared" si="283"/>
        <v>0</v>
      </c>
      <c r="M1391" s="23">
        <f ca="1">OFFSET('Z1'!$B$7,B1391,K1391)*E1391</f>
        <v>0</v>
      </c>
      <c r="N1391" s="23">
        <f ca="1">IF(L1391&gt;0,OFFSET('Z1'!$I$7,B1391,L1391)*IF(L1391=1,E1391-9300,IF(L1391=2,E1391-18000,IF(L1391=3,E1391-45000,0))),0)</f>
        <v>0</v>
      </c>
      <c r="O1391" s="23">
        <f>IF(AND(F1391=1,E1391&gt;20000,E1391&lt;=45000),E1391*'Z1'!$G$7,0)+IF(AND(F1391=1,E1391&gt;45000,E1391&lt;=50000),'Z1'!$G$7/5000*(50000-E1391)*E1391,0)</f>
        <v>0</v>
      </c>
      <c r="P1391" s="24">
        <f t="shared" ca="1" si="284"/>
        <v>0</v>
      </c>
      <c r="Q1391" s="27">
        <v>444078</v>
      </c>
      <c r="R1391" s="26">
        <f t="shared" si="285"/>
        <v>443078</v>
      </c>
      <c r="S1391" s="27">
        <f t="shared" si="286"/>
        <v>1</v>
      </c>
      <c r="T1391" s="28">
        <f t="shared" si="287"/>
        <v>398770.2</v>
      </c>
      <c r="U1391" s="61">
        <f ca="1">OFFSET($U$4,B1391,0)/OFFSET($G$4,B1391,0)*G1391</f>
        <v>1307983.3293035266</v>
      </c>
      <c r="V1391" s="62">
        <f t="shared" ca="1" si="288"/>
        <v>1706753.5293035265</v>
      </c>
      <c r="W1391" s="63">
        <v>1214.75460559667</v>
      </c>
      <c r="X1391" s="63">
        <f t="shared" ca="1" si="289"/>
        <v>1143.1704817840098</v>
      </c>
      <c r="Y1391" s="64">
        <f t="shared" ca="1" si="290"/>
        <v>-5.8928876237928862E-2</v>
      </c>
      <c r="Z1391" s="64"/>
      <c r="AA1391" s="64">
        <f ca="1">MAX(Y1391,OFFSET($AA$4,B1391,0))</f>
        <v>-5.8928876237928862E-2</v>
      </c>
      <c r="AB1391" s="62">
        <f t="shared" ca="1" si="291"/>
        <v>1706753.5293035265</v>
      </c>
      <c r="AC1391" s="65">
        <f t="shared" ca="1" si="292"/>
        <v>0</v>
      </c>
      <c r="AD1391" s="62">
        <f ca="1">MAX(0,AB1391-W1391*(1+OFFSET($Y$4,B1391,0))*E1391)</f>
        <v>9695.7982723014429</v>
      </c>
      <c r="AE1391" s="65">
        <f ca="1">IF(OFFSET($AC$4,B1391,0)=0,0,-OFFSET($AC$4,B1391,0)/OFFSET($AD$4,B1391,0)*AD1391)</f>
        <v>-4152.9459361821573</v>
      </c>
      <c r="AF1391" s="51">
        <f t="shared" ca="1" si="293"/>
        <v>1702600.5833673445</v>
      </c>
    </row>
    <row r="1392" spans="1:32" ht="11.25" x14ac:dyDescent="0.2">
      <c r="A1392" s="60">
        <v>50408</v>
      </c>
      <c r="B1392" s="102">
        <f>INT(A1392/10000)</f>
        <v>5</v>
      </c>
      <c r="C1392" s="109">
        <v>4</v>
      </c>
      <c r="D1392" s="60" t="s">
        <v>1448</v>
      </c>
      <c r="E1392" s="60">
        <v>2831</v>
      </c>
      <c r="F1392" s="60">
        <v>0</v>
      </c>
      <c r="G1392" s="60">
        <f t="shared" si="281"/>
        <v>4563.4029850746265</v>
      </c>
      <c r="H1392" s="60"/>
      <c r="I1392" s="60"/>
      <c r="J1392" s="57"/>
      <c r="K1392" s="23">
        <f t="shared" si="282"/>
        <v>1</v>
      </c>
      <c r="L1392" s="23">
        <f t="shared" si="283"/>
        <v>0</v>
      </c>
      <c r="M1392" s="23">
        <f ca="1">OFFSET('Z1'!$B$7,B1392,K1392)*E1392</f>
        <v>0</v>
      </c>
      <c r="N1392" s="23">
        <f ca="1">IF(L1392&gt;0,OFFSET('Z1'!$I$7,B1392,L1392)*IF(L1392=1,E1392-9300,IF(L1392=2,E1392-18000,IF(L1392=3,E1392-45000,0))),0)</f>
        <v>0</v>
      </c>
      <c r="O1392" s="23">
        <f>IF(AND(F1392=1,E1392&gt;20000,E1392&lt;=45000),E1392*'Z1'!$G$7,0)+IF(AND(F1392=1,E1392&gt;45000,E1392&lt;=50000),'Z1'!$G$7/5000*(50000-E1392)*E1392,0)</f>
        <v>0</v>
      </c>
      <c r="P1392" s="24">
        <f t="shared" ca="1" si="284"/>
        <v>0</v>
      </c>
      <c r="Q1392" s="27">
        <v>1320441</v>
      </c>
      <c r="R1392" s="26">
        <f t="shared" si="285"/>
        <v>1319441</v>
      </c>
      <c r="S1392" s="27">
        <f t="shared" si="286"/>
        <v>1</v>
      </c>
      <c r="T1392" s="28">
        <f t="shared" si="287"/>
        <v>1187496.9000000001</v>
      </c>
      <c r="U1392" s="61">
        <f ca="1">OFFSET($U$4,B1392,0)/OFFSET($G$4,B1392,0)*G1392</f>
        <v>2480174.6853705854</v>
      </c>
      <c r="V1392" s="62">
        <f t="shared" ca="1" si="288"/>
        <v>3667671.5853705853</v>
      </c>
      <c r="W1392" s="63">
        <v>1342.0649233702939</v>
      </c>
      <c r="X1392" s="63">
        <f t="shared" ca="1" si="289"/>
        <v>1295.5392389157844</v>
      </c>
      <c r="Y1392" s="64">
        <f t="shared" ca="1" si="290"/>
        <v>-3.4667238256753441E-2</v>
      </c>
      <c r="Z1392" s="64"/>
      <c r="AA1392" s="64">
        <f ca="1">MAX(Y1392,OFFSET($AA$4,B1392,0))</f>
        <v>-3.4667238256753441E-2</v>
      </c>
      <c r="AB1392" s="62">
        <f t="shared" ca="1" si="291"/>
        <v>3667671.5853705858</v>
      </c>
      <c r="AC1392" s="65">
        <f t="shared" ca="1" si="292"/>
        <v>0</v>
      </c>
      <c r="AD1392" s="62">
        <f ca="1">MAX(0,AB1392-W1392*(1+OFFSET($Y$4,B1392,0))*E1392)</f>
        <v>112491.1317862724</v>
      </c>
      <c r="AE1392" s="65">
        <f ca="1">IF(OFFSET($AC$4,B1392,0)=0,0,-OFFSET($AC$4,B1392,0)/OFFSET($AD$4,B1392,0)*AD1392)</f>
        <v>-48182.684446202053</v>
      </c>
      <c r="AF1392" s="51">
        <f t="shared" ca="1" si="293"/>
        <v>3619488.9009243837</v>
      </c>
    </row>
    <row r="1393" spans="1:32" ht="11.25" x14ac:dyDescent="0.2">
      <c r="A1393" s="60">
        <v>50409</v>
      </c>
      <c r="B1393" s="102">
        <f>INT(A1393/10000)</f>
        <v>5</v>
      </c>
      <c r="C1393" s="109">
        <v>2</v>
      </c>
      <c r="D1393" s="60" t="s">
        <v>1449</v>
      </c>
      <c r="E1393" s="60">
        <v>555</v>
      </c>
      <c r="F1393" s="60">
        <v>0</v>
      </c>
      <c r="G1393" s="60">
        <f t="shared" si="281"/>
        <v>894.62686567164178</v>
      </c>
      <c r="H1393" s="60"/>
      <c r="I1393" s="60"/>
      <c r="J1393" s="57"/>
      <c r="K1393" s="23">
        <f t="shared" si="282"/>
        <v>1</v>
      </c>
      <c r="L1393" s="23">
        <f t="shared" si="283"/>
        <v>0</v>
      </c>
      <c r="M1393" s="23">
        <f ca="1">OFFSET('Z1'!$B$7,B1393,K1393)*E1393</f>
        <v>0</v>
      </c>
      <c r="N1393" s="23">
        <f ca="1">IF(L1393&gt;0,OFFSET('Z1'!$I$7,B1393,L1393)*IF(L1393=1,E1393-9300,IF(L1393=2,E1393-18000,IF(L1393=3,E1393-45000,0))),0)</f>
        <v>0</v>
      </c>
      <c r="O1393" s="23">
        <f>IF(AND(F1393=1,E1393&gt;20000,E1393&lt;=45000),E1393*'Z1'!$G$7,0)+IF(AND(F1393=1,E1393&gt;45000,E1393&lt;=50000),'Z1'!$G$7/5000*(50000-E1393)*E1393,0)</f>
        <v>0</v>
      </c>
      <c r="P1393" s="24">
        <f t="shared" ca="1" si="284"/>
        <v>0</v>
      </c>
      <c r="Q1393" s="27">
        <v>75692</v>
      </c>
      <c r="R1393" s="26">
        <f t="shared" si="285"/>
        <v>74692</v>
      </c>
      <c r="S1393" s="27">
        <f t="shared" si="286"/>
        <v>1</v>
      </c>
      <c r="T1393" s="28">
        <f t="shared" si="287"/>
        <v>67222.8</v>
      </c>
      <c r="U1393" s="61">
        <f ca="1">OFFSET($U$4,B1393,0)/OFFSET($G$4,B1393,0)*G1393</f>
        <v>486222.87191122392</v>
      </c>
      <c r="V1393" s="62">
        <f t="shared" ca="1" si="288"/>
        <v>553445.67191122391</v>
      </c>
      <c r="W1393" s="63">
        <v>1069.3667484538125</v>
      </c>
      <c r="X1393" s="63">
        <f t="shared" ca="1" si="289"/>
        <v>997.19940884905213</v>
      </c>
      <c r="Y1393" s="64">
        <f t="shared" ca="1" si="290"/>
        <v>-6.7486051636734046E-2</v>
      </c>
      <c r="Z1393" s="64"/>
      <c r="AA1393" s="64">
        <f ca="1">MAX(Y1393,OFFSET($AA$4,B1393,0))</f>
        <v>-6.7486051636734046E-2</v>
      </c>
      <c r="AB1393" s="62">
        <f t="shared" ca="1" si="291"/>
        <v>553445.67191122391</v>
      </c>
      <c r="AC1393" s="65">
        <f t="shared" ca="1" si="292"/>
        <v>0</v>
      </c>
      <c r="AD1393" s="62">
        <f ca="1">MAX(0,AB1393-W1393*(1+OFFSET($Y$4,B1393,0))*E1393)</f>
        <v>0</v>
      </c>
      <c r="AE1393" s="65">
        <f ca="1">IF(OFFSET($AC$4,B1393,0)=0,0,-OFFSET($AC$4,B1393,0)/OFFSET($AD$4,B1393,0)*AD1393)</f>
        <v>0</v>
      </c>
      <c r="AF1393" s="51">
        <f t="shared" ca="1" si="293"/>
        <v>553445.67191122391</v>
      </c>
    </row>
    <row r="1394" spans="1:32" ht="11.25" x14ac:dyDescent="0.2">
      <c r="A1394" s="60">
        <v>50410</v>
      </c>
      <c r="B1394" s="102">
        <f>INT(A1394/10000)</f>
        <v>5</v>
      </c>
      <c r="C1394" s="109">
        <v>4</v>
      </c>
      <c r="D1394" s="60" t="s">
        <v>1450</v>
      </c>
      <c r="E1394" s="60">
        <v>2568</v>
      </c>
      <c r="F1394" s="60">
        <v>0</v>
      </c>
      <c r="G1394" s="60">
        <f t="shared" si="281"/>
        <v>4139.4626865671644</v>
      </c>
      <c r="H1394" s="60"/>
      <c r="I1394" s="60"/>
      <c r="J1394" s="57"/>
      <c r="K1394" s="23">
        <f t="shared" si="282"/>
        <v>1</v>
      </c>
      <c r="L1394" s="23">
        <f t="shared" si="283"/>
        <v>0</v>
      </c>
      <c r="M1394" s="23">
        <f ca="1">OFFSET('Z1'!$B$7,B1394,K1394)*E1394</f>
        <v>0</v>
      </c>
      <c r="N1394" s="23">
        <f ca="1">IF(L1394&gt;0,OFFSET('Z1'!$I$7,B1394,L1394)*IF(L1394=1,E1394-9300,IF(L1394=2,E1394-18000,IF(L1394=3,E1394-45000,0))),0)</f>
        <v>0</v>
      </c>
      <c r="O1394" s="23">
        <f>IF(AND(F1394=1,E1394&gt;20000,E1394&lt;=45000),E1394*'Z1'!$G$7,0)+IF(AND(F1394=1,E1394&gt;45000,E1394&lt;=50000),'Z1'!$G$7/5000*(50000-E1394)*E1394,0)</f>
        <v>0</v>
      </c>
      <c r="P1394" s="24">
        <f t="shared" ca="1" si="284"/>
        <v>0</v>
      </c>
      <c r="Q1394" s="27">
        <v>89375</v>
      </c>
      <c r="R1394" s="26">
        <f t="shared" si="285"/>
        <v>88375</v>
      </c>
      <c r="S1394" s="27">
        <f t="shared" si="286"/>
        <v>1</v>
      </c>
      <c r="T1394" s="28">
        <f t="shared" si="287"/>
        <v>79537.5</v>
      </c>
      <c r="U1394" s="61">
        <f ca="1">OFFSET($U$4,B1394,0)/OFFSET($G$4,B1394,0)*G1394</f>
        <v>2249766.3694919334</v>
      </c>
      <c r="V1394" s="62">
        <f t="shared" ca="1" si="288"/>
        <v>2329303.8694919334</v>
      </c>
      <c r="W1394" s="63">
        <v>977.34579100700387</v>
      </c>
      <c r="X1394" s="63">
        <f t="shared" ca="1" si="289"/>
        <v>907.04979341586193</v>
      </c>
      <c r="Y1394" s="64">
        <f t="shared" ca="1" si="290"/>
        <v>-7.1925410881150675E-2</v>
      </c>
      <c r="Z1394" s="64"/>
      <c r="AA1394" s="64">
        <f ca="1">MAX(Y1394,OFFSET($AA$4,B1394,0))</f>
        <v>-6.9274953231019176E-2</v>
      </c>
      <c r="AB1394" s="62">
        <f t="shared" ca="1" si="291"/>
        <v>2335956.0516901738</v>
      </c>
      <c r="AC1394" s="65">
        <f t="shared" ca="1" si="292"/>
        <v>6652.1821982404217</v>
      </c>
      <c r="AD1394" s="62">
        <f ca="1">MAX(0,AB1394-W1394*(1+OFFSET($Y$4,B1394,0))*E1394)</f>
        <v>0</v>
      </c>
      <c r="AE1394" s="65">
        <f ca="1">IF(OFFSET($AC$4,B1394,0)=0,0,-OFFSET($AC$4,B1394,0)/OFFSET($AD$4,B1394,0)*AD1394)</f>
        <v>0</v>
      </c>
      <c r="AF1394" s="51">
        <f t="shared" ca="1" si="293"/>
        <v>2335956.0516901738</v>
      </c>
    </row>
    <row r="1395" spans="1:32" ht="11.25" x14ac:dyDescent="0.2">
      <c r="A1395" s="60">
        <v>50411</v>
      </c>
      <c r="B1395" s="102">
        <f>INT(A1395/10000)</f>
        <v>5</v>
      </c>
      <c r="C1395" s="109">
        <v>4</v>
      </c>
      <c r="D1395" s="60" t="s">
        <v>1451</v>
      </c>
      <c r="E1395" s="60">
        <v>3817</v>
      </c>
      <c r="F1395" s="60">
        <v>0</v>
      </c>
      <c r="G1395" s="60">
        <f t="shared" si="281"/>
        <v>6152.7761194029854</v>
      </c>
      <c r="H1395" s="60"/>
      <c r="I1395" s="60"/>
      <c r="J1395" s="57"/>
      <c r="K1395" s="23">
        <f t="shared" si="282"/>
        <v>1</v>
      </c>
      <c r="L1395" s="23">
        <f t="shared" si="283"/>
        <v>0</v>
      </c>
      <c r="M1395" s="23">
        <f ca="1">OFFSET('Z1'!$B$7,B1395,K1395)*E1395</f>
        <v>0</v>
      </c>
      <c r="N1395" s="23">
        <f ca="1">IF(L1395&gt;0,OFFSET('Z1'!$I$7,B1395,L1395)*IF(L1395=1,E1395-9300,IF(L1395=2,E1395-18000,IF(L1395=3,E1395-45000,0))),0)</f>
        <v>0</v>
      </c>
      <c r="O1395" s="23">
        <f>IF(AND(F1395=1,E1395&gt;20000,E1395&lt;=45000),E1395*'Z1'!$G$7,0)+IF(AND(F1395=1,E1395&gt;45000,E1395&lt;=50000),'Z1'!$G$7/5000*(50000-E1395)*E1395,0)</f>
        <v>0</v>
      </c>
      <c r="P1395" s="24">
        <f t="shared" ca="1" si="284"/>
        <v>0</v>
      </c>
      <c r="Q1395" s="27">
        <v>716666</v>
      </c>
      <c r="R1395" s="26">
        <f t="shared" si="285"/>
        <v>715666</v>
      </c>
      <c r="S1395" s="27">
        <f t="shared" si="286"/>
        <v>1</v>
      </c>
      <c r="T1395" s="28">
        <f t="shared" si="287"/>
        <v>644099.4</v>
      </c>
      <c r="U1395" s="61">
        <f ca="1">OFFSET($U$4,B1395,0)/OFFSET($G$4,B1395,0)*G1395</f>
        <v>3343986.8506038594</v>
      </c>
      <c r="V1395" s="62">
        <f t="shared" ca="1" si="288"/>
        <v>3988086.2506038593</v>
      </c>
      <c r="W1395" s="63">
        <v>1109.9355131596951</v>
      </c>
      <c r="X1395" s="63">
        <f t="shared" ca="1" si="289"/>
        <v>1044.8221772606391</v>
      </c>
      <c r="Y1395" s="64">
        <f t="shared" ca="1" si="290"/>
        <v>-5.8664071134813423E-2</v>
      </c>
      <c r="Z1395" s="64"/>
      <c r="AA1395" s="64">
        <f ca="1">MAX(Y1395,OFFSET($AA$4,B1395,0))</f>
        <v>-5.8664071134813423E-2</v>
      </c>
      <c r="AB1395" s="62">
        <f t="shared" ca="1" si="291"/>
        <v>3988086.2506038598</v>
      </c>
      <c r="AC1395" s="65">
        <f t="shared" ca="1" si="292"/>
        <v>0</v>
      </c>
      <c r="AD1395" s="62">
        <f ca="1">MAX(0,AB1395-W1395*(1+OFFSET($Y$4,B1395,0))*E1395)</f>
        <v>23771.1969292555</v>
      </c>
      <c r="AE1395" s="65">
        <f ca="1">IF(OFFSET($AC$4,B1395,0)=0,0,-OFFSET($AC$4,B1395,0)/OFFSET($AD$4,B1395,0)*AD1395)</f>
        <v>-10181.781108994197</v>
      </c>
      <c r="AF1395" s="51">
        <f t="shared" ca="1" si="293"/>
        <v>3977904.4694948657</v>
      </c>
    </row>
    <row r="1396" spans="1:32" ht="11.25" x14ac:dyDescent="0.2">
      <c r="A1396" s="60">
        <v>50412</v>
      </c>
      <c r="B1396" s="102">
        <f>INT(A1396/10000)</f>
        <v>5</v>
      </c>
      <c r="C1396" s="109">
        <v>3</v>
      </c>
      <c r="D1396" s="60" t="s">
        <v>1452</v>
      </c>
      <c r="E1396" s="60">
        <v>1475</v>
      </c>
      <c r="F1396" s="60">
        <v>0</v>
      </c>
      <c r="G1396" s="60">
        <f t="shared" si="281"/>
        <v>2377.6119402985073</v>
      </c>
      <c r="H1396" s="60"/>
      <c r="I1396" s="60"/>
      <c r="J1396" s="57"/>
      <c r="K1396" s="23">
        <f t="shared" si="282"/>
        <v>1</v>
      </c>
      <c r="L1396" s="23">
        <f t="shared" si="283"/>
        <v>0</v>
      </c>
      <c r="M1396" s="23">
        <f ca="1">OFFSET('Z1'!$B$7,B1396,K1396)*E1396</f>
        <v>0</v>
      </c>
      <c r="N1396" s="23">
        <f ca="1">IF(L1396&gt;0,OFFSET('Z1'!$I$7,B1396,L1396)*IF(L1396=1,E1396-9300,IF(L1396=2,E1396-18000,IF(L1396=3,E1396-45000,0))),0)</f>
        <v>0</v>
      </c>
      <c r="O1396" s="23">
        <f>IF(AND(F1396=1,E1396&gt;20000,E1396&lt;=45000),E1396*'Z1'!$G$7,0)+IF(AND(F1396=1,E1396&gt;45000,E1396&lt;=50000),'Z1'!$G$7/5000*(50000-E1396)*E1396,0)</f>
        <v>0</v>
      </c>
      <c r="P1396" s="24">
        <f t="shared" ca="1" si="284"/>
        <v>0</v>
      </c>
      <c r="Q1396" s="27">
        <v>47869</v>
      </c>
      <c r="R1396" s="26">
        <f t="shared" si="285"/>
        <v>46869</v>
      </c>
      <c r="S1396" s="27">
        <f t="shared" si="286"/>
        <v>1</v>
      </c>
      <c r="T1396" s="28">
        <f t="shared" si="287"/>
        <v>42182.1</v>
      </c>
      <c r="U1396" s="61">
        <f ca="1">OFFSET($U$4,B1396,0)/OFFSET($G$4,B1396,0)*G1396</f>
        <v>1292213.9388631626</v>
      </c>
      <c r="V1396" s="62">
        <f t="shared" ca="1" si="288"/>
        <v>1334396.0388631627</v>
      </c>
      <c r="W1396" s="63">
        <v>973.31269248617946</v>
      </c>
      <c r="X1396" s="63">
        <f t="shared" ca="1" si="289"/>
        <v>904.67528058519508</v>
      </c>
      <c r="Y1396" s="64">
        <f t="shared" ca="1" si="290"/>
        <v>-7.0519384398101792E-2</v>
      </c>
      <c r="Z1396" s="64"/>
      <c r="AA1396" s="64">
        <f ca="1">MAX(Y1396,OFFSET($AA$4,B1396,0))</f>
        <v>-6.9274953231019176E-2</v>
      </c>
      <c r="AB1396" s="62">
        <f t="shared" ca="1" si="291"/>
        <v>1336182.5893216869</v>
      </c>
      <c r="AC1396" s="65">
        <f t="shared" ca="1" si="292"/>
        <v>1786.5504585241433</v>
      </c>
      <c r="AD1396" s="62">
        <f ca="1">MAX(0,AB1396-W1396*(1+OFFSET($Y$4,B1396,0))*E1396)</f>
        <v>0</v>
      </c>
      <c r="AE1396" s="65">
        <f ca="1">IF(OFFSET($AC$4,B1396,0)=0,0,-OFFSET($AC$4,B1396,0)/OFFSET($AD$4,B1396,0)*AD1396)</f>
        <v>0</v>
      </c>
      <c r="AF1396" s="51">
        <f t="shared" ca="1" si="293"/>
        <v>1336182.5893216869</v>
      </c>
    </row>
    <row r="1397" spans="1:32" ht="11.25" x14ac:dyDescent="0.2">
      <c r="A1397" s="60">
        <v>50413</v>
      </c>
      <c r="B1397" s="102">
        <f>INT(A1397/10000)</f>
        <v>5</v>
      </c>
      <c r="C1397" s="109">
        <v>2</v>
      </c>
      <c r="D1397" s="60" t="s">
        <v>1453</v>
      </c>
      <c r="E1397" s="60">
        <v>909</v>
      </c>
      <c r="F1397" s="60">
        <v>0</v>
      </c>
      <c r="G1397" s="60">
        <f t="shared" si="281"/>
        <v>1465.2537313432836</v>
      </c>
      <c r="H1397" s="60"/>
      <c r="I1397" s="60"/>
      <c r="J1397" s="57"/>
      <c r="K1397" s="23">
        <f t="shared" si="282"/>
        <v>1</v>
      </c>
      <c r="L1397" s="23">
        <f t="shared" si="283"/>
        <v>0</v>
      </c>
      <c r="M1397" s="23">
        <f ca="1">OFFSET('Z1'!$B$7,B1397,K1397)*E1397</f>
        <v>0</v>
      </c>
      <c r="N1397" s="23">
        <f ca="1">IF(L1397&gt;0,OFFSET('Z1'!$I$7,B1397,L1397)*IF(L1397=1,E1397-9300,IF(L1397=2,E1397-18000,IF(L1397=3,E1397-45000,0))),0)</f>
        <v>0</v>
      </c>
      <c r="O1397" s="23">
        <f>IF(AND(F1397=1,E1397&gt;20000,E1397&lt;=45000),E1397*'Z1'!$G$7,0)+IF(AND(F1397=1,E1397&gt;45000,E1397&lt;=50000),'Z1'!$G$7/5000*(50000-E1397)*E1397,0)</f>
        <v>0</v>
      </c>
      <c r="P1397" s="24">
        <f t="shared" ca="1" si="284"/>
        <v>0</v>
      </c>
      <c r="Q1397" s="27">
        <v>49297</v>
      </c>
      <c r="R1397" s="26">
        <f t="shared" si="285"/>
        <v>48297</v>
      </c>
      <c r="S1397" s="27">
        <f t="shared" si="286"/>
        <v>1</v>
      </c>
      <c r="T1397" s="28">
        <f t="shared" si="287"/>
        <v>43467.3</v>
      </c>
      <c r="U1397" s="61">
        <f ca="1">OFFSET($U$4,B1397,0)/OFFSET($G$4,B1397,0)*G1397</f>
        <v>796354.21723838302</v>
      </c>
      <c r="V1397" s="62">
        <f t="shared" ca="1" si="288"/>
        <v>839821.51723838306</v>
      </c>
      <c r="W1397" s="63">
        <v>996.01470250195257</v>
      </c>
      <c r="X1397" s="63">
        <f t="shared" ca="1" si="289"/>
        <v>923.89605856807816</v>
      </c>
      <c r="Y1397" s="64">
        <f t="shared" ca="1" si="290"/>
        <v>-7.2407208199552708E-2</v>
      </c>
      <c r="Z1397" s="64"/>
      <c r="AA1397" s="64">
        <f ca="1">MAX(Y1397,OFFSET($AA$4,B1397,0))</f>
        <v>-6.9274953231019176E-2</v>
      </c>
      <c r="AB1397" s="62">
        <f t="shared" ca="1" si="291"/>
        <v>842657.3899869686</v>
      </c>
      <c r="AC1397" s="65">
        <f t="shared" ca="1" si="292"/>
        <v>2835.8727485855343</v>
      </c>
      <c r="AD1397" s="62">
        <f ca="1">MAX(0,AB1397-W1397*(1+OFFSET($Y$4,B1397,0))*E1397)</f>
        <v>0</v>
      </c>
      <c r="AE1397" s="65">
        <f ca="1">IF(OFFSET($AC$4,B1397,0)=0,0,-OFFSET($AC$4,B1397,0)/OFFSET($AD$4,B1397,0)*AD1397)</f>
        <v>0</v>
      </c>
      <c r="AF1397" s="51">
        <f t="shared" ca="1" si="293"/>
        <v>842657.3899869686</v>
      </c>
    </row>
    <row r="1398" spans="1:32" ht="11.25" x14ac:dyDescent="0.2">
      <c r="A1398" s="60">
        <v>50414</v>
      </c>
      <c r="B1398" s="102">
        <f>INT(A1398/10000)</f>
        <v>5</v>
      </c>
      <c r="C1398" s="109">
        <v>2</v>
      </c>
      <c r="D1398" s="60" t="s">
        <v>1454</v>
      </c>
      <c r="E1398" s="60">
        <v>797</v>
      </c>
      <c r="F1398" s="60">
        <v>0</v>
      </c>
      <c r="G1398" s="60">
        <f t="shared" si="281"/>
        <v>1284.7164179104477</v>
      </c>
      <c r="H1398" s="60"/>
      <c r="I1398" s="60"/>
      <c r="J1398" s="57"/>
      <c r="K1398" s="23">
        <f t="shared" si="282"/>
        <v>1</v>
      </c>
      <c r="L1398" s="23">
        <f t="shared" si="283"/>
        <v>0</v>
      </c>
      <c r="M1398" s="23">
        <f ca="1">OFFSET('Z1'!$B$7,B1398,K1398)*E1398</f>
        <v>0</v>
      </c>
      <c r="N1398" s="23">
        <f ca="1">IF(L1398&gt;0,OFFSET('Z1'!$I$7,B1398,L1398)*IF(L1398=1,E1398-9300,IF(L1398=2,E1398-18000,IF(L1398=3,E1398-45000,0))),0)</f>
        <v>0</v>
      </c>
      <c r="O1398" s="23">
        <f>IF(AND(F1398=1,E1398&gt;20000,E1398&lt;=45000),E1398*'Z1'!$G$7,0)+IF(AND(F1398=1,E1398&gt;45000,E1398&lt;=50000),'Z1'!$G$7/5000*(50000-E1398)*E1398,0)</f>
        <v>0</v>
      </c>
      <c r="P1398" s="24">
        <f t="shared" ca="1" si="284"/>
        <v>0</v>
      </c>
      <c r="Q1398" s="27">
        <v>339592</v>
      </c>
      <c r="R1398" s="26">
        <f t="shared" si="285"/>
        <v>338592</v>
      </c>
      <c r="S1398" s="27">
        <f t="shared" si="286"/>
        <v>1</v>
      </c>
      <c r="T1398" s="28">
        <f t="shared" si="287"/>
        <v>304732.79999999999</v>
      </c>
      <c r="U1398" s="61">
        <f ca="1">OFFSET($U$4,B1398,0)/OFFSET($G$4,B1398,0)*G1398</f>
        <v>698233.56560945127</v>
      </c>
      <c r="V1398" s="62">
        <f t="shared" ca="1" si="288"/>
        <v>1002966.3656094512</v>
      </c>
      <c r="W1398" s="63">
        <v>1307.2388476904539</v>
      </c>
      <c r="X1398" s="63">
        <f t="shared" ca="1" si="289"/>
        <v>1258.4270584811181</v>
      </c>
      <c r="Y1398" s="64">
        <f t="shared" ca="1" si="290"/>
        <v>-3.7339610351676211E-2</v>
      </c>
      <c r="Z1398" s="64"/>
      <c r="AA1398" s="64">
        <f ca="1">MAX(Y1398,OFFSET($AA$4,B1398,0))</f>
        <v>-3.7339610351676211E-2</v>
      </c>
      <c r="AB1398" s="62">
        <f t="shared" ca="1" si="291"/>
        <v>1002966.3656094512</v>
      </c>
      <c r="AC1398" s="65">
        <f t="shared" ca="1" si="292"/>
        <v>0</v>
      </c>
      <c r="AD1398" s="62">
        <f ca="1">MAX(0,AB1398-W1398*(1+OFFSET($Y$4,B1398,0))*E1398)</f>
        <v>28063.108490428422</v>
      </c>
      <c r="AE1398" s="65">
        <f ca="1">IF(OFFSET($AC$4,B1398,0)=0,0,-OFFSET($AC$4,B1398,0)/OFFSET($AD$4,B1398,0)*AD1398)</f>
        <v>-12020.111092338157</v>
      </c>
      <c r="AF1398" s="51">
        <f t="shared" ca="1" si="293"/>
        <v>990946.25451711309</v>
      </c>
    </row>
    <row r="1399" spans="1:32" ht="11.25" x14ac:dyDescent="0.2">
      <c r="A1399" s="60">
        <v>50415</v>
      </c>
      <c r="B1399" s="102">
        <f>INT(A1399/10000)</f>
        <v>5</v>
      </c>
      <c r="C1399" s="109">
        <v>3</v>
      </c>
      <c r="D1399" s="60" t="s">
        <v>1455</v>
      </c>
      <c r="E1399" s="60">
        <v>1448</v>
      </c>
      <c r="F1399" s="60">
        <v>0</v>
      </c>
      <c r="G1399" s="60">
        <f t="shared" si="281"/>
        <v>2334.0895522388059</v>
      </c>
      <c r="H1399" s="60"/>
      <c r="I1399" s="60"/>
      <c r="J1399" s="57"/>
      <c r="K1399" s="23">
        <f t="shared" si="282"/>
        <v>1</v>
      </c>
      <c r="L1399" s="23">
        <f t="shared" si="283"/>
        <v>0</v>
      </c>
      <c r="M1399" s="23">
        <f ca="1">OFFSET('Z1'!$B$7,B1399,K1399)*E1399</f>
        <v>0</v>
      </c>
      <c r="N1399" s="23">
        <f ca="1">IF(L1399&gt;0,OFFSET('Z1'!$I$7,B1399,L1399)*IF(L1399=1,E1399-9300,IF(L1399=2,E1399-18000,IF(L1399=3,E1399-45000,0))),0)</f>
        <v>0</v>
      </c>
      <c r="O1399" s="23">
        <f>IF(AND(F1399=1,E1399&gt;20000,E1399&lt;=45000),E1399*'Z1'!$G$7,0)+IF(AND(F1399=1,E1399&gt;45000,E1399&lt;=50000),'Z1'!$G$7/5000*(50000-E1399)*E1399,0)</f>
        <v>0</v>
      </c>
      <c r="P1399" s="24">
        <f t="shared" ca="1" si="284"/>
        <v>0</v>
      </c>
      <c r="Q1399" s="27">
        <v>285497</v>
      </c>
      <c r="R1399" s="26">
        <f t="shared" si="285"/>
        <v>284497</v>
      </c>
      <c r="S1399" s="27">
        <f t="shared" si="286"/>
        <v>1</v>
      </c>
      <c r="T1399" s="28">
        <f t="shared" si="287"/>
        <v>256047.30000000002</v>
      </c>
      <c r="U1399" s="61">
        <f ca="1">OFFSET($U$4,B1399,0)/OFFSET($G$4,B1399,0)*G1399</f>
        <v>1268559.8532026166</v>
      </c>
      <c r="V1399" s="62">
        <f t="shared" ca="1" si="288"/>
        <v>1524607.1532026166</v>
      </c>
      <c r="W1399" s="63">
        <v>1113.3127765552517</v>
      </c>
      <c r="X1399" s="63">
        <f t="shared" ca="1" si="289"/>
        <v>1052.9054925432436</v>
      </c>
      <c r="Y1399" s="64">
        <f t="shared" ca="1" si="290"/>
        <v>-5.4259041380012696E-2</v>
      </c>
      <c r="Z1399" s="64"/>
      <c r="AA1399" s="64">
        <f ca="1">MAX(Y1399,OFFSET($AA$4,B1399,0))</f>
        <v>-5.4259041380012696E-2</v>
      </c>
      <c r="AB1399" s="62">
        <f t="shared" ca="1" si="291"/>
        <v>1524607.1532026166</v>
      </c>
      <c r="AC1399" s="65">
        <f t="shared" ca="1" si="292"/>
        <v>0</v>
      </c>
      <c r="AD1399" s="62">
        <f ca="1">MAX(0,AB1399-W1399*(1+OFFSET($Y$4,B1399,0))*E1399)</f>
        <v>16146.420131971128</v>
      </c>
      <c r="AE1399" s="65">
        <f ca="1">IF(OFFSET($AC$4,B1399,0)=0,0,-OFFSET($AC$4,B1399,0)/OFFSET($AD$4,B1399,0)*AD1399)</f>
        <v>-6915.9039810594895</v>
      </c>
      <c r="AF1399" s="51">
        <f t="shared" ca="1" si="293"/>
        <v>1517691.2492215571</v>
      </c>
    </row>
    <row r="1400" spans="1:32" ht="11.25" x14ac:dyDescent="0.2">
      <c r="A1400" s="60">
        <v>50416</v>
      </c>
      <c r="B1400" s="102">
        <f>INT(A1400/10000)</f>
        <v>5</v>
      </c>
      <c r="C1400" s="109">
        <v>3</v>
      </c>
      <c r="D1400" s="60" t="s">
        <v>1456</v>
      </c>
      <c r="E1400" s="60">
        <v>2365</v>
      </c>
      <c r="F1400" s="60">
        <v>0</v>
      </c>
      <c r="G1400" s="60">
        <f t="shared" si="281"/>
        <v>3812.2388059701493</v>
      </c>
      <c r="H1400" s="60"/>
      <c r="I1400" s="60"/>
      <c r="J1400" s="57"/>
      <c r="K1400" s="23">
        <f t="shared" si="282"/>
        <v>1</v>
      </c>
      <c r="L1400" s="23">
        <f t="shared" si="283"/>
        <v>0</v>
      </c>
      <c r="M1400" s="23">
        <f ca="1">OFFSET('Z1'!$B$7,B1400,K1400)*E1400</f>
        <v>0</v>
      </c>
      <c r="N1400" s="23">
        <f ca="1">IF(L1400&gt;0,OFFSET('Z1'!$I$7,B1400,L1400)*IF(L1400=1,E1400-9300,IF(L1400=2,E1400-18000,IF(L1400=3,E1400-45000,0))),0)</f>
        <v>0</v>
      </c>
      <c r="O1400" s="23">
        <f>IF(AND(F1400=1,E1400&gt;20000,E1400&lt;=45000),E1400*'Z1'!$G$7,0)+IF(AND(F1400=1,E1400&gt;45000,E1400&lt;=50000),'Z1'!$G$7/5000*(50000-E1400)*E1400,0)</f>
        <v>0</v>
      </c>
      <c r="P1400" s="24">
        <f t="shared" ca="1" si="284"/>
        <v>0</v>
      </c>
      <c r="Q1400" s="27">
        <v>36947</v>
      </c>
      <c r="R1400" s="26">
        <f t="shared" si="285"/>
        <v>35947</v>
      </c>
      <c r="S1400" s="27">
        <f t="shared" si="286"/>
        <v>1</v>
      </c>
      <c r="T1400" s="28">
        <f t="shared" si="287"/>
        <v>32352.3</v>
      </c>
      <c r="U1400" s="61">
        <f ca="1">OFFSET($U$4,B1400,0)/OFFSET($G$4,B1400,0)*G1400</f>
        <v>2071922.6884144947</v>
      </c>
      <c r="V1400" s="62">
        <f t="shared" ca="1" si="288"/>
        <v>2104274.9884144948</v>
      </c>
      <c r="W1400" s="63">
        <v>959.74414897851739</v>
      </c>
      <c r="X1400" s="63">
        <f t="shared" ca="1" si="289"/>
        <v>889.75686613720711</v>
      </c>
      <c r="Y1400" s="64">
        <f t="shared" ca="1" si="290"/>
        <v>-7.2922854404269821E-2</v>
      </c>
      <c r="Z1400" s="64"/>
      <c r="AA1400" s="64">
        <f ca="1">MAX(Y1400,OFFSET($AA$4,B1400,0))</f>
        <v>-6.9274953231019176E-2</v>
      </c>
      <c r="AB1400" s="62">
        <f t="shared" ca="1" si="291"/>
        <v>2112554.9759382373</v>
      </c>
      <c r="AC1400" s="65">
        <f t="shared" ca="1" si="292"/>
        <v>8279.9875237424858</v>
      </c>
      <c r="AD1400" s="62">
        <f ca="1">MAX(0,AB1400-W1400*(1+OFFSET($Y$4,B1400,0))*E1400)</f>
        <v>0</v>
      </c>
      <c r="AE1400" s="65">
        <f ca="1">IF(OFFSET($AC$4,B1400,0)=0,0,-OFFSET($AC$4,B1400,0)/OFFSET($AD$4,B1400,0)*AD1400)</f>
        <v>0</v>
      </c>
      <c r="AF1400" s="51">
        <f t="shared" ca="1" si="293"/>
        <v>2112554.9759382373</v>
      </c>
    </row>
    <row r="1401" spans="1:32" ht="11.25" x14ac:dyDescent="0.2">
      <c r="A1401" s="60">
        <v>50417</v>
      </c>
      <c r="B1401" s="102">
        <f>INT(A1401/10000)</f>
        <v>5</v>
      </c>
      <c r="C1401" s="109">
        <v>4</v>
      </c>
      <c r="D1401" s="60" t="s">
        <v>1457</v>
      </c>
      <c r="E1401" s="60">
        <v>4812</v>
      </c>
      <c r="F1401" s="60">
        <v>0</v>
      </c>
      <c r="G1401" s="60">
        <f t="shared" si="281"/>
        <v>7756.6567164179105</v>
      </c>
      <c r="H1401" s="60"/>
      <c r="I1401" s="60"/>
      <c r="J1401" s="57"/>
      <c r="K1401" s="23">
        <f t="shared" si="282"/>
        <v>1</v>
      </c>
      <c r="L1401" s="23">
        <f t="shared" si="283"/>
        <v>0</v>
      </c>
      <c r="M1401" s="23">
        <f ca="1">OFFSET('Z1'!$B$7,B1401,K1401)*E1401</f>
        <v>0</v>
      </c>
      <c r="N1401" s="23">
        <f ca="1">IF(L1401&gt;0,OFFSET('Z1'!$I$7,B1401,L1401)*IF(L1401=1,E1401-9300,IF(L1401=2,E1401-18000,IF(L1401=3,E1401-45000,0))),0)</f>
        <v>0</v>
      </c>
      <c r="O1401" s="23">
        <f>IF(AND(F1401=1,E1401&gt;20000,E1401&lt;=45000),E1401*'Z1'!$G$7,0)+IF(AND(F1401=1,E1401&gt;45000,E1401&lt;=50000),'Z1'!$G$7/5000*(50000-E1401)*E1401,0)</f>
        <v>0</v>
      </c>
      <c r="P1401" s="24">
        <f t="shared" ca="1" si="284"/>
        <v>0</v>
      </c>
      <c r="Q1401" s="27">
        <v>490503</v>
      </c>
      <c r="R1401" s="26">
        <f t="shared" si="285"/>
        <v>489503</v>
      </c>
      <c r="S1401" s="27">
        <f t="shared" si="286"/>
        <v>1</v>
      </c>
      <c r="T1401" s="28">
        <f t="shared" si="287"/>
        <v>440552.7</v>
      </c>
      <c r="U1401" s="61">
        <f ca="1">OFFSET($U$4,B1401,0)/OFFSET($G$4,B1401,0)*G1401</f>
        <v>4215683.7110573146</v>
      </c>
      <c r="V1401" s="62">
        <f t="shared" ca="1" si="288"/>
        <v>4656236.4110573148</v>
      </c>
      <c r="W1401" s="63">
        <v>1033.988100611097</v>
      </c>
      <c r="X1401" s="63">
        <f t="shared" ca="1" si="289"/>
        <v>967.63017686145361</v>
      </c>
      <c r="Y1401" s="64">
        <f t="shared" ca="1" si="290"/>
        <v>-6.4176680283288823E-2</v>
      </c>
      <c r="Z1401" s="64"/>
      <c r="AA1401" s="64">
        <f ca="1">MAX(Y1401,OFFSET($AA$4,B1401,0))</f>
        <v>-6.4176680283288823E-2</v>
      </c>
      <c r="AB1401" s="62">
        <f t="shared" ca="1" si="291"/>
        <v>4656236.4110573148</v>
      </c>
      <c r="AC1401" s="65">
        <f t="shared" ca="1" si="292"/>
        <v>0</v>
      </c>
      <c r="AD1401" s="62">
        <f ca="1">MAX(0,AB1401-W1401*(1+OFFSET($Y$4,B1401,0))*E1401)</f>
        <v>488.96203781571239</v>
      </c>
      <c r="AE1401" s="65">
        <f ca="1">IF(OFFSET($AC$4,B1401,0)=0,0,-OFFSET($AC$4,B1401,0)/OFFSET($AD$4,B1401,0)*AD1401)</f>
        <v>-209.43431895598917</v>
      </c>
      <c r="AF1401" s="51">
        <f t="shared" ca="1" si="293"/>
        <v>4656026.9767383588</v>
      </c>
    </row>
    <row r="1402" spans="1:32" ht="11.25" x14ac:dyDescent="0.2">
      <c r="A1402" s="60">
        <v>50418</v>
      </c>
      <c r="B1402" s="102">
        <f>INT(A1402/10000)</f>
        <v>5</v>
      </c>
      <c r="C1402" s="109">
        <v>6</v>
      </c>
      <c r="D1402" s="60" t="s">
        <v>1458</v>
      </c>
      <c r="E1402" s="60">
        <v>11017</v>
      </c>
      <c r="F1402" s="60">
        <v>0</v>
      </c>
      <c r="G1402" s="60">
        <f t="shared" si="281"/>
        <v>18361.666666666664</v>
      </c>
      <c r="H1402" s="60"/>
      <c r="I1402" s="60"/>
      <c r="J1402" s="57"/>
      <c r="K1402" s="23">
        <f t="shared" si="282"/>
        <v>2</v>
      </c>
      <c r="L1402" s="23">
        <f t="shared" si="283"/>
        <v>0</v>
      </c>
      <c r="M1402" s="23">
        <f ca="1">OFFSET('Z1'!$B$7,B1402,K1402)*E1402</f>
        <v>1411498.04</v>
      </c>
      <c r="N1402" s="23">
        <f ca="1">IF(L1402&gt;0,OFFSET('Z1'!$I$7,B1402,L1402)*IF(L1402=1,E1402-9300,IF(L1402=2,E1402-18000,IF(L1402=3,E1402-45000,0))),0)</f>
        <v>0</v>
      </c>
      <c r="O1402" s="23">
        <f>IF(AND(F1402=1,E1402&gt;20000,E1402&lt;=45000),E1402*'Z1'!$G$7,0)+IF(AND(F1402=1,E1402&gt;45000,E1402&lt;=50000),'Z1'!$G$7/5000*(50000-E1402)*E1402,0)</f>
        <v>0</v>
      </c>
      <c r="P1402" s="24">
        <f t="shared" ca="1" si="284"/>
        <v>1411498.04</v>
      </c>
      <c r="Q1402" s="27">
        <v>555715</v>
      </c>
      <c r="R1402" s="26">
        <f t="shared" si="285"/>
        <v>554715</v>
      </c>
      <c r="S1402" s="27">
        <f t="shared" si="286"/>
        <v>0</v>
      </c>
      <c r="T1402" s="28">
        <f t="shared" si="287"/>
        <v>0</v>
      </c>
      <c r="U1402" s="61">
        <f ca="1">OFFSET($U$4,B1402,0)/OFFSET($G$4,B1402,0)*G1402</f>
        <v>9979425.6603736766</v>
      </c>
      <c r="V1402" s="62">
        <f t="shared" ca="1" si="288"/>
        <v>11390923.700373676</v>
      </c>
      <c r="W1402" s="63">
        <v>1102.6551659549684</v>
      </c>
      <c r="X1402" s="63">
        <f t="shared" ca="1" si="289"/>
        <v>1033.9406100003337</v>
      </c>
      <c r="Y1402" s="64">
        <f t="shared" ca="1" si="290"/>
        <v>-6.2317357299209397E-2</v>
      </c>
      <c r="Z1402" s="64"/>
      <c r="AA1402" s="64">
        <f ca="1">MAX(Y1402,OFFSET($AA$4,B1402,0))</f>
        <v>-6.2317357299209397E-2</v>
      </c>
      <c r="AB1402" s="62">
        <f t="shared" ca="1" si="291"/>
        <v>11390923.700373676</v>
      </c>
      <c r="AC1402" s="65">
        <f t="shared" ca="1" si="292"/>
        <v>0</v>
      </c>
      <c r="AD1402" s="62">
        <f ca="1">MAX(0,AB1402-W1402*(1+OFFSET($Y$4,B1402,0))*E1402)</f>
        <v>23780.781343227252</v>
      </c>
      <c r="AE1402" s="65">
        <f ca="1">IF(OFFSET($AC$4,B1402,0)=0,0,-OFFSET($AC$4,B1402,0)/OFFSET($AD$4,B1402,0)*AD1402)</f>
        <v>-10185.88634632864</v>
      </c>
      <c r="AF1402" s="51">
        <f t="shared" ca="1" si="293"/>
        <v>11380737.814027347</v>
      </c>
    </row>
    <row r="1403" spans="1:32" ht="11.25" x14ac:dyDescent="0.2">
      <c r="A1403" s="60">
        <v>50419</v>
      </c>
      <c r="B1403" s="102">
        <f>INT(A1403/10000)</f>
        <v>5</v>
      </c>
      <c r="C1403" s="109">
        <v>3</v>
      </c>
      <c r="D1403" s="60" t="s">
        <v>1459</v>
      </c>
      <c r="E1403" s="60">
        <v>1658</v>
      </c>
      <c r="F1403" s="60">
        <v>0</v>
      </c>
      <c r="G1403" s="60">
        <f t="shared" si="281"/>
        <v>2672.5970149253731</v>
      </c>
      <c r="H1403" s="60"/>
      <c r="I1403" s="60"/>
      <c r="J1403" s="57"/>
      <c r="K1403" s="23">
        <f t="shared" si="282"/>
        <v>1</v>
      </c>
      <c r="L1403" s="23">
        <f t="shared" si="283"/>
        <v>0</v>
      </c>
      <c r="M1403" s="23">
        <f ca="1">OFFSET('Z1'!$B$7,B1403,K1403)*E1403</f>
        <v>0</v>
      </c>
      <c r="N1403" s="23">
        <f ca="1">IF(L1403&gt;0,OFFSET('Z1'!$I$7,B1403,L1403)*IF(L1403=1,E1403-9300,IF(L1403=2,E1403-18000,IF(L1403=3,E1403-45000,0))),0)</f>
        <v>0</v>
      </c>
      <c r="O1403" s="23">
        <f>IF(AND(F1403=1,E1403&gt;20000,E1403&lt;=45000),E1403*'Z1'!$G$7,0)+IF(AND(F1403=1,E1403&gt;45000,E1403&lt;=50000),'Z1'!$G$7/5000*(50000-E1403)*E1403,0)</f>
        <v>0</v>
      </c>
      <c r="P1403" s="24">
        <f t="shared" ca="1" si="284"/>
        <v>0</v>
      </c>
      <c r="Q1403" s="27">
        <v>114441</v>
      </c>
      <c r="R1403" s="26">
        <f t="shared" si="285"/>
        <v>113441</v>
      </c>
      <c r="S1403" s="27">
        <f t="shared" si="286"/>
        <v>1</v>
      </c>
      <c r="T1403" s="28">
        <f t="shared" si="287"/>
        <v>102096.90000000001</v>
      </c>
      <c r="U1403" s="61">
        <f ca="1">OFFSET($U$4,B1403,0)/OFFSET($G$4,B1403,0)*G1403</f>
        <v>1452536.0750068636</v>
      </c>
      <c r="V1403" s="62">
        <f t="shared" ca="1" si="288"/>
        <v>1554632.9750068635</v>
      </c>
      <c r="W1403" s="63">
        <v>1006.2825288530865</v>
      </c>
      <c r="X1403" s="63">
        <f t="shared" ca="1" si="289"/>
        <v>937.65559409340381</v>
      </c>
      <c r="Y1403" s="64">
        <f t="shared" ca="1" si="290"/>
        <v>-6.8198475867309871E-2</v>
      </c>
      <c r="Z1403" s="64"/>
      <c r="AA1403" s="64">
        <f ca="1">MAX(Y1403,OFFSET($AA$4,B1403,0))</f>
        <v>-6.8198475867309871E-2</v>
      </c>
      <c r="AB1403" s="62">
        <f t="shared" ca="1" si="291"/>
        <v>1554632.9750068635</v>
      </c>
      <c r="AC1403" s="65">
        <f t="shared" ca="1" si="292"/>
        <v>0</v>
      </c>
      <c r="AD1403" s="62">
        <f ca="1">MAX(0,AB1403-W1403*(1+OFFSET($Y$4,B1403,0))*E1403)</f>
        <v>0</v>
      </c>
      <c r="AE1403" s="65">
        <f ca="1">IF(OFFSET($AC$4,B1403,0)=0,0,-OFFSET($AC$4,B1403,0)/OFFSET($AD$4,B1403,0)*AD1403)</f>
        <v>0</v>
      </c>
      <c r="AF1403" s="51">
        <f t="shared" ca="1" si="293"/>
        <v>1554632.9750068635</v>
      </c>
    </row>
    <row r="1404" spans="1:32" ht="11.25" x14ac:dyDescent="0.2">
      <c r="A1404" s="60">
        <v>50420</v>
      </c>
      <c r="B1404" s="102">
        <f>INT(A1404/10000)</f>
        <v>5</v>
      </c>
      <c r="C1404" s="109">
        <v>4</v>
      </c>
      <c r="D1404" s="60" t="s">
        <v>1460</v>
      </c>
      <c r="E1404" s="60">
        <v>3801</v>
      </c>
      <c r="F1404" s="60">
        <v>0</v>
      </c>
      <c r="G1404" s="60">
        <f t="shared" si="281"/>
        <v>6126.9850746268658</v>
      </c>
      <c r="H1404" s="60"/>
      <c r="I1404" s="60"/>
      <c r="J1404" s="57"/>
      <c r="K1404" s="23">
        <f t="shared" si="282"/>
        <v>1</v>
      </c>
      <c r="L1404" s="23">
        <f t="shared" si="283"/>
        <v>0</v>
      </c>
      <c r="M1404" s="23">
        <f ca="1">OFFSET('Z1'!$B$7,B1404,K1404)*E1404</f>
        <v>0</v>
      </c>
      <c r="N1404" s="23">
        <f ca="1">IF(L1404&gt;0,OFFSET('Z1'!$I$7,B1404,L1404)*IF(L1404=1,E1404-9300,IF(L1404=2,E1404-18000,IF(L1404=3,E1404-45000,0))),0)</f>
        <v>0</v>
      </c>
      <c r="O1404" s="23">
        <f>IF(AND(F1404=1,E1404&gt;20000,E1404&lt;=45000),E1404*'Z1'!$G$7,0)+IF(AND(F1404=1,E1404&gt;45000,E1404&lt;=50000),'Z1'!$G$7/5000*(50000-E1404)*E1404,0)</f>
        <v>0</v>
      </c>
      <c r="P1404" s="24">
        <f t="shared" ca="1" si="284"/>
        <v>0</v>
      </c>
      <c r="Q1404" s="27">
        <v>80709</v>
      </c>
      <c r="R1404" s="26">
        <f t="shared" si="285"/>
        <v>79709</v>
      </c>
      <c r="S1404" s="27">
        <f t="shared" si="286"/>
        <v>1</v>
      </c>
      <c r="T1404" s="28">
        <f t="shared" si="287"/>
        <v>71738.100000000006</v>
      </c>
      <c r="U1404" s="61">
        <f ca="1">OFFSET($U$4,B1404,0)/OFFSET($G$4,B1404,0)*G1404</f>
        <v>3329969.6146568689</v>
      </c>
      <c r="V1404" s="62">
        <f t="shared" ca="1" si="288"/>
        <v>3401707.7146568689</v>
      </c>
      <c r="W1404" s="63">
        <v>965.09065840641927</v>
      </c>
      <c r="X1404" s="63">
        <f t="shared" ca="1" si="289"/>
        <v>894.95072734987343</v>
      </c>
      <c r="Y1404" s="64">
        <f t="shared" ca="1" si="290"/>
        <v>-7.2677038623876644E-2</v>
      </c>
      <c r="Z1404" s="64"/>
      <c r="AA1404" s="64">
        <f ca="1">MAX(Y1404,OFFSET($AA$4,B1404,0))</f>
        <v>-6.9274953231019176E-2</v>
      </c>
      <c r="AB1404" s="62">
        <f t="shared" ca="1" si="291"/>
        <v>3414187.617138342</v>
      </c>
      <c r="AC1404" s="65">
        <f t="shared" ca="1" si="292"/>
        <v>12479.902481473051</v>
      </c>
      <c r="AD1404" s="62">
        <f ca="1">MAX(0,AB1404-W1404*(1+OFFSET($Y$4,B1404,0))*E1404)</f>
        <v>0</v>
      </c>
      <c r="AE1404" s="65">
        <f ca="1">IF(OFFSET($AC$4,B1404,0)=0,0,-OFFSET($AC$4,B1404,0)/OFFSET($AD$4,B1404,0)*AD1404)</f>
        <v>0</v>
      </c>
      <c r="AF1404" s="51">
        <f t="shared" ca="1" si="293"/>
        <v>3414187.617138342</v>
      </c>
    </row>
    <row r="1405" spans="1:32" ht="11.25" x14ac:dyDescent="0.2">
      <c r="A1405" s="60">
        <v>50421</v>
      </c>
      <c r="B1405" s="102">
        <f>INT(A1405/10000)</f>
        <v>5</v>
      </c>
      <c r="C1405" s="109">
        <v>4</v>
      </c>
      <c r="D1405" s="60" t="s">
        <v>1461</v>
      </c>
      <c r="E1405" s="60">
        <v>3519</v>
      </c>
      <c r="F1405" s="60">
        <v>0</v>
      </c>
      <c r="G1405" s="60">
        <f t="shared" si="281"/>
        <v>5672.4179104477607</v>
      </c>
      <c r="H1405" s="60"/>
      <c r="I1405" s="60"/>
      <c r="J1405" s="57"/>
      <c r="K1405" s="23">
        <f t="shared" si="282"/>
        <v>1</v>
      </c>
      <c r="L1405" s="23">
        <f t="shared" si="283"/>
        <v>0</v>
      </c>
      <c r="M1405" s="23">
        <f ca="1">OFFSET('Z1'!$B$7,B1405,K1405)*E1405</f>
        <v>0</v>
      </c>
      <c r="N1405" s="23">
        <f ca="1">IF(L1405&gt;0,OFFSET('Z1'!$I$7,B1405,L1405)*IF(L1405=1,E1405-9300,IF(L1405=2,E1405-18000,IF(L1405=3,E1405-45000,0))),0)</f>
        <v>0</v>
      </c>
      <c r="O1405" s="23">
        <f>IF(AND(F1405=1,E1405&gt;20000,E1405&lt;=45000),E1405*'Z1'!$G$7,0)+IF(AND(F1405=1,E1405&gt;45000,E1405&lt;=50000),'Z1'!$G$7/5000*(50000-E1405)*E1405,0)</f>
        <v>0</v>
      </c>
      <c r="P1405" s="24">
        <f t="shared" ca="1" si="284"/>
        <v>0</v>
      </c>
      <c r="Q1405" s="27">
        <v>11614</v>
      </c>
      <c r="R1405" s="26">
        <f t="shared" si="285"/>
        <v>10614</v>
      </c>
      <c r="S1405" s="27">
        <f t="shared" si="286"/>
        <v>1</v>
      </c>
      <c r="T1405" s="28">
        <f t="shared" si="287"/>
        <v>9552.6</v>
      </c>
      <c r="U1405" s="61">
        <f ca="1">OFFSET($U$4,B1405,0)/OFFSET($G$4,B1405,0)*G1405</f>
        <v>3082915.8310911655</v>
      </c>
      <c r="V1405" s="62">
        <f t="shared" ca="1" si="288"/>
        <v>3092468.4310911656</v>
      </c>
      <c r="W1405" s="63">
        <v>949.49744642697851</v>
      </c>
      <c r="X1405" s="63">
        <f t="shared" ca="1" si="289"/>
        <v>878.79182469200498</v>
      </c>
      <c r="Y1405" s="64">
        <f t="shared" ca="1" si="290"/>
        <v>-7.4466363233564703E-2</v>
      </c>
      <c r="Z1405" s="64"/>
      <c r="AA1405" s="64">
        <f ca="1">MAX(Y1405,OFFSET($AA$4,B1405,0))</f>
        <v>-6.9274953231019176E-2</v>
      </c>
      <c r="AB1405" s="62">
        <f t="shared" ca="1" si="291"/>
        <v>3109814.3933641436</v>
      </c>
      <c r="AC1405" s="65">
        <f t="shared" ca="1" si="292"/>
        <v>17345.962272977922</v>
      </c>
      <c r="AD1405" s="62">
        <f ca="1">MAX(0,AB1405-W1405*(1+OFFSET($Y$4,B1405,0))*E1405)</f>
        <v>0</v>
      </c>
      <c r="AE1405" s="65">
        <f ca="1">IF(OFFSET($AC$4,B1405,0)=0,0,-OFFSET($AC$4,B1405,0)/OFFSET($AD$4,B1405,0)*AD1405)</f>
        <v>0</v>
      </c>
      <c r="AF1405" s="51">
        <f t="shared" ca="1" si="293"/>
        <v>3109814.3933641436</v>
      </c>
    </row>
    <row r="1406" spans="1:32" ht="11.25" x14ac:dyDescent="0.2">
      <c r="A1406" s="60">
        <v>50422</v>
      </c>
      <c r="B1406" s="102">
        <f>INT(A1406/10000)</f>
        <v>5</v>
      </c>
      <c r="C1406" s="109">
        <v>1</v>
      </c>
      <c r="D1406" s="60" t="s">
        <v>1462</v>
      </c>
      <c r="E1406" s="60">
        <v>465</v>
      </c>
      <c r="F1406" s="60">
        <v>0</v>
      </c>
      <c r="G1406" s="60">
        <f t="shared" si="281"/>
        <v>749.55223880597009</v>
      </c>
      <c r="H1406" s="60"/>
      <c r="I1406" s="60"/>
      <c r="J1406" s="57"/>
      <c r="K1406" s="23">
        <f t="shared" si="282"/>
        <v>1</v>
      </c>
      <c r="L1406" s="23">
        <f t="shared" si="283"/>
        <v>0</v>
      </c>
      <c r="M1406" s="23">
        <f ca="1">OFFSET('Z1'!$B$7,B1406,K1406)*E1406</f>
        <v>0</v>
      </c>
      <c r="N1406" s="23">
        <f ca="1">IF(L1406&gt;0,OFFSET('Z1'!$I$7,B1406,L1406)*IF(L1406=1,E1406-9300,IF(L1406=2,E1406-18000,IF(L1406=3,E1406-45000,0))),0)</f>
        <v>0</v>
      </c>
      <c r="O1406" s="23">
        <f>IF(AND(F1406=1,E1406&gt;20000,E1406&lt;=45000),E1406*'Z1'!$G$7,0)+IF(AND(F1406=1,E1406&gt;45000,E1406&lt;=50000),'Z1'!$G$7/5000*(50000-E1406)*E1406,0)</f>
        <v>0</v>
      </c>
      <c r="P1406" s="24">
        <f t="shared" ca="1" si="284"/>
        <v>0</v>
      </c>
      <c r="Q1406" s="27">
        <v>649255</v>
      </c>
      <c r="R1406" s="26">
        <f t="shared" si="285"/>
        <v>648255</v>
      </c>
      <c r="S1406" s="27">
        <f t="shared" si="286"/>
        <v>1</v>
      </c>
      <c r="T1406" s="28">
        <f t="shared" si="287"/>
        <v>583429.5</v>
      </c>
      <c r="U1406" s="61">
        <f ca="1">OFFSET($U$4,B1406,0)/OFFSET($G$4,B1406,0)*G1406</f>
        <v>407375.91970940382</v>
      </c>
      <c r="V1406" s="62">
        <f t="shared" ca="1" si="288"/>
        <v>990805.41970940377</v>
      </c>
      <c r="W1406" s="63">
        <v>2175.2123978044619</v>
      </c>
      <c r="X1406" s="63">
        <f t="shared" ca="1" si="289"/>
        <v>2130.7643434610832</v>
      </c>
      <c r="Y1406" s="64">
        <f t="shared" ca="1" si="290"/>
        <v>-2.0433891599846543E-2</v>
      </c>
      <c r="Z1406" s="64"/>
      <c r="AA1406" s="64">
        <f ca="1">MAX(Y1406,OFFSET($AA$4,B1406,0))</f>
        <v>-2.0433891599846543E-2</v>
      </c>
      <c r="AB1406" s="62">
        <f t="shared" ca="1" si="291"/>
        <v>990805.41970940365</v>
      </c>
      <c r="AC1406" s="65">
        <f t="shared" ca="1" si="292"/>
        <v>0</v>
      </c>
      <c r="AD1406" s="62">
        <f ca="1">MAX(0,AB1406-W1406*(1+OFFSET($Y$4,B1406,0))*E1406)</f>
        <v>44344.08366876177</v>
      </c>
      <c r="AE1406" s="65">
        <f ca="1">IF(OFFSET($AC$4,B1406,0)=0,0,-OFFSET($AC$4,B1406,0)/OFFSET($AD$4,B1406,0)*AD1406)</f>
        <v>-18993.648268446592</v>
      </c>
      <c r="AF1406" s="51">
        <f t="shared" ca="1" si="293"/>
        <v>971811.77144095709</v>
      </c>
    </row>
    <row r="1407" spans="1:32" ht="11.25" x14ac:dyDescent="0.2">
      <c r="A1407" s="60">
        <v>50423</v>
      </c>
      <c r="B1407" s="102">
        <f>INT(A1407/10000)</f>
        <v>5</v>
      </c>
      <c r="C1407" s="109">
        <v>4</v>
      </c>
      <c r="D1407" s="60" t="s">
        <v>1463</v>
      </c>
      <c r="E1407" s="60">
        <v>3124</v>
      </c>
      <c r="F1407" s="60">
        <v>0</v>
      </c>
      <c r="G1407" s="60">
        <f t="shared" si="281"/>
        <v>5035.7014925373132</v>
      </c>
      <c r="H1407" s="60"/>
      <c r="I1407" s="60"/>
      <c r="J1407" s="57"/>
      <c r="K1407" s="23">
        <f t="shared" si="282"/>
        <v>1</v>
      </c>
      <c r="L1407" s="23">
        <f t="shared" si="283"/>
        <v>0</v>
      </c>
      <c r="M1407" s="23">
        <f ca="1">OFFSET('Z1'!$B$7,B1407,K1407)*E1407</f>
        <v>0</v>
      </c>
      <c r="N1407" s="23">
        <f ca="1">IF(L1407&gt;0,OFFSET('Z1'!$I$7,B1407,L1407)*IF(L1407=1,E1407-9300,IF(L1407=2,E1407-18000,IF(L1407=3,E1407-45000,0))),0)</f>
        <v>0</v>
      </c>
      <c r="O1407" s="23">
        <f>IF(AND(F1407=1,E1407&gt;20000,E1407&lt;=45000),E1407*'Z1'!$G$7,0)+IF(AND(F1407=1,E1407&gt;45000,E1407&lt;=50000),'Z1'!$G$7/5000*(50000-E1407)*E1407,0)</f>
        <v>0</v>
      </c>
      <c r="P1407" s="24">
        <f t="shared" ca="1" si="284"/>
        <v>0</v>
      </c>
      <c r="Q1407" s="27">
        <v>981342</v>
      </c>
      <c r="R1407" s="26">
        <f t="shared" si="285"/>
        <v>980342</v>
      </c>
      <c r="S1407" s="27">
        <f t="shared" si="286"/>
        <v>1</v>
      </c>
      <c r="T1407" s="28">
        <f t="shared" si="287"/>
        <v>882307.8</v>
      </c>
      <c r="U1407" s="61">
        <f ca="1">OFFSET($U$4,B1407,0)/OFFSET($G$4,B1407,0)*G1407</f>
        <v>2736865.3186498443</v>
      </c>
      <c r="V1407" s="62">
        <f t="shared" ca="1" si="288"/>
        <v>3619173.1186498441</v>
      </c>
      <c r="W1407" s="63">
        <v>1219.4924121139798</v>
      </c>
      <c r="X1407" s="63">
        <f t="shared" ca="1" si="289"/>
        <v>1158.5061199263266</v>
      </c>
      <c r="Y1407" s="64">
        <f t="shared" ca="1" si="290"/>
        <v>-5.0009570852461382E-2</v>
      </c>
      <c r="Z1407" s="64"/>
      <c r="AA1407" s="64">
        <f ca="1">MAX(Y1407,OFFSET($AA$4,B1407,0))</f>
        <v>-5.0009570852461382E-2</v>
      </c>
      <c r="AB1407" s="62">
        <f t="shared" ca="1" si="291"/>
        <v>3619173.1186498445</v>
      </c>
      <c r="AC1407" s="65">
        <f t="shared" ca="1" si="292"/>
        <v>0</v>
      </c>
      <c r="AD1407" s="62">
        <f ca="1">MAX(0,AB1407-W1407*(1+OFFSET($Y$4,B1407,0))*E1407)</f>
        <v>54346.745869920123</v>
      </c>
      <c r="AE1407" s="65">
        <f ca="1">IF(OFFSET($AC$4,B1407,0)=0,0,-OFFSET($AC$4,B1407,0)/OFFSET($AD$4,B1407,0)*AD1407)</f>
        <v>-23278.031479881043</v>
      </c>
      <c r="AF1407" s="51">
        <f t="shared" ca="1" si="293"/>
        <v>3595895.0871699634</v>
      </c>
    </row>
    <row r="1408" spans="1:32" ht="11.25" x14ac:dyDescent="0.2">
      <c r="A1408" s="60">
        <v>50424</v>
      </c>
      <c r="B1408" s="102">
        <f>INT(A1408/10000)</f>
        <v>5</v>
      </c>
      <c r="C1408" s="109">
        <v>4</v>
      </c>
      <c r="D1408" s="60" t="s">
        <v>1464</v>
      </c>
      <c r="E1408" s="60">
        <v>3044</v>
      </c>
      <c r="F1408" s="60">
        <v>0</v>
      </c>
      <c r="G1408" s="60">
        <f t="shared" si="281"/>
        <v>4906.746268656716</v>
      </c>
      <c r="H1408" s="60"/>
      <c r="I1408" s="60"/>
      <c r="J1408" s="57"/>
      <c r="K1408" s="23">
        <f t="shared" si="282"/>
        <v>1</v>
      </c>
      <c r="L1408" s="23">
        <f t="shared" si="283"/>
        <v>0</v>
      </c>
      <c r="M1408" s="23">
        <f ca="1">OFFSET('Z1'!$B$7,B1408,K1408)*E1408</f>
        <v>0</v>
      </c>
      <c r="N1408" s="23">
        <f ca="1">IF(L1408&gt;0,OFFSET('Z1'!$I$7,B1408,L1408)*IF(L1408=1,E1408-9300,IF(L1408=2,E1408-18000,IF(L1408=3,E1408-45000,0))),0)</f>
        <v>0</v>
      </c>
      <c r="O1408" s="23">
        <f>IF(AND(F1408=1,E1408&gt;20000,E1408&lt;=45000),E1408*'Z1'!$G$7,0)+IF(AND(F1408=1,E1408&gt;45000,E1408&lt;=50000),'Z1'!$G$7/5000*(50000-E1408)*E1408,0)</f>
        <v>0</v>
      </c>
      <c r="P1408" s="24">
        <f t="shared" ca="1" si="284"/>
        <v>0</v>
      </c>
      <c r="Q1408" s="27">
        <v>42991</v>
      </c>
      <c r="R1408" s="26">
        <f t="shared" si="285"/>
        <v>41991</v>
      </c>
      <c r="S1408" s="27">
        <f t="shared" si="286"/>
        <v>1</v>
      </c>
      <c r="T1408" s="28">
        <f t="shared" si="287"/>
        <v>37791.9</v>
      </c>
      <c r="U1408" s="61">
        <f ca="1">OFFSET($U$4,B1408,0)/OFFSET($G$4,B1408,0)*G1408</f>
        <v>2666779.1389148929</v>
      </c>
      <c r="V1408" s="62">
        <f t="shared" ca="1" si="288"/>
        <v>2704571.0389148928</v>
      </c>
      <c r="W1408" s="63">
        <v>959.47473848703521</v>
      </c>
      <c r="X1408" s="63">
        <f t="shared" ca="1" si="289"/>
        <v>888.49245693656133</v>
      </c>
      <c r="Y1408" s="64">
        <f t="shared" ca="1" si="290"/>
        <v>-7.3980354774533796E-2</v>
      </c>
      <c r="Z1408" s="64"/>
      <c r="AA1408" s="64">
        <f ca="1">MAX(Y1408,OFFSET($AA$4,B1408,0))</f>
        <v>-6.9274953231019176E-2</v>
      </c>
      <c r="AB1408" s="62">
        <f t="shared" ca="1" si="291"/>
        <v>2718313.8280734927</v>
      </c>
      <c r="AC1408" s="65">
        <f t="shared" ca="1" si="292"/>
        <v>13742.789158599917</v>
      </c>
      <c r="AD1408" s="62">
        <f ca="1">MAX(0,AB1408-W1408*(1+OFFSET($Y$4,B1408,0))*E1408)</f>
        <v>0</v>
      </c>
      <c r="AE1408" s="65">
        <f ca="1">IF(OFFSET($AC$4,B1408,0)=0,0,-OFFSET($AC$4,B1408,0)/OFFSET($AD$4,B1408,0)*AD1408)</f>
        <v>0</v>
      </c>
      <c r="AF1408" s="51">
        <f t="shared" ca="1" si="293"/>
        <v>2718313.8280734927</v>
      </c>
    </row>
    <row r="1409" spans="1:32" ht="11.25" x14ac:dyDescent="0.2">
      <c r="A1409" s="60">
        <v>50425</v>
      </c>
      <c r="B1409" s="102">
        <f>INT(A1409/10000)</f>
        <v>5</v>
      </c>
      <c r="C1409" s="109">
        <v>3</v>
      </c>
      <c r="D1409" s="60" t="s">
        <v>1465</v>
      </c>
      <c r="E1409" s="60">
        <v>1021</v>
      </c>
      <c r="F1409" s="60">
        <v>0</v>
      </c>
      <c r="G1409" s="60">
        <f t="shared" si="281"/>
        <v>1645.7910447761194</v>
      </c>
      <c r="H1409" s="60"/>
      <c r="I1409" s="60"/>
      <c r="J1409" s="57"/>
      <c r="K1409" s="23">
        <f t="shared" si="282"/>
        <v>1</v>
      </c>
      <c r="L1409" s="23">
        <f t="shared" si="283"/>
        <v>0</v>
      </c>
      <c r="M1409" s="23">
        <f ca="1">OFFSET('Z1'!$B$7,B1409,K1409)*E1409</f>
        <v>0</v>
      </c>
      <c r="N1409" s="23">
        <f ca="1">IF(L1409&gt;0,OFFSET('Z1'!$I$7,B1409,L1409)*IF(L1409=1,E1409-9300,IF(L1409=2,E1409-18000,IF(L1409=3,E1409-45000,0))),0)</f>
        <v>0</v>
      </c>
      <c r="O1409" s="23">
        <f>IF(AND(F1409=1,E1409&gt;20000,E1409&lt;=45000),E1409*'Z1'!$G$7,0)+IF(AND(F1409=1,E1409&gt;45000,E1409&lt;=50000),'Z1'!$G$7/5000*(50000-E1409)*E1409,0)</f>
        <v>0</v>
      </c>
      <c r="P1409" s="24">
        <f t="shared" ca="1" si="284"/>
        <v>0</v>
      </c>
      <c r="Q1409" s="27">
        <v>293110</v>
      </c>
      <c r="R1409" s="26">
        <f t="shared" si="285"/>
        <v>292110</v>
      </c>
      <c r="S1409" s="27">
        <f t="shared" si="286"/>
        <v>1</v>
      </c>
      <c r="T1409" s="28">
        <f t="shared" si="287"/>
        <v>262899</v>
      </c>
      <c r="U1409" s="61">
        <f ca="1">OFFSET($U$4,B1409,0)/OFFSET($G$4,B1409,0)*G1409</f>
        <v>894474.86886731465</v>
      </c>
      <c r="V1409" s="62">
        <f t="shared" ca="1" si="288"/>
        <v>1157373.8688673147</v>
      </c>
      <c r="W1409" s="63">
        <v>1203.9831965557382</v>
      </c>
      <c r="X1409" s="63">
        <f t="shared" ca="1" si="289"/>
        <v>1133.5689215154894</v>
      </c>
      <c r="Y1409" s="64">
        <f t="shared" ca="1" si="290"/>
        <v>-5.8484433372230193E-2</v>
      </c>
      <c r="Z1409" s="64"/>
      <c r="AA1409" s="64">
        <f ca="1">MAX(Y1409,OFFSET($AA$4,B1409,0))</f>
        <v>-5.8484433372230193E-2</v>
      </c>
      <c r="AB1409" s="62">
        <f t="shared" ca="1" si="291"/>
        <v>1157373.8688673147</v>
      </c>
      <c r="AC1409" s="65">
        <f t="shared" ca="1" si="292"/>
        <v>0</v>
      </c>
      <c r="AD1409" s="62">
        <f ca="1">MAX(0,AB1409-W1409*(1+OFFSET($Y$4,B1409,0))*E1409)</f>
        <v>7118.094070099527</v>
      </c>
      <c r="AE1409" s="65">
        <f ca="1">IF(OFFSET($AC$4,B1409,0)=0,0,-OFFSET($AC$4,B1409,0)/OFFSET($AD$4,B1409,0)*AD1409)</f>
        <v>-3048.8526072402888</v>
      </c>
      <c r="AF1409" s="51">
        <f t="shared" ca="1" si="293"/>
        <v>1154325.0162600745</v>
      </c>
    </row>
    <row r="1410" spans="1:32" ht="11.25" x14ac:dyDescent="0.2">
      <c r="A1410" s="60">
        <v>50501</v>
      </c>
      <c r="B1410" s="102">
        <f>INT(A1410/10000)</f>
        <v>5</v>
      </c>
      <c r="C1410" s="109">
        <v>1</v>
      </c>
      <c r="D1410" s="60" t="s">
        <v>1466</v>
      </c>
      <c r="E1410" s="60">
        <v>344</v>
      </c>
      <c r="F1410" s="60">
        <v>0</v>
      </c>
      <c r="G1410" s="60">
        <f t="shared" si="281"/>
        <v>554.50746268656712</v>
      </c>
      <c r="H1410" s="60"/>
      <c r="I1410" s="60"/>
      <c r="J1410" s="57"/>
      <c r="K1410" s="23">
        <f t="shared" si="282"/>
        <v>1</v>
      </c>
      <c r="L1410" s="23">
        <f t="shared" si="283"/>
        <v>0</v>
      </c>
      <c r="M1410" s="23">
        <f ca="1">OFFSET('Z1'!$B$7,B1410,K1410)*E1410</f>
        <v>0</v>
      </c>
      <c r="N1410" s="23">
        <f ca="1">IF(L1410&gt;0,OFFSET('Z1'!$I$7,B1410,L1410)*IF(L1410=1,E1410-9300,IF(L1410=2,E1410-18000,IF(L1410=3,E1410-45000,0))),0)</f>
        <v>0</v>
      </c>
      <c r="O1410" s="23">
        <f>IF(AND(F1410=1,E1410&gt;20000,E1410&lt;=45000),E1410*'Z1'!$G$7,0)+IF(AND(F1410=1,E1410&gt;45000,E1410&lt;=50000),'Z1'!$G$7/5000*(50000-E1410)*E1410,0)</f>
        <v>0</v>
      </c>
      <c r="P1410" s="24">
        <f t="shared" ca="1" si="284"/>
        <v>0</v>
      </c>
      <c r="Q1410" s="27">
        <v>20243</v>
      </c>
      <c r="R1410" s="26">
        <f t="shared" si="285"/>
        <v>19243</v>
      </c>
      <c r="S1410" s="27">
        <f t="shared" si="286"/>
        <v>1</v>
      </c>
      <c r="T1410" s="28">
        <f t="shared" si="287"/>
        <v>17318.7</v>
      </c>
      <c r="U1410" s="61">
        <f ca="1">OFFSET($U$4,B1410,0)/OFFSET($G$4,B1410,0)*G1410</f>
        <v>301370.57286029012</v>
      </c>
      <c r="V1410" s="62">
        <f t="shared" ca="1" si="288"/>
        <v>318689.27286029013</v>
      </c>
      <c r="W1410" s="63">
        <v>996.27802064316154</v>
      </c>
      <c r="X1410" s="63">
        <f t="shared" ca="1" si="289"/>
        <v>926.42230482642481</v>
      </c>
      <c r="Y1410" s="64">
        <f t="shared" ca="1" si="290"/>
        <v>-7.0116688684590645E-2</v>
      </c>
      <c r="Z1410" s="64"/>
      <c r="AA1410" s="64">
        <f ca="1">MAX(Y1410,OFFSET($AA$4,B1410,0))</f>
        <v>-6.9274953231019176E-2</v>
      </c>
      <c r="AB1410" s="62">
        <f t="shared" ca="1" si="291"/>
        <v>318977.75213115686</v>
      </c>
      <c r="AC1410" s="65">
        <f t="shared" ca="1" si="292"/>
        <v>288.4792708667228</v>
      </c>
      <c r="AD1410" s="62">
        <f ca="1">MAX(0,AB1410-W1410*(1+OFFSET($Y$4,B1410,0))*E1410)</f>
        <v>0</v>
      </c>
      <c r="AE1410" s="65">
        <f ca="1">IF(OFFSET($AC$4,B1410,0)=0,0,-OFFSET($AC$4,B1410,0)/OFFSET($AD$4,B1410,0)*AD1410)</f>
        <v>0</v>
      </c>
      <c r="AF1410" s="51">
        <f t="shared" ca="1" si="293"/>
        <v>318977.75213115686</v>
      </c>
    </row>
    <row r="1411" spans="1:32" ht="11.25" x14ac:dyDescent="0.2">
      <c r="A1411" s="60">
        <v>50502</v>
      </c>
      <c r="B1411" s="102">
        <f>INT(A1411/10000)</f>
        <v>5</v>
      </c>
      <c r="C1411" s="109">
        <v>2</v>
      </c>
      <c r="D1411" s="60" t="s">
        <v>1467</v>
      </c>
      <c r="E1411" s="60">
        <v>553</v>
      </c>
      <c r="F1411" s="60">
        <v>0</v>
      </c>
      <c r="G1411" s="60">
        <f t="shared" si="281"/>
        <v>891.40298507462683</v>
      </c>
      <c r="H1411" s="60"/>
      <c r="I1411" s="60"/>
      <c r="J1411" s="57"/>
      <c r="K1411" s="23">
        <f t="shared" si="282"/>
        <v>1</v>
      </c>
      <c r="L1411" s="23">
        <f t="shared" si="283"/>
        <v>0</v>
      </c>
      <c r="M1411" s="23">
        <f ca="1">OFFSET('Z1'!$B$7,B1411,K1411)*E1411</f>
        <v>0</v>
      </c>
      <c r="N1411" s="23">
        <f ca="1">IF(L1411&gt;0,OFFSET('Z1'!$I$7,B1411,L1411)*IF(L1411=1,E1411-9300,IF(L1411=2,E1411-18000,IF(L1411=3,E1411-45000,0))),0)</f>
        <v>0</v>
      </c>
      <c r="O1411" s="23">
        <f>IF(AND(F1411=1,E1411&gt;20000,E1411&lt;=45000),E1411*'Z1'!$G$7,0)+IF(AND(F1411=1,E1411&gt;45000,E1411&lt;=50000),'Z1'!$G$7/5000*(50000-E1411)*E1411,0)</f>
        <v>0</v>
      </c>
      <c r="P1411" s="24">
        <f t="shared" ca="1" si="284"/>
        <v>0</v>
      </c>
      <c r="Q1411" s="27">
        <v>8699</v>
      </c>
      <c r="R1411" s="26">
        <f t="shared" si="285"/>
        <v>7699</v>
      </c>
      <c r="S1411" s="27">
        <f t="shared" si="286"/>
        <v>1</v>
      </c>
      <c r="T1411" s="28">
        <f t="shared" si="287"/>
        <v>6929.1</v>
      </c>
      <c r="U1411" s="61">
        <f ca="1">OFFSET($U$4,B1411,0)/OFFSET($G$4,B1411,0)*G1411</f>
        <v>484470.71741785016</v>
      </c>
      <c r="V1411" s="62">
        <f t="shared" ca="1" si="288"/>
        <v>491399.81741785014</v>
      </c>
      <c r="W1411" s="63">
        <v>956.09182026709811</v>
      </c>
      <c r="X1411" s="63">
        <f t="shared" ca="1" si="289"/>
        <v>888.60726477007256</v>
      </c>
      <c r="Y1411" s="64">
        <f t="shared" ca="1" si="290"/>
        <v>-7.058375991353294E-2</v>
      </c>
      <c r="Z1411" s="64"/>
      <c r="AA1411" s="64">
        <f ca="1">MAX(Y1411,OFFSET($AA$4,B1411,0))</f>
        <v>-6.9274953231019176E-2</v>
      </c>
      <c r="AB1411" s="62">
        <f t="shared" ca="1" si="291"/>
        <v>492091.80808584479</v>
      </c>
      <c r="AC1411" s="65">
        <f t="shared" ca="1" si="292"/>
        <v>691.990667994658</v>
      </c>
      <c r="AD1411" s="62">
        <f ca="1">MAX(0,AB1411-W1411*(1+OFFSET($Y$4,B1411,0))*E1411)</f>
        <v>0</v>
      </c>
      <c r="AE1411" s="65">
        <f ca="1">IF(OFFSET($AC$4,B1411,0)=0,0,-OFFSET($AC$4,B1411,0)/OFFSET($AD$4,B1411,0)*AD1411)</f>
        <v>0</v>
      </c>
      <c r="AF1411" s="51">
        <f t="shared" ca="1" si="293"/>
        <v>492091.80808584479</v>
      </c>
    </row>
    <row r="1412" spans="1:32" ht="11.25" x14ac:dyDescent="0.2">
      <c r="A1412" s="60">
        <v>50503</v>
      </c>
      <c r="B1412" s="102">
        <f>INT(A1412/10000)</f>
        <v>5</v>
      </c>
      <c r="C1412" s="109">
        <v>3</v>
      </c>
      <c r="D1412" s="60" t="s">
        <v>1468</v>
      </c>
      <c r="E1412" s="60">
        <v>2388</v>
      </c>
      <c r="F1412" s="60">
        <v>0</v>
      </c>
      <c r="G1412" s="60">
        <f t="shared" si="281"/>
        <v>3849.313432835821</v>
      </c>
      <c r="H1412" s="60"/>
      <c r="I1412" s="60"/>
      <c r="J1412" s="57"/>
      <c r="K1412" s="23">
        <f t="shared" si="282"/>
        <v>1</v>
      </c>
      <c r="L1412" s="23">
        <f t="shared" si="283"/>
        <v>0</v>
      </c>
      <c r="M1412" s="23">
        <f ca="1">OFFSET('Z1'!$B$7,B1412,K1412)*E1412</f>
        <v>0</v>
      </c>
      <c r="N1412" s="23">
        <f ca="1">IF(L1412&gt;0,OFFSET('Z1'!$I$7,B1412,L1412)*IF(L1412=1,E1412-9300,IF(L1412=2,E1412-18000,IF(L1412=3,E1412-45000,0))),0)</f>
        <v>0</v>
      </c>
      <c r="O1412" s="23">
        <f>IF(AND(F1412=1,E1412&gt;20000,E1412&lt;=45000),E1412*'Z1'!$G$7,0)+IF(AND(F1412=1,E1412&gt;45000,E1412&lt;=50000),'Z1'!$G$7/5000*(50000-E1412)*E1412,0)</f>
        <v>0</v>
      </c>
      <c r="P1412" s="24">
        <f t="shared" ca="1" si="284"/>
        <v>0</v>
      </c>
      <c r="Q1412" s="27">
        <v>159834</v>
      </c>
      <c r="R1412" s="26">
        <f t="shared" si="285"/>
        <v>158834</v>
      </c>
      <c r="S1412" s="27">
        <f t="shared" si="286"/>
        <v>1</v>
      </c>
      <c r="T1412" s="28">
        <f t="shared" si="287"/>
        <v>142950.6</v>
      </c>
      <c r="U1412" s="61">
        <f ca="1">OFFSET($U$4,B1412,0)/OFFSET($G$4,B1412,0)*G1412</f>
        <v>2092072.4650882934</v>
      </c>
      <c r="V1412" s="62">
        <f t="shared" ca="1" si="288"/>
        <v>2235023.0650882935</v>
      </c>
      <c r="W1412" s="63">
        <v>1000.2512520297486</v>
      </c>
      <c r="X1412" s="63">
        <f t="shared" ca="1" si="289"/>
        <v>935.93930698839768</v>
      </c>
      <c r="Y1412" s="64">
        <f t="shared" ca="1" si="290"/>
        <v>-6.4295790593460023E-2</v>
      </c>
      <c r="Z1412" s="64"/>
      <c r="AA1412" s="64">
        <f ca="1">MAX(Y1412,OFFSET($AA$4,B1412,0))</f>
        <v>-6.4295790593460023E-2</v>
      </c>
      <c r="AB1412" s="62">
        <f t="shared" ca="1" si="291"/>
        <v>2235023.0650882935</v>
      </c>
      <c r="AC1412" s="65">
        <f t="shared" ca="1" si="292"/>
        <v>0</v>
      </c>
      <c r="AD1412" s="62">
        <f ca="1">MAX(0,AB1412-W1412*(1+OFFSET($Y$4,B1412,0))*E1412)</f>
        <v>0</v>
      </c>
      <c r="AE1412" s="65">
        <f ca="1">IF(OFFSET($AC$4,B1412,0)=0,0,-OFFSET($AC$4,B1412,0)/OFFSET($AD$4,B1412,0)*AD1412)</f>
        <v>0</v>
      </c>
      <c r="AF1412" s="51">
        <f t="shared" ca="1" si="293"/>
        <v>2235023.0650882935</v>
      </c>
    </row>
    <row r="1413" spans="1:32" ht="11.25" x14ac:dyDescent="0.2">
      <c r="A1413" s="60">
        <v>50504</v>
      </c>
      <c r="B1413" s="102">
        <f>INT(A1413/10000)</f>
        <v>5</v>
      </c>
      <c r="C1413" s="109">
        <v>3</v>
      </c>
      <c r="D1413" s="60" t="s">
        <v>1469</v>
      </c>
      <c r="E1413" s="60">
        <v>1624</v>
      </c>
      <c r="F1413" s="60">
        <v>0</v>
      </c>
      <c r="G1413" s="60">
        <f t="shared" si="281"/>
        <v>2617.7910447761192</v>
      </c>
      <c r="H1413" s="60"/>
      <c r="I1413" s="60"/>
      <c r="J1413" s="57"/>
      <c r="K1413" s="23">
        <f t="shared" si="282"/>
        <v>1</v>
      </c>
      <c r="L1413" s="23">
        <f t="shared" si="283"/>
        <v>0</v>
      </c>
      <c r="M1413" s="23">
        <f ca="1">OFFSET('Z1'!$B$7,B1413,K1413)*E1413</f>
        <v>0</v>
      </c>
      <c r="N1413" s="23">
        <f ca="1">IF(L1413&gt;0,OFFSET('Z1'!$I$7,B1413,L1413)*IF(L1413=1,E1413-9300,IF(L1413=2,E1413-18000,IF(L1413=3,E1413-45000,0))),0)</f>
        <v>0</v>
      </c>
      <c r="O1413" s="23">
        <f>IF(AND(F1413=1,E1413&gt;20000,E1413&lt;=45000),E1413*'Z1'!$G$7,0)+IF(AND(F1413=1,E1413&gt;45000,E1413&lt;=50000),'Z1'!$G$7/5000*(50000-E1413)*E1413,0)</f>
        <v>0</v>
      </c>
      <c r="P1413" s="24">
        <f t="shared" ca="1" si="284"/>
        <v>0</v>
      </c>
      <c r="Q1413" s="27">
        <v>241609</v>
      </c>
      <c r="R1413" s="26">
        <f t="shared" si="285"/>
        <v>240609</v>
      </c>
      <c r="S1413" s="27">
        <f t="shared" si="286"/>
        <v>1</v>
      </c>
      <c r="T1413" s="28">
        <f t="shared" si="287"/>
        <v>216548.1</v>
      </c>
      <c r="U1413" s="61">
        <f ca="1">OFFSET($U$4,B1413,0)/OFFSET($G$4,B1413,0)*G1413</f>
        <v>1422749.4486195091</v>
      </c>
      <c r="V1413" s="62">
        <f t="shared" ca="1" si="288"/>
        <v>1639297.5486195092</v>
      </c>
      <c r="W1413" s="63">
        <v>1073.9862754531816</v>
      </c>
      <c r="X1413" s="63">
        <f t="shared" ca="1" si="289"/>
        <v>1009.4196727952643</v>
      </c>
      <c r="Y1413" s="64">
        <f t="shared" ca="1" si="290"/>
        <v>-6.0118647820404103E-2</v>
      </c>
      <c r="Z1413" s="64"/>
      <c r="AA1413" s="64">
        <f ca="1">MAX(Y1413,OFFSET($AA$4,B1413,0))</f>
        <v>-6.0118647820404103E-2</v>
      </c>
      <c r="AB1413" s="62">
        <f t="shared" ca="1" si="291"/>
        <v>1639297.5486195092</v>
      </c>
      <c r="AC1413" s="65">
        <f t="shared" ca="1" si="292"/>
        <v>0</v>
      </c>
      <c r="AD1413" s="62">
        <f ca="1">MAX(0,AB1413-W1413*(1+OFFSET($Y$4,B1413,0))*E1413)</f>
        <v>7249.2355073699728</v>
      </c>
      <c r="AE1413" s="65">
        <f ca="1">IF(OFFSET($AC$4,B1413,0)=0,0,-OFFSET($AC$4,B1413,0)/OFFSET($AD$4,B1413,0)*AD1413)</f>
        <v>-3105.0236705897855</v>
      </c>
      <c r="AF1413" s="51">
        <f t="shared" ca="1" si="293"/>
        <v>1636192.5249489194</v>
      </c>
    </row>
    <row r="1414" spans="1:32" ht="11.25" x14ac:dyDescent="0.2">
      <c r="A1414" s="60">
        <v>50505</v>
      </c>
      <c r="B1414" s="102">
        <f>INT(A1414/10000)</f>
        <v>5</v>
      </c>
      <c r="C1414" s="109">
        <v>2</v>
      </c>
      <c r="D1414" s="60" t="s">
        <v>1470</v>
      </c>
      <c r="E1414" s="60">
        <v>506</v>
      </c>
      <c r="F1414" s="60">
        <v>0</v>
      </c>
      <c r="G1414" s="60">
        <f t="shared" si="281"/>
        <v>815.64179104477614</v>
      </c>
      <c r="H1414" s="60"/>
      <c r="I1414" s="60"/>
      <c r="J1414" s="57"/>
      <c r="K1414" s="23">
        <f t="shared" si="282"/>
        <v>1</v>
      </c>
      <c r="L1414" s="23">
        <f t="shared" si="283"/>
        <v>0</v>
      </c>
      <c r="M1414" s="23">
        <f ca="1">OFFSET('Z1'!$B$7,B1414,K1414)*E1414</f>
        <v>0</v>
      </c>
      <c r="N1414" s="23">
        <f ca="1">IF(L1414&gt;0,OFFSET('Z1'!$I$7,B1414,L1414)*IF(L1414=1,E1414-9300,IF(L1414=2,E1414-18000,IF(L1414=3,E1414-45000,0))),0)</f>
        <v>0</v>
      </c>
      <c r="O1414" s="23">
        <f>IF(AND(F1414=1,E1414&gt;20000,E1414&lt;=45000),E1414*'Z1'!$G$7,0)+IF(AND(F1414=1,E1414&gt;45000,E1414&lt;=50000),'Z1'!$G$7/5000*(50000-E1414)*E1414,0)</f>
        <v>0</v>
      </c>
      <c r="P1414" s="24">
        <f t="shared" ca="1" si="284"/>
        <v>0</v>
      </c>
      <c r="Q1414" s="27">
        <v>7462</v>
      </c>
      <c r="R1414" s="26">
        <f t="shared" si="285"/>
        <v>6462</v>
      </c>
      <c r="S1414" s="27">
        <f t="shared" si="286"/>
        <v>1</v>
      </c>
      <c r="T1414" s="28">
        <f t="shared" si="287"/>
        <v>5815.8</v>
      </c>
      <c r="U1414" s="61">
        <f ca="1">OFFSET($U$4,B1414,0)/OFFSET($G$4,B1414,0)*G1414</f>
        <v>443295.08682356635</v>
      </c>
      <c r="V1414" s="62">
        <f t="shared" ca="1" si="288"/>
        <v>449110.88682356634</v>
      </c>
      <c r="W1414" s="63">
        <v>956.03939551263602</v>
      </c>
      <c r="X1414" s="63">
        <f t="shared" ca="1" si="289"/>
        <v>887.57092257621809</v>
      </c>
      <c r="Y1414" s="64">
        <f t="shared" ca="1" si="290"/>
        <v>-7.1616790330804925E-2</v>
      </c>
      <c r="Z1414" s="64"/>
      <c r="AA1414" s="64">
        <f ca="1">MAX(Y1414,OFFSET($AA$4,B1414,0))</f>
        <v>-6.9274953231019176E-2</v>
      </c>
      <c r="AB1414" s="62">
        <f t="shared" ca="1" si="291"/>
        <v>450243.76441735204</v>
      </c>
      <c r="AC1414" s="65">
        <f t="shared" ca="1" si="292"/>
        <v>1132.877593785699</v>
      </c>
      <c r="AD1414" s="62">
        <f ca="1">MAX(0,AB1414-W1414*(1+OFFSET($Y$4,B1414,0))*E1414)</f>
        <v>0</v>
      </c>
      <c r="AE1414" s="65">
        <f ca="1">IF(OFFSET($AC$4,B1414,0)=0,0,-OFFSET($AC$4,B1414,0)/OFFSET($AD$4,B1414,0)*AD1414)</f>
        <v>0</v>
      </c>
      <c r="AF1414" s="51">
        <f t="shared" ca="1" si="293"/>
        <v>450243.76441735204</v>
      </c>
    </row>
    <row r="1415" spans="1:32" ht="11.25" x14ac:dyDescent="0.2">
      <c r="A1415" s="60">
        <v>50506</v>
      </c>
      <c r="B1415" s="102">
        <f>INT(A1415/10000)</f>
        <v>5</v>
      </c>
      <c r="C1415" s="109">
        <v>3</v>
      </c>
      <c r="D1415" s="60" t="s">
        <v>1471</v>
      </c>
      <c r="E1415" s="60">
        <v>1059</v>
      </c>
      <c r="F1415" s="60">
        <v>0</v>
      </c>
      <c r="G1415" s="60">
        <f t="shared" si="281"/>
        <v>1707.044776119403</v>
      </c>
      <c r="H1415" s="60"/>
      <c r="I1415" s="60"/>
      <c r="J1415" s="57"/>
      <c r="K1415" s="23">
        <f t="shared" si="282"/>
        <v>1</v>
      </c>
      <c r="L1415" s="23">
        <f t="shared" si="283"/>
        <v>0</v>
      </c>
      <c r="M1415" s="23">
        <f ca="1">OFFSET('Z1'!$B$7,B1415,K1415)*E1415</f>
        <v>0</v>
      </c>
      <c r="N1415" s="23">
        <f ca="1">IF(L1415&gt;0,OFFSET('Z1'!$I$7,B1415,L1415)*IF(L1415=1,E1415-9300,IF(L1415=2,E1415-18000,IF(L1415=3,E1415-45000,0))),0)</f>
        <v>0</v>
      </c>
      <c r="O1415" s="23">
        <f>IF(AND(F1415=1,E1415&gt;20000,E1415&lt;=45000),E1415*'Z1'!$G$7,0)+IF(AND(F1415=1,E1415&gt;45000,E1415&lt;=50000),'Z1'!$G$7/5000*(50000-E1415)*E1415,0)</f>
        <v>0</v>
      </c>
      <c r="P1415" s="24">
        <f t="shared" ca="1" si="284"/>
        <v>0</v>
      </c>
      <c r="Q1415" s="27">
        <v>20176</v>
      </c>
      <c r="R1415" s="26">
        <f t="shared" si="285"/>
        <v>19176</v>
      </c>
      <c r="S1415" s="27">
        <f t="shared" si="286"/>
        <v>1</v>
      </c>
      <c r="T1415" s="28">
        <f t="shared" si="287"/>
        <v>17258.400000000001</v>
      </c>
      <c r="U1415" s="61">
        <f ca="1">OFFSET($U$4,B1415,0)/OFFSET($G$4,B1415,0)*G1415</f>
        <v>927765.80424141651</v>
      </c>
      <c r="V1415" s="62">
        <f t="shared" ca="1" si="288"/>
        <v>945024.20424141653</v>
      </c>
      <c r="W1415" s="63">
        <v>957.22924143790988</v>
      </c>
      <c r="X1415" s="63">
        <f t="shared" ca="1" si="289"/>
        <v>892.37413053958119</v>
      </c>
      <c r="Y1415" s="64">
        <f t="shared" ca="1" si="290"/>
        <v>-6.7752956231159511E-2</v>
      </c>
      <c r="Z1415" s="64"/>
      <c r="AA1415" s="64">
        <f ca="1">MAX(Y1415,OFFSET($AA$4,B1415,0))</f>
        <v>-6.7752956231159511E-2</v>
      </c>
      <c r="AB1415" s="62">
        <f t="shared" ca="1" si="291"/>
        <v>945024.20424141653</v>
      </c>
      <c r="AC1415" s="65">
        <f t="shared" ca="1" si="292"/>
        <v>0</v>
      </c>
      <c r="AD1415" s="62">
        <f ca="1">MAX(0,AB1415-W1415*(1+OFFSET($Y$4,B1415,0))*E1415)</f>
        <v>0</v>
      </c>
      <c r="AE1415" s="65">
        <f ca="1">IF(OFFSET($AC$4,B1415,0)=0,0,-OFFSET($AC$4,B1415,0)/OFFSET($AD$4,B1415,0)*AD1415)</f>
        <v>0</v>
      </c>
      <c r="AF1415" s="51">
        <f t="shared" ca="1" si="293"/>
        <v>945024.20424141653</v>
      </c>
    </row>
    <row r="1416" spans="1:32" ht="11.25" x14ac:dyDescent="0.2">
      <c r="A1416" s="60">
        <v>50507</v>
      </c>
      <c r="B1416" s="102">
        <f>INT(A1416/10000)</f>
        <v>5</v>
      </c>
      <c r="C1416" s="109">
        <v>2</v>
      </c>
      <c r="D1416" s="60" t="s">
        <v>1472</v>
      </c>
      <c r="E1416" s="60">
        <v>760</v>
      </c>
      <c r="F1416" s="60">
        <v>0</v>
      </c>
      <c r="G1416" s="60">
        <f t="shared" si="281"/>
        <v>1225.0746268656717</v>
      </c>
      <c r="H1416" s="60"/>
      <c r="I1416" s="60"/>
      <c r="J1416" s="57"/>
      <c r="K1416" s="23">
        <f t="shared" si="282"/>
        <v>1</v>
      </c>
      <c r="L1416" s="23">
        <f t="shared" si="283"/>
        <v>0</v>
      </c>
      <c r="M1416" s="23">
        <f ca="1">OFFSET('Z1'!$B$7,B1416,K1416)*E1416</f>
        <v>0</v>
      </c>
      <c r="N1416" s="23">
        <f ca="1">IF(L1416&gt;0,OFFSET('Z1'!$I$7,B1416,L1416)*IF(L1416=1,E1416-9300,IF(L1416=2,E1416-18000,IF(L1416=3,E1416-45000,0))),0)</f>
        <v>0</v>
      </c>
      <c r="O1416" s="23">
        <f>IF(AND(F1416=1,E1416&gt;20000,E1416&lt;=45000),E1416*'Z1'!$G$7,0)+IF(AND(F1416=1,E1416&gt;45000,E1416&lt;=50000),'Z1'!$G$7/5000*(50000-E1416)*E1416,0)</f>
        <v>0</v>
      </c>
      <c r="P1416" s="24">
        <f t="shared" ca="1" si="284"/>
        <v>0</v>
      </c>
      <c r="Q1416" s="27">
        <v>24526</v>
      </c>
      <c r="R1416" s="26">
        <f t="shared" si="285"/>
        <v>23526</v>
      </c>
      <c r="S1416" s="27">
        <f t="shared" si="286"/>
        <v>1</v>
      </c>
      <c r="T1416" s="28">
        <f t="shared" si="287"/>
        <v>21173.4</v>
      </c>
      <c r="U1416" s="61">
        <f ca="1">OFFSET($U$4,B1416,0)/OFFSET($G$4,B1416,0)*G1416</f>
        <v>665818.70748203644</v>
      </c>
      <c r="V1416" s="62">
        <f t="shared" ca="1" si="288"/>
        <v>686992.10748203646</v>
      </c>
      <c r="W1416" s="63">
        <v>971.78772247978679</v>
      </c>
      <c r="X1416" s="63">
        <f t="shared" ca="1" si="289"/>
        <v>903.93698352899537</v>
      </c>
      <c r="Y1416" s="64">
        <f t="shared" ca="1" si="290"/>
        <v>-6.9820535268393158E-2</v>
      </c>
      <c r="Z1416" s="64"/>
      <c r="AA1416" s="64">
        <f ca="1">MAX(Y1416,OFFSET($AA$4,B1416,0))</f>
        <v>-6.9274953231019176E-2</v>
      </c>
      <c r="AB1416" s="62">
        <f t="shared" ca="1" si="291"/>
        <v>687395.05182543583</v>
      </c>
      <c r="AC1416" s="65">
        <f t="shared" ca="1" si="292"/>
        <v>402.94434339937288</v>
      </c>
      <c r="AD1416" s="62">
        <f ca="1">MAX(0,AB1416-W1416*(1+OFFSET($Y$4,B1416,0))*E1416)</f>
        <v>0</v>
      </c>
      <c r="AE1416" s="65">
        <f ca="1">IF(OFFSET($AC$4,B1416,0)=0,0,-OFFSET($AC$4,B1416,0)/OFFSET($AD$4,B1416,0)*AD1416)</f>
        <v>0</v>
      </c>
      <c r="AF1416" s="51">
        <f t="shared" ca="1" si="293"/>
        <v>687395.05182543583</v>
      </c>
    </row>
    <row r="1417" spans="1:32" ht="11.25" x14ac:dyDescent="0.2">
      <c r="A1417" s="60">
        <v>50508</v>
      </c>
      <c r="B1417" s="102">
        <f>INT(A1417/10000)</f>
        <v>5</v>
      </c>
      <c r="C1417" s="109">
        <v>2</v>
      </c>
      <c r="D1417" s="60" t="s">
        <v>1473</v>
      </c>
      <c r="E1417" s="60">
        <v>715</v>
      </c>
      <c r="F1417" s="60">
        <v>0</v>
      </c>
      <c r="G1417" s="60">
        <f t="shared" si="281"/>
        <v>1152.5373134328358</v>
      </c>
      <c r="H1417" s="60"/>
      <c r="I1417" s="60"/>
      <c r="J1417" s="57"/>
      <c r="K1417" s="23">
        <f t="shared" si="282"/>
        <v>1</v>
      </c>
      <c r="L1417" s="23">
        <f t="shared" si="283"/>
        <v>0</v>
      </c>
      <c r="M1417" s="23">
        <f ca="1">OFFSET('Z1'!$B$7,B1417,K1417)*E1417</f>
        <v>0</v>
      </c>
      <c r="N1417" s="23">
        <f ca="1">IF(L1417&gt;0,OFFSET('Z1'!$I$7,B1417,L1417)*IF(L1417=1,E1417-9300,IF(L1417=2,E1417-18000,IF(L1417=3,E1417-45000,0))),0)</f>
        <v>0</v>
      </c>
      <c r="O1417" s="23">
        <f>IF(AND(F1417=1,E1417&gt;20000,E1417&lt;=45000),E1417*'Z1'!$G$7,0)+IF(AND(F1417=1,E1417&gt;45000,E1417&lt;=50000),'Z1'!$G$7/5000*(50000-E1417)*E1417,0)</f>
        <v>0</v>
      </c>
      <c r="P1417" s="24">
        <f t="shared" ca="1" si="284"/>
        <v>0</v>
      </c>
      <c r="Q1417" s="27">
        <v>85710</v>
      </c>
      <c r="R1417" s="26">
        <f t="shared" si="285"/>
        <v>84710</v>
      </c>
      <c r="S1417" s="27">
        <f t="shared" si="286"/>
        <v>1</v>
      </c>
      <c r="T1417" s="28">
        <f t="shared" si="287"/>
        <v>76239</v>
      </c>
      <c r="U1417" s="61">
        <f ca="1">OFFSET($U$4,B1417,0)/OFFSET($G$4,B1417,0)*G1417</f>
        <v>626395.23138112633</v>
      </c>
      <c r="V1417" s="62">
        <f t="shared" ca="1" si="288"/>
        <v>702634.23138112633</v>
      </c>
      <c r="W1417" s="63">
        <v>1045.3679542131085</v>
      </c>
      <c r="X1417" s="63">
        <f t="shared" ca="1" si="289"/>
        <v>982.70521871486199</v>
      </c>
      <c r="Y1417" s="64">
        <f t="shared" ca="1" si="290"/>
        <v>-5.9943233619989211E-2</v>
      </c>
      <c r="Z1417" s="64"/>
      <c r="AA1417" s="64">
        <f ca="1">MAX(Y1417,OFFSET($AA$4,B1417,0))</f>
        <v>-5.9943233619989211E-2</v>
      </c>
      <c r="AB1417" s="62">
        <f t="shared" ca="1" si="291"/>
        <v>702634.23138112633</v>
      </c>
      <c r="AC1417" s="65">
        <f t="shared" ca="1" si="292"/>
        <v>0</v>
      </c>
      <c r="AD1417" s="62">
        <f ca="1">MAX(0,AB1417-W1417*(1+OFFSET($Y$4,B1417,0))*E1417)</f>
        <v>3237.6922206251184</v>
      </c>
      <c r="AE1417" s="65">
        <f ca="1">IF(OFFSET($AC$4,B1417,0)=0,0,-OFFSET($AC$4,B1417,0)/OFFSET($AD$4,B1417,0)*AD1417)</f>
        <v>-1386.7822300578939</v>
      </c>
      <c r="AF1417" s="51">
        <f t="shared" ca="1" si="293"/>
        <v>701247.44915106846</v>
      </c>
    </row>
    <row r="1418" spans="1:32" ht="11.25" x14ac:dyDescent="0.2">
      <c r="A1418" s="60">
        <v>50509</v>
      </c>
      <c r="B1418" s="102">
        <f>INT(A1418/10000)</f>
        <v>5</v>
      </c>
      <c r="C1418" s="109">
        <v>4</v>
      </c>
      <c r="D1418" s="60" t="s">
        <v>1474</v>
      </c>
      <c r="E1418" s="60">
        <v>3517</v>
      </c>
      <c r="F1418" s="60">
        <v>0</v>
      </c>
      <c r="G1418" s="60">
        <f t="shared" si="281"/>
        <v>5669.1940298507461</v>
      </c>
      <c r="H1418" s="60"/>
      <c r="I1418" s="60"/>
      <c r="J1418" s="57"/>
      <c r="K1418" s="23">
        <f t="shared" si="282"/>
        <v>1</v>
      </c>
      <c r="L1418" s="23">
        <f t="shared" si="283"/>
        <v>0</v>
      </c>
      <c r="M1418" s="23">
        <f ca="1">OFFSET('Z1'!$B$7,B1418,K1418)*E1418</f>
        <v>0</v>
      </c>
      <c r="N1418" s="23">
        <f ca="1">IF(L1418&gt;0,OFFSET('Z1'!$I$7,B1418,L1418)*IF(L1418=1,E1418-9300,IF(L1418=2,E1418-18000,IF(L1418=3,E1418-45000,0))),0)</f>
        <v>0</v>
      </c>
      <c r="O1418" s="23">
        <f>IF(AND(F1418=1,E1418&gt;20000,E1418&lt;=45000),E1418*'Z1'!$G$7,0)+IF(AND(F1418=1,E1418&gt;45000,E1418&lt;=50000),'Z1'!$G$7/5000*(50000-E1418)*E1418,0)</f>
        <v>0</v>
      </c>
      <c r="P1418" s="24">
        <f t="shared" ca="1" si="284"/>
        <v>0</v>
      </c>
      <c r="Q1418" s="27">
        <v>365723</v>
      </c>
      <c r="R1418" s="26">
        <f t="shared" si="285"/>
        <v>364723</v>
      </c>
      <c r="S1418" s="27">
        <f t="shared" si="286"/>
        <v>1</v>
      </c>
      <c r="T1418" s="28">
        <f t="shared" si="287"/>
        <v>328250.7</v>
      </c>
      <c r="U1418" s="61">
        <f ca="1">OFFSET($U$4,B1418,0)/OFFSET($G$4,B1418,0)*G1418</f>
        <v>3081163.6765977922</v>
      </c>
      <c r="V1418" s="62">
        <f t="shared" ca="1" si="288"/>
        <v>3409414.3765977924</v>
      </c>
      <c r="W1418" s="63">
        <v>1034.1515543110329</v>
      </c>
      <c r="X1418" s="63">
        <f t="shared" ca="1" si="289"/>
        <v>969.40983127602851</v>
      </c>
      <c r="Y1418" s="64">
        <f t="shared" ca="1" si="290"/>
        <v>-6.2603709064805613E-2</v>
      </c>
      <c r="Z1418" s="64"/>
      <c r="AA1418" s="64">
        <f ca="1">MAX(Y1418,OFFSET($AA$4,B1418,0))</f>
        <v>-6.2603709064805613E-2</v>
      </c>
      <c r="AB1418" s="62">
        <f t="shared" ca="1" si="291"/>
        <v>3409414.3765977924</v>
      </c>
      <c r="AC1418" s="65">
        <f t="shared" ca="1" si="292"/>
        <v>0</v>
      </c>
      <c r="AD1418" s="62">
        <f ca="1">MAX(0,AB1418-W1418*(1+OFFSET($Y$4,B1418,0))*E1418)</f>
        <v>6078.5005682171322</v>
      </c>
      <c r="AE1418" s="65">
        <f ca="1">IF(OFFSET($AC$4,B1418,0)=0,0,-OFFSET($AC$4,B1418,0)/OFFSET($AD$4,B1418,0)*AD1418)</f>
        <v>-2603.5694559542758</v>
      </c>
      <c r="AF1418" s="51">
        <f t="shared" ca="1" si="293"/>
        <v>3406810.8071418381</v>
      </c>
    </row>
    <row r="1419" spans="1:32" ht="11.25" x14ac:dyDescent="0.2">
      <c r="A1419" s="60">
        <v>50510</v>
      </c>
      <c r="B1419" s="102">
        <f>INT(A1419/10000)</f>
        <v>5</v>
      </c>
      <c r="C1419" s="109">
        <v>5</v>
      </c>
      <c r="D1419" s="60" t="s">
        <v>1475</v>
      </c>
      <c r="E1419" s="60">
        <v>5726</v>
      </c>
      <c r="F1419" s="60">
        <v>0</v>
      </c>
      <c r="G1419" s="60">
        <f t="shared" si="281"/>
        <v>9229.9701492537315</v>
      </c>
      <c r="H1419" s="60"/>
      <c r="I1419" s="60"/>
      <c r="J1419" s="57"/>
      <c r="K1419" s="23">
        <f t="shared" si="282"/>
        <v>1</v>
      </c>
      <c r="L1419" s="23">
        <f t="shared" si="283"/>
        <v>0</v>
      </c>
      <c r="M1419" s="23">
        <f ca="1">OFFSET('Z1'!$B$7,B1419,K1419)*E1419</f>
        <v>0</v>
      </c>
      <c r="N1419" s="23">
        <f ca="1">IF(L1419&gt;0,OFFSET('Z1'!$I$7,B1419,L1419)*IF(L1419=1,E1419-9300,IF(L1419=2,E1419-18000,IF(L1419=3,E1419-45000,0))),0)</f>
        <v>0</v>
      </c>
      <c r="O1419" s="23">
        <f>IF(AND(F1419=1,E1419&gt;20000,E1419&lt;=45000),E1419*'Z1'!$G$7,0)+IF(AND(F1419=1,E1419&gt;45000,E1419&lt;=50000),'Z1'!$G$7/5000*(50000-E1419)*E1419,0)</f>
        <v>0</v>
      </c>
      <c r="P1419" s="24">
        <f t="shared" ca="1" si="284"/>
        <v>0</v>
      </c>
      <c r="Q1419" s="27">
        <v>47699</v>
      </c>
      <c r="R1419" s="26">
        <f t="shared" si="285"/>
        <v>46699</v>
      </c>
      <c r="S1419" s="27">
        <f t="shared" si="286"/>
        <v>1</v>
      </c>
      <c r="T1419" s="28">
        <f t="shared" si="287"/>
        <v>42029.1</v>
      </c>
      <c r="U1419" s="61">
        <f ca="1">OFFSET($U$4,B1419,0)/OFFSET($G$4,B1419,0)*G1419</f>
        <v>5016418.3145291321</v>
      </c>
      <c r="V1419" s="62">
        <f t="shared" ca="1" si="288"/>
        <v>5058447.4145291317</v>
      </c>
      <c r="W1419" s="63">
        <v>953.2348604215714</v>
      </c>
      <c r="X1419" s="63">
        <f t="shared" ca="1" si="289"/>
        <v>883.41729209380571</v>
      </c>
      <c r="Y1419" s="64">
        <f t="shared" ca="1" si="290"/>
        <v>-7.3242777018130312E-2</v>
      </c>
      <c r="Z1419" s="64"/>
      <c r="AA1419" s="64">
        <f ca="1">MAX(Y1419,OFFSET($AA$4,B1419,0))</f>
        <v>-6.9274953231019176E-2</v>
      </c>
      <c r="AB1419" s="62">
        <f t="shared" ca="1" si="291"/>
        <v>5080104.6808330724</v>
      </c>
      <c r="AC1419" s="65">
        <f t="shared" ca="1" si="292"/>
        <v>21657.266303940676</v>
      </c>
      <c r="AD1419" s="62">
        <f ca="1">MAX(0,AB1419-W1419*(1+OFFSET($Y$4,B1419,0))*E1419)</f>
        <v>0</v>
      </c>
      <c r="AE1419" s="65">
        <f ca="1">IF(OFFSET($AC$4,B1419,0)=0,0,-OFFSET($AC$4,B1419,0)/OFFSET($AD$4,B1419,0)*AD1419)</f>
        <v>0</v>
      </c>
      <c r="AF1419" s="51">
        <f t="shared" ca="1" si="293"/>
        <v>5080104.6808330724</v>
      </c>
    </row>
    <row r="1420" spans="1:32" ht="11.25" x14ac:dyDescent="0.2">
      <c r="A1420" s="60">
        <v>50511</v>
      </c>
      <c r="B1420" s="102">
        <f>INT(A1420/10000)</f>
        <v>5</v>
      </c>
      <c r="C1420" s="109">
        <v>1</v>
      </c>
      <c r="D1420" s="60" t="s">
        <v>1476</v>
      </c>
      <c r="E1420" s="60">
        <v>348</v>
      </c>
      <c r="F1420" s="60">
        <v>0</v>
      </c>
      <c r="G1420" s="60">
        <f t="shared" si="281"/>
        <v>560.95522388059703</v>
      </c>
      <c r="H1420" s="60"/>
      <c r="I1420" s="60"/>
      <c r="J1420" s="57"/>
      <c r="K1420" s="23">
        <f t="shared" si="282"/>
        <v>1</v>
      </c>
      <c r="L1420" s="23">
        <f t="shared" si="283"/>
        <v>0</v>
      </c>
      <c r="M1420" s="23">
        <f ca="1">OFFSET('Z1'!$B$7,B1420,K1420)*E1420</f>
        <v>0</v>
      </c>
      <c r="N1420" s="23">
        <f ca="1">IF(L1420&gt;0,OFFSET('Z1'!$I$7,B1420,L1420)*IF(L1420=1,E1420-9300,IF(L1420=2,E1420-18000,IF(L1420=3,E1420-45000,0))),0)</f>
        <v>0</v>
      </c>
      <c r="O1420" s="23">
        <f>IF(AND(F1420=1,E1420&gt;20000,E1420&lt;=45000),E1420*'Z1'!$G$7,0)+IF(AND(F1420=1,E1420&gt;45000,E1420&lt;=50000),'Z1'!$G$7/5000*(50000-E1420)*E1420,0)</f>
        <v>0</v>
      </c>
      <c r="P1420" s="24">
        <f t="shared" ca="1" si="284"/>
        <v>0</v>
      </c>
      <c r="Q1420" s="27">
        <v>26930</v>
      </c>
      <c r="R1420" s="26">
        <f t="shared" si="285"/>
        <v>25930</v>
      </c>
      <c r="S1420" s="27">
        <f t="shared" si="286"/>
        <v>1</v>
      </c>
      <c r="T1420" s="28">
        <f t="shared" si="287"/>
        <v>23337</v>
      </c>
      <c r="U1420" s="61">
        <f ca="1">OFFSET($U$4,B1420,0)/OFFSET($G$4,B1420,0)*G1420</f>
        <v>304874.8818470377</v>
      </c>
      <c r="V1420" s="62">
        <f t="shared" ca="1" si="288"/>
        <v>328211.8818470377</v>
      </c>
      <c r="W1420" s="63">
        <v>994.73294248366312</v>
      </c>
      <c r="X1420" s="63">
        <f t="shared" ca="1" si="289"/>
        <v>943.13759151447618</v>
      </c>
      <c r="Y1420" s="64">
        <f t="shared" ca="1" si="290"/>
        <v>-5.1868545582056336E-2</v>
      </c>
      <c r="Z1420" s="64"/>
      <c r="AA1420" s="64">
        <f ca="1">MAX(Y1420,OFFSET($AA$4,B1420,0))</f>
        <v>-5.1868545582056336E-2</v>
      </c>
      <c r="AB1420" s="62">
        <f t="shared" ca="1" si="291"/>
        <v>328211.8818470377</v>
      </c>
      <c r="AC1420" s="65">
        <f t="shared" ca="1" si="292"/>
        <v>0</v>
      </c>
      <c r="AD1420" s="62">
        <f ca="1">MAX(0,AB1420-W1420*(1+OFFSET($Y$4,B1420,0))*E1420)</f>
        <v>4294.6897104339441</v>
      </c>
      <c r="AE1420" s="65">
        <f ca="1">IF(OFFSET($AC$4,B1420,0)=0,0,-OFFSET($AC$4,B1420,0)/OFFSET($AD$4,B1420,0)*AD1420)</f>
        <v>-1839.5199321609261</v>
      </c>
      <c r="AF1420" s="51">
        <f t="shared" ca="1" si="293"/>
        <v>326372.36191487679</v>
      </c>
    </row>
    <row r="1421" spans="1:32" ht="11.25" x14ac:dyDescent="0.2">
      <c r="A1421" s="60">
        <v>50512</v>
      </c>
      <c r="B1421" s="102">
        <f>INT(A1421/10000)</f>
        <v>5</v>
      </c>
      <c r="C1421" s="109">
        <v>1</v>
      </c>
      <c r="D1421" s="60" t="s">
        <v>1477</v>
      </c>
      <c r="E1421" s="60">
        <v>261</v>
      </c>
      <c r="F1421" s="60">
        <v>0</v>
      </c>
      <c r="G1421" s="60">
        <f t="shared" si="281"/>
        <v>420.71641791044777</v>
      </c>
      <c r="H1421" s="60"/>
      <c r="I1421" s="60"/>
      <c r="J1421" s="57"/>
      <c r="K1421" s="23">
        <f t="shared" si="282"/>
        <v>1</v>
      </c>
      <c r="L1421" s="23">
        <f t="shared" si="283"/>
        <v>0</v>
      </c>
      <c r="M1421" s="23">
        <f ca="1">OFFSET('Z1'!$B$7,B1421,K1421)*E1421</f>
        <v>0</v>
      </c>
      <c r="N1421" s="23">
        <f ca="1">IF(L1421&gt;0,OFFSET('Z1'!$I$7,B1421,L1421)*IF(L1421=1,E1421-9300,IF(L1421=2,E1421-18000,IF(L1421=3,E1421-45000,0))),0)</f>
        <v>0</v>
      </c>
      <c r="O1421" s="23">
        <f>IF(AND(F1421=1,E1421&gt;20000,E1421&lt;=45000),E1421*'Z1'!$G$7,0)+IF(AND(F1421=1,E1421&gt;45000,E1421&lt;=50000),'Z1'!$G$7/5000*(50000-E1421)*E1421,0)</f>
        <v>0</v>
      </c>
      <c r="P1421" s="24">
        <f t="shared" ca="1" si="284"/>
        <v>0</v>
      </c>
      <c r="Q1421" s="27">
        <v>419077</v>
      </c>
      <c r="R1421" s="26">
        <f t="shared" si="285"/>
        <v>418077</v>
      </c>
      <c r="S1421" s="27">
        <f t="shared" si="286"/>
        <v>1</v>
      </c>
      <c r="T1421" s="28">
        <f t="shared" si="287"/>
        <v>376269.3</v>
      </c>
      <c r="U1421" s="61">
        <f ca="1">OFFSET($U$4,B1421,0)/OFFSET($G$4,B1421,0)*G1421</f>
        <v>228656.1613852783</v>
      </c>
      <c r="V1421" s="62">
        <f t="shared" ca="1" si="288"/>
        <v>604925.46138527826</v>
      </c>
      <c r="W1421" s="63">
        <v>2472.2373002102599</v>
      </c>
      <c r="X1421" s="63">
        <f t="shared" ca="1" si="289"/>
        <v>2317.722074273097</v>
      </c>
      <c r="Y1421" s="64">
        <f t="shared" ca="1" si="290"/>
        <v>-6.2500159642450925E-2</v>
      </c>
      <c r="Z1421" s="64"/>
      <c r="AA1421" s="64">
        <f ca="1">MAX(Y1421,OFFSET($AA$4,B1421,0))</f>
        <v>-6.2500159642450925E-2</v>
      </c>
      <c r="AB1421" s="62">
        <f t="shared" ca="1" si="291"/>
        <v>604925.46138527826</v>
      </c>
      <c r="AC1421" s="65">
        <f t="shared" ca="1" si="292"/>
        <v>0</v>
      </c>
      <c r="AD1421" s="62">
        <f ca="1">MAX(0,AB1421-W1421*(1+OFFSET($Y$4,B1421,0))*E1421)</f>
        <v>1145.1925474662567</v>
      </c>
      <c r="AE1421" s="65">
        <f ca="1">IF(OFFSET($AC$4,B1421,0)=0,0,-OFFSET($AC$4,B1421,0)/OFFSET($AD$4,B1421,0)*AD1421)</f>
        <v>-490.5137877850251</v>
      </c>
      <c r="AF1421" s="51">
        <f t="shared" ca="1" si="293"/>
        <v>604434.94759749318</v>
      </c>
    </row>
    <row r="1422" spans="1:32" ht="11.25" x14ac:dyDescent="0.2">
      <c r="A1422" s="60">
        <v>50513</v>
      </c>
      <c r="B1422" s="102">
        <f>INT(A1422/10000)</f>
        <v>5</v>
      </c>
      <c r="C1422" s="109">
        <v>3</v>
      </c>
      <c r="D1422" s="60" t="s">
        <v>1478</v>
      </c>
      <c r="E1422" s="60">
        <v>1025</v>
      </c>
      <c r="F1422" s="60">
        <v>0</v>
      </c>
      <c r="G1422" s="60">
        <f t="shared" si="281"/>
        <v>1652.2388059701493</v>
      </c>
      <c r="H1422" s="60"/>
      <c r="I1422" s="60"/>
      <c r="J1422" s="57"/>
      <c r="K1422" s="23">
        <f t="shared" si="282"/>
        <v>1</v>
      </c>
      <c r="L1422" s="23">
        <f t="shared" si="283"/>
        <v>0</v>
      </c>
      <c r="M1422" s="23">
        <f ca="1">OFFSET('Z1'!$B$7,B1422,K1422)*E1422</f>
        <v>0</v>
      </c>
      <c r="N1422" s="23">
        <f ca="1">IF(L1422&gt;0,OFFSET('Z1'!$I$7,B1422,L1422)*IF(L1422=1,E1422-9300,IF(L1422=2,E1422-18000,IF(L1422=3,E1422-45000,0))),0)</f>
        <v>0</v>
      </c>
      <c r="O1422" s="23">
        <f>IF(AND(F1422=1,E1422&gt;20000,E1422&lt;=45000),E1422*'Z1'!$G$7,0)+IF(AND(F1422=1,E1422&gt;45000,E1422&lt;=50000),'Z1'!$G$7/5000*(50000-E1422)*E1422,0)</f>
        <v>0</v>
      </c>
      <c r="P1422" s="24">
        <f t="shared" ca="1" si="284"/>
        <v>0</v>
      </c>
      <c r="Q1422" s="27">
        <v>6568</v>
      </c>
      <c r="R1422" s="26">
        <f t="shared" si="285"/>
        <v>5568</v>
      </c>
      <c r="S1422" s="27">
        <f t="shared" si="286"/>
        <v>1</v>
      </c>
      <c r="T1422" s="28">
        <f t="shared" si="287"/>
        <v>5011.2</v>
      </c>
      <c r="U1422" s="61">
        <f ca="1">OFFSET($U$4,B1422,0)/OFFSET($G$4,B1422,0)*G1422</f>
        <v>897979.17785406229</v>
      </c>
      <c r="V1422" s="62">
        <f t="shared" ca="1" si="288"/>
        <v>902990.37785406224</v>
      </c>
      <c r="W1422" s="63">
        <v>951.56619719655907</v>
      </c>
      <c r="X1422" s="63">
        <f t="shared" ca="1" si="289"/>
        <v>880.96622229664604</v>
      </c>
      <c r="Y1422" s="64">
        <f t="shared" ca="1" si="290"/>
        <v>-7.4193445614093911E-2</v>
      </c>
      <c r="Z1422" s="64"/>
      <c r="AA1422" s="64">
        <f ca="1">MAX(Y1422,OFFSET($AA$4,B1422,0))</f>
        <v>-6.9274953231019176E-2</v>
      </c>
      <c r="AB1422" s="62">
        <f t="shared" ca="1" si="291"/>
        <v>907787.65572428738</v>
      </c>
      <c r="AC1422" s="65">
        <f t="shared" ca="1" si="292"/>
        <v>4797.277870225138</v>
      </c>
      <c r="AD1422" s="62">
        <f ca="1">MAX(0,AB1422-W1422*(1+OFFSET($Y$4,B1422,0))*E1422)</f>
        <v>0</v>
      </c>
      <c r="AE1422" s="65">
        <f ca="1">IF(OFFSET($AC$4,B1422,0)=0,0,-OFFSET($AC$4,B1422,0)/OFFSET($AD$4,B1422,0)*AD1422)</f>
        <v>0</v>
      </c>
      <c r="AF1422" s="51">
        <f t="shared" ca="1" si="293"/>
        <v>907787.65572428738</v>
      </c>
    </row>
    <row r="1423" spans="1:32" ht="11.25" x14ac:dyDescent="0.2">
      <c r="A1423" s="60">
        <v>50514</v>
      </c>
      <c r="B1423" s="102">
        <f>INT(A1423/10000)</f>
        <v>5</v>
      </c>
      <c r="C1423" s="109">
        <v>1</v>
      </c>
      <c r="D1423" s="60" t="s">
        <v>1479</v>
      </c>
      <c r="E1423" s="60">
        <v>304</v>
      </c>
      <c r="F1423" s="60">
        <v>0</v>
      </c>
      <c r="G1423" s="60">
        <f t="shared" si="281"/>
        <v>490.02985074626866</v>
      </c>
      <c r="H1423" s="60"/>
      <c r="I1423" s="60"/>
      <c r="J1423" s="57"/>
      <c r="K1423" s="23">
        <f t="shared" si="282"/>
        <v>1</v>
      </c>
      <c r="L1423" s="23">
        <f t="shared" si="283"/>
        <v>0</v>
      </c>
      <c r="M1423" s="23">
        <f ca="1">OFFSET('Z1'!$B$7,B1423,K1423)*E1423</f>
        <v>0</v>
      </c>
      <c r="N1423" s="23">
        <f ca="1">IF(L1423&gt;0,OFFSET('Z1'!$I$7,B1423,L1423)*IF(L1423=1,E1423-9300,IF(L1423=2,E1423-18000,IF(L1423=3,E1423-45000,0))),0)</f>
        <v>0</v>
      </c>
      <c r="O1423" s="23">
        <f>IF(AND(F1423=1,E1423&gt;20000,E1423&lt;=45000),E1423*'Z1'!$G$7,0)+IF(AND(F1423=1,E1423&gt;45000,E1423&lt;=50000),'Z1'!$G$7/5000*(50000-E1423)*E1423,0)</f>
        <v>0</v>
      </c>
      <c r="P1423" s="24">
        <f t="shared" ca="1" si="284"/>
        <v>0</v>
      </c>
      <c r="Q1423" s="27">
        <v>39680</v>
      </c>
      <c r="R1423" s="26">
        <f t="shared" si="285"/>
        <v>38680</v>
      </c>
      <c r="S1423" s="27">
        <f t="shared" si="286"/>
        <v>1</v>
      </c>
      <c r="T1423" s="28">
        <f t="shared" si="287"/>
        <v>34812</v>
      </c>
      <c r="U1423" s="61">
        <f ca="1">OFFSET($U$4,B1423,0)/OFFSET($G$4,B1423,0)*G1423</f>
        <v>266327.48299281456</v>
      </c>
      <c r="V1423" s="62">
        <f t="shared" ca="1" si="288"/>
        <v>301139.48299281456</v>
      </c>
      <c r="W1423" s="63">
        <v>1047.9730738522251</v>
      </c>
      <c r="X1423" s="63">
        <f t="shared" ca="1" si="289"/>
        <v>990.5904045816269</v>
      </c>
      <c r="Y1423" s="64">
        <f t="shared" ca="1" si="290"/>
        <v>-5.4755862247172327E-2</v>
      </c>
      <c r="Z1423" s="64"/>
      <c r="AA1423" s="64">
        <f ca="1">MAX(Y1423,OFFSET($AA$4,B1423,0))</f>
        <v>-5.4755862247172327E-2</v>
      </c>
      <c r="AB1423" s="62">
        <f t="shared" ca="1" si="291"/>
        <v>301139.48299281456</v>
      </c>
      <c r="AC1423" s="65">
        <f t="shared" ca="1" si="292"/>
        <v>0</v>
      </c>
      <c r="AD1423" s="62">
        <f ca="1">MAX(0,AB1423-W1423*(1+OFFSET($Y$4,B1423,0))*E1423)</f>
        <v>3032.6283157407306</v>
      </c>
      <c r="AE1423" s="65">
        <f ca="1">IF(OFFSET($AC$4,B1423,0)=0,0,-OFFSET($AC$4,B1423,0)/OFFSET($AD$4,B1423,0)*AD1423)</f>
        <v>-1298.9483780603607</v>
      </c>
      <c r="AF1423" s="51">
        <f t="shared" ca="1" si="293"/>
        <v>299840.5346147542</v>
      </c>
    </row>
    <row r="1424" spans="1:32" ht="11.25" x14ac:dyDescent="0.2">
      <c r="A1424" s="60">
        <v>50515</v>
      </c>
      <c r="B1424" s="102">
        <f>INT(A1424/10000)</f>
        <v>5</v>
      </c>
      <c r="C1424" s="109">
        <v>3</v>
      </c>
      <c r="D1424" s="60" t="s">
        <v>1480</v>
      </c>
      <c r="E1424" s="60">
        <v>1189</v>
      </c>
      <c r="F1424" s="60">
        <v>0</v>
      </c>
      <c r="G1424" s="60">
        <f t="shared" si="281"/>
        <v>1916.5970149253731</v>
      </c>
      <c r="H1424" s="60"/>
      <c r="I1424" s="60"/>
      <c r="J1424" s="57"/>
      <c r="K1424" s="23">
        <f t="shared" si="282"/>
        <v>1</v>
      </c>
      <c r="L1424" s="23">
        <f t="shared" si="283"/>
        <v>0</v>
      </c>
      <c r="M1424" s="23">
        <f ca="1">OFFSET('Z1'!$B$7,B1424,K1424)*E1424</f>
        <v>0</v>
      </c>
      <c r="N1424" s="23">
        <f ca="1">IF(L1424&gt;0,OFFSET('Z1'!$I$7,B1424,L1424)*IF(L1424=1,E1424-9300,IF(L1424=2,E1424-18000,IF(L1424=3,E1424-45000,0))),0)</f>
        <v>0</v>
      </c>
      <c r="O1424" s="23">
        <f>IF(AND(F1424=1,E1424&gt;20000,E1424&lt;=45000),E1424*'Z1'!$G$7,0)+IF(AND(F1424=1,E1424&gt;45000,E1424&lt;=50000),'Z1'!$G$7/5000*(50000-E1424)*E1424,0)</f>
        <v>0</v>
      </c>
      <c r="P1424" s="24">
        <f t="shared" ca="1" si="284"/>
        <v>0</v>
      </c>
      <c r="Q1424" s="27">
        <v>43557</v>
      </c>
      <c r="R1424" s="26">
        <f t="shared" si="285"/>
        <v>42557</v>
      </c>
      <c r="S1424" s="27">
        <f t="shared" si="286"/>
        <v>1</v>
      </c>
      <c r="T1424" s="28">
        <f t="shared" si="287"/>
        <v>38301.300000000003</v>
      </c>
      <c r="U1424" s="61">
        <f ca="1">OFFSET($U$4,B1424,0)/OFFSET($G$4,B1424,0)*G1424</f>
        <v>1041655.8463107122</v>
      </c>
      <c r="V1424" s="62">
        <f t="shared" ca="1" si="288"/>
        <v>1079957.1463107122</v>
      </c>
      <c r="W1424" s="63">
        <v>964.60830957942426</v>
      </c>
      <c r="X1424" s="63">
        <f t="shared" ca="1" si="289"/>
        <v>908.29028285173445</v>
      </c>
      <c r="Y1424" s="64">
        <f t="shared" ca="1" si="290"/>
        <v>-5.8384347479076615E-2</v>
      </c>
      <c r="Z1424" s="64"/>
      <c r="AA1424" s="64">
        <f ca="1">MAX(Y1424,OFFSET($AA$4,B1424,0))</f>
        <v>-5.8384347479076615E-2</v>
      </c>
      <c r="AB1424" s="62">
        <f t="shared" ca="1" si="291"/>
        <v>1079957.1463107122</v>
      </c>
      <c r="AC1424" s="65">
        <f t="shared" ca="1" si="292"/>
        <v>0</v>
      </c>
      <c r="AD1424" s="62">
        <f ca="1">MAX(0,AB1424-W1424*(1+OFFSET($Y$4,B1424,0))*E1424)</f>
        <v>6756.0493083116598</v>
      </c>
      <c r="AE1424" s="65">
        <f ca="1">IF(OFFSET($AC$4,B1424,0)=0,0,-OFFSET($AC$4,B1424,0)/OFFSET($AD$4,B1424,0)*AD1424)</f>
        <v>-2893.7800407577283</v>
      </c>
      <c r="AF1424" s="51">
        <f t="shared" ca="1" si="293"/>
        <v>1077063.3662699545</v>
      </c>
    </row>
    <row r="1425" spans="1:32" ht="11.25" x14ac:dyDescent="0.2">
      <c r="A1425" s="60">
        <v>50601</v>
      </c>
      <c r="B1425" s="102">
        <f>INT(A1425/10000)</f>
        <v>5</v>
      </c>
      <c r="C1425" s="109">
        <v>4</v>
      </c>
      <c r="D1425" s="60" t="s">
        <v>1481</v>
      </c>
      <c r="E1425" s="60">
        <v>3940</v>
      </c>
      <c r="F1425" s="60">
        <v>0</v>
      </c>
      <c r="G1425" s="60">
        <f t="shared" si="281"/>
        <v>6351.0447761194027</v>
      </c>
      <c r="H1425" s="60"/>
      <c r="I1425" s="60"/>
      <c r="J1425" s="57"/>
      <c r="K1425" s="23">
        <f t="shared" si="282"/>
        <v>1</v>
      </c>
      <c r="L1425" s="23">
        <f t="shared" si="283"/>
        <v>0</v>
      </c>
      <c r="M1425" s="23">
        <f ca="1">OFFSET('Z1'!$B$7,B1425,K1425)*E1425</f>
        <v>0</v>
      </c>
      <c r="N1425" s="23">
        <f ca="1">IF(L1425&gt;0,OFFSET('Z1'!$I$7,B1425,L1425)*IF(L1425=1,E1425-9300,IF(L1425=2,E1425-18000,IF(L1425=3,E1425-45000,0))),0)</f>
        <v>0</v>
      </c>
      <c r="O1425" s="23">
        <f>IF(AND(F1425=1,E1425&gt;20000,E1425&lt;=45000),E1425*'Z1'!$G$7,0)+IF(AND(F1425=1,E1425&gt;45000,E1425&lt;=50000),'Z1'!$G$7/5000*(50000-E1425)*E1425,0)</f>
        <v>0</v>
      </c>
      <c r="P1425" s="24">
        <f t="shared" ca="1" si="284"/>
        <v>0</v>
      </c>
      <c r="Q1425" s="27">
        <v>393024</v>
      </c>
      <c r="R1425" s="26">
        <f t="shared" si="285"/>
        <v>392024</v>
      </c>
      <c r="S1425" s="27">
        <f t="shared" si="286"/>
        <v>1</v>
      </c>
      <c r="T1425" s="28">
        <f t="shared" si="287"/>
        <v>352821.60000000003</v>
      </c>
      <c r="U1425" s="61">
        <f ca="1">OFFSET($U$4,B1425,0)/OFFSET($G$4,B1425,0)*G1425</f>
        <v>3451744.3519463465</v>
      </c>
      <c r="V1425" s="62">
        <f t="shared" ca="1" si="288"/>
        <v>3804565.9519463466</v>
      </c>
      <c r="W1425" s="63">
        <v>1024.1773393836565</v>
      </c>
      <c r="X1425" s="63">
        <f t="shared" ca="1" si="289"/>
        <v>965.62587612851439</v>
      </c>
      <c r="Y1425" s="64">
        <f t="shared" ca="1" si="290"/>
        <v>-5.7169262591162284E-2</v>
      </c>
      <c r="Z1425" s="64"/>
      <c r="AA1425" s="64">
        <f ca="1">MAX(Y1425,OFFSET($AA$4,B1425,0))</f>
        <v>-5.7169262591162284E-2</v>
      </c>
      <c r="AB1425" s="62">
        <f t="shared" ca="1" si="291"/>
        <v>3804565.9519463466</v>
      </c>
      <c r="AC1425" s="65">
        <f t="shared" ca="1" si="292"/>
        <v>0</v>
      </c>
      <c r="AD1425" s="62">
        <f ca="1">MAX(0,AB1425-W1425*(1+OFFSET($Y$4,B1425,0))*E1425)</f>
        <v>28673.300096007064</v>
      </c>
      <c r="AE1425" s="65">
        <f ca="1">IF(OFFSET($AC$4,B1425,0)=0,0,-OFFSET($AC$4,B1425,0)/OFFSET($AD$4,B1425,0)*AD1425)</f>
        <v>-12281.470980148486</v>
      </c>
      <c r="AF1425" s="51">
        <f t="shared" ca="1" si="293"/>
        <v>3792284.4809661983</v>
      </c>
    </row>
    <row r="1426" spans="1:32" ht="11.25" x14ac:dyDescent="0.2">
      <c r="A1426" s="60">
        <v>50602</v>
      </c>
      <c r="B1426" s="102">
        <f>INT(A1426/10000)</f>
        <v>5</v>
      </c>
      <c r="C1426" s="109">
        <v>4</v>
      </c>
      <c r="D1426" s="60" t="s">
        <v>1482</v>
      </c>
      <c r="E1426" s="60">
        <v>4744</v>
      </c>
      <c r="F1426" s="60">
        <v>0</v>
      </c>
      <c r="G1426" s="60">
        <f t="shared" si="281"/>
        <v>7647.0447761194027</v>
      </c>
      <c r="H1426" s="60"/>
      <c r="I1426" s="60"/>
      <c r="J1426" s="57"/>
      <c r="K1426" s="23">
        <f t="shared" si="282"/>
        <v>1</v>
      </c>
      <c r="L1426" s="23">
        <f t="shared" si="283"/>
        <v>0</v>
      </c>
      <c r="M1426" s="23">
        <f ca="1">OFFSET('Z1'!$B$7,B1426,K1426)*E1426</f>
        <v>0</v>
      </c>
      <c r="N1426" s="23">
        <f ca="1">IF(L1426&gt;0,OFFSET('Z1'!$I$7,B1426,L1426)*IF(L1426=1,E1426-9300,IF(L1426=2,E1426-18000,IF(L1426=3,E1426-45000,0))),0)</f>
        <v>0</v>
      </c>
      <c r="O1426" s="23">
        <f>IF(AND(F1426=1,E1426&gt;20000,E1426&lt;=45000),E1426*'Z1'!$G$7,0)+IF(AND(F1426=1,E1426&gt;45000,E1426&lt;=50000),'Z1'!$G$7/5000*(50000-E1426)*E1426,0)</f>
        <v>0</v>
      </c>
      <c r="P1426" s="24">
        <f t="shared" ca="1" si="284"/>
        <v>0</v>
      </c>
      <c r="Q1426" s="27">
        <v>311203</v>
      </c>
      <c r="R1426" s="26">
        <f t="shared" si="285"/>
        <v>310203</v>
      </c>
      <c r="S1426" s="27">
        <f t="shared" si="286"/>
        <v>1</v>
      </c>
      <c r="T1426" s="28">
        <f t="shared" si="287"/>
        <v>279182.7</v>
      </c>
      <c r="U1426" s="61">
        <f ca="1">OFFSET($U$4,B1426,0)/OFFSET($G$4,B1426,0)*G1426</f>
        <v>4156110.4582826057</v>
      </c>
      <c r="V1426" s="62">
        <f t="shared" ca="1" si="288"/>
        <v>4435293.1582826059</v>
      </c>
      <c r="W1426" s="63">
        <v>1003.0312502634782</v>
      </c>
      <c r="X1426" s="63">
        <f t="shared" ca="1" si="289"/>
        <v>934.92688833950376</v>
      </c>
      <c r="Y1426" s="64">
        <f t="shared" ca="1" si="290"/>
        <v>-6.789854444324106E-2</v>
      </c>
      <c r="Z1426" s="64"/>
      <c r="AA1426" s="64">
        <f ca="1">MAX(Y1426,OFFSET($AA$4,B1426,0))</f>
        <v>-6.789854444324106E-2</v>
      </c>
      <c r="AB1426" s="62">
        <f t="shared" ca="1" si="291"/>
        <v>4435293.1582826059</v>
      </c>
      <c r="AC1426" s="65">
        <f t="shared" ca="1" si="292"/>
        <v>0</v>
      </c>
      <c r="AD1426" s="62">
        <f ca="1">MAX(0,AB1426-W1426*(1+OFFSET($Y$4,B1426,0))*E1426)</f>
        <v>0</v>
      </c>
      <c r="AE1426" s="65">
        <f ca="1">IF(OFFSET($AC$4,B1426,0)=0,0,-OFFSET($AC$4,B1426,0)/OFFSET($AD$4,B1426,0)*AD1426)</f>
        <v>0</v>
      </c>
      <c r="AF1426" s="51">
        <f t="shared" ca="1" si="293"/>
        <v>4435293.1582826059</v>
      </c>
    </row>
    <row r="1427" spans="1:32" ht="11.25" x14ac:dyDescent="0.2">
      <c r="A1427" s="60">
        <v>50603</v>
      </c>
      <c r="B1427" s="102">
        <f>INT(A1427/10000)</f>
        <v>5</v>
      </c>
      <c r="C1427" s="109">
        <v>2</v>
      </c>
      <c r="D1427" s="60" t="s">
        <v>1483</v>
      </c>
      <c r="E1427" s="60">
        <v>764</v>
      </c>
      <c r="F1427" s="60">
        <v>0</v>
      </c>
      <c r="G1427" s="60">
        <f t="shared" si="281"/>
        <v>1231.5223880597016</v>
      </c>
      <c r="H1427" s="60"/>
      <c r="I1427" s="60"/>
      <c r="J1427" s="57"/>
      <c r="K1427" s="23">
        <f t="shared" si="282"/>
        <v>1</v>
      </c>
      <c r="L1427" s="23">
        <f t="shared" si="283"/>
        <v>0</v>
      </c>
      <c r="M1427" s="23">
        <f ca="1">OFFSET('Z1'!$B$7,B1427,K1427)*E1427</f>
        <v>0</v>
      </c>
      <c r="N1427" s="23">
        <f ca="1">IF(L1427&gt;0,OFFSET('Z1'!$I$7,B1427,L1427)*IF(L1427=1,E1427-9300,IF(L1427=2,E1427-18000,IF(L1427=3,E1427-45000,0))),0)</f>
        <v>0</v>
      </c>
      <c r="O1427" s="23">
        <f>IF(AND(F1427=1,E1427&gt;20000,E1427&lt;=45000),E1427*'Z1'!$G$7,0)+IF(AND(F1427=1,E1427&gt;45000,E1427&lt;=50000),'Z1'!$G$7/5000*(50000-E1427)*E1427,0)</f>
        <v>0</v>
      </c>
      <c r="P1427" s="24">
        <f t="shared" ca="1" si="284"/>
        <v>0</v>
      </c>
      <c r="Q1427" s="27">
        <v>165747</v>
      </c>
      <c r="R1427" s="26">
        <f t="shared" si="285"/>
        <v>164747</v>
      </c>
      <c r="S1427" s="27">
        <f t="shared" si="286"/>
        <v>1</v>
      </c>
      <c r="T1427" s="28">
        <f t="shared" si="287"/>
        <v>148272.30000000002</v>
      </c>
      <c r="U1427" s="61">
        <f ca="1">OFFSET($U$4,B1427,0)/OFFSET($G$4,B1427,0)*G1427</f>
        <v>669323.01646878396</v>
      </c>
      <c r="V1427" s="62">
        <f t="shared" ca="1" si="288"/>
        <v>817595.316468784</v>
      </c>
      <c r="W1427" s="63">
        <v>1137.8708213014945</v>
      </c>
      <c r="X1427" s="63">
        <f t="shared" ca="1" si="289"/>
        <v>1070.1509377863665</v>
      </c>
      <c r="Y1427" s="64">
        <f t="shared" ca="1" si="290"/>
        <v>-5.9514561976086289E-2</v>
      </c>
      <c r="Z1427" s="64"/>
      <c r="AA1427" s="64">
        <f ca="1">MAX(Y1427,OFFSET($AA$4,B1427,0))</f>
        <v>-5.9514561976086289E-2</v>
      </c>
      <c r="AB1427" s="62">
        <f t="shared" ca="1" si="291"/>
        <v>817595.316468784</v>
      </c>
      <c r="AC1427" s="65">
        <f t="shared" ca="1" si="292"/>
        <v>0</v>
      </c>
      <c r="AD1427" s="62">
        <f ca="1">MAX(0,AB1427-W1427*(1+OFFSET($Y$4,B1427,0))*E1427)</f>
        <v>4138.3666745227529</v>
      </c>
      <c r="AE1427" s="65">
        <f ca="1">IF(OFFSET($AC$4,B1427,0)=0,0,-OFFSET($AC$4,B1427,0)/OFFSET($AD$4,B1427,0)*AD1427)</f>
        <v>-1772.5629783870784</v>
      </c>
      <c r="AF1427" s="51">
        <f t="shared" ca="1" si="293"/>
        <v>815822.75349039689</v>
      </c>
    </row>
    <row r="1428" spans="1:32" ht="11.25" x14ac:dyDescent="0.2">
      <c r="A1428" s="60">
        <v>50604</v>
      </c>
      <c r="B1428" s="102">
        <f>INT(A1428/10000)</f>
        <v>5</v>
      </c>
      <c r="C1428" s="109">
        <v>2</v>
      </c>
      <c r="D1428" s="60" t="s">
        <v>1484</v>
      </c>
      <c r="E1428" s="60">
        <v>714</v>
      </c>
      <c r="F1428" s="60">
        <v>0</v>
      </c>
      <c r="G1428" s="60">
        <f t="shared" ref="G1428:G1491" si="294">IF(AND(F1428=1,E1428&lt;=20000),E1428*2,IF(E1428&lt;=10000,E1428*(1+41/67),IF(E1428&lt;=20000,E1428*(1+2/3),IF(E1428&lt;=50000,E1428*(2),E1428*(2+1/3))))+IF(AND(E1428&gt;9000,E1428&lt;=10000),(E1428-9000)*(110/201),0)+IF(AND(E1428&gt;18000,E1428&lt;=20000),(E1428-18000)*(3+1/3),0)+IF(AND(E1428&gt;45000,E1428&lt;=50000),(E1428-45000)*(3+1/3),0))</f>
        <v>1150.9253731343283</v>
      </c>
      <c r="H1428" s="60"/>
      <c r="I1428" s="60"/>
      <c r="J1428" s="57"/>
      <c r="K1428" s="23">
        <f t="shared" ref="K1428:K1491" si="295">IF(AND(F1428=1,E1428&lt;=20000),3,IF(E1428&lt;=10000,1,IF(E1428&lt;=20000,2,IF(E1428&lt;=50000,3,4))))</f>
        <v>1</v>
      </c>
      <c r="L1428" s="23">
        <f t="shared" ref="L1428:L1491" si="296">IF(AND(F1428=1,E1428&lt;=45000),0,IF(AND(E1428&gt;9300,E1428&lt;=10000),1,IF(AND(E1428&gt;18000,E1428&lt;=20000),2,IF(AND(E1428&gt;45000,E1428&lt;=50000),3,0))))</f>
        <v>0</v>
      </c>
      <c r="M1428" s="23">
        <f ca="1">OFFSET('Z1'!$B$7,B1428,K1428)*E1428</f>
        <v>0</v>
      </c>
      <c r="N1428" s="23">
        <f ca="1">IF(L1428&gt;0,OFFSET('Z1'!$I$7,B1428,L1428)*IF(L1428=1,E1428-9300,IF(L1428=2,E1428-18000,IF(L1428=3,E1428-45000,0))),0)</f>
        <v>0</v>
      </c>
      <c r="O1428" s="23">
        <f>IF(AND(F1428=1,E1428&gt;20000,E1428&lt;=45000),E1428*'Z1'!$G$7,0)+IF(AND(F1428=1,E1428&gt;45000,E1428&lt;=50000),'Z1'!$G$7/5000*(50000-E1428)*E1428,0)</f>
        <v>0</v>
      </c>
      <c r="P1428" s="24">
        <f t="shared" ref="P1428:P1491" ca="1" si="297">SUM(M1428:O1428)</f>
        <v>0</v>
      </c>
      <c r="Q1428" s="27">
        <v>176905</v>
      </c>
      <c r="R1428" s="26">
        <f t="shared" ref="R1428:R1491" si="298">MAX(Q1428-$R$3,0)</f>
        <v>175905</v>
      </c>
      <c r="S1428" s="27">
        <f t="shared" ref="S1428:S1491" si="299">IF(E1428&lt;=9300,1,IF(E1428&gt;10000,0,2))</f>
        <v>1</v>
      </c>
      <c r="T1428" s="28">
        <f t="shared" ref="T1428:T1491" si="300">IF(S1428=0,0,IF(S1428=1,R1428*$T$3,R1428*$T$3*(10000-E1428)/700))</f>
        <v>158314.5</v>
      </c>
      <c r="U1428" s="61">
        <f ca="1">OFFSET($U$4,B1428,0)/OFFSET($G$4,B1428,0)*G1428</f>
        <v>625519.15413443942</v>
      </c>
      <c r="V1428" s="62">
        <f t="shared" ref="V1428:V1491" ca="1" si="301">P1428+T1428+U1428</f>
        <v>783833.65413443942</v>
      </c>
      <c r="W1428" s="63">
        <v>1161.3785551765015</v>
      </c>
      <c r="X1428" s="63">
        <f t="shared" ref="X1428:X1491" ca="1" si="302">V1428/E1428</f>
        <v>1097.8062382835285</v>
      </c>
      <c r="Y1428" s="64">
        <f t="shared" ref="Y1428:Y1491" ca="1" si="303">X1428/W1428-1</f>
        <v>-5.4738669497226611E-2</v>
      </c>
      <c r="Z1428" s="64"/>
      <c r="AA1428" s="64">
        <f ca="1">MAX(Y1428,OFFSET($AA$4,B1428,0))</f>
        <v>-5.4738669497226611E-2</v>
      </c>
      <c r="AB1428" s="62">
        <f t="shared" ref="AB1428:AB1491" ca="1" si="304">(W1428*(1+AA1428))*E1428</f>
        <v>783833.6541344393</v>
      </c>
      <c r="AC1428" s="65">
        <f t="shared" ref="AC1428:AC1491" ca="1" si="305">AB1428-V1428</f>
        <v>0</v>
      </c>
      <c r="AD1428" s="62">
        <f ca="1">MAX(0,AB1428-W1428*(1+OFFSET($Y$4,B1428,0))*E1428)</f>
        <v>7907.7180930967443</v>
      </c>
      <c r="AE1428" s="65">
        <f ca="1">IF(OFFSET($AC$4,B1428,0)=0,0,-OFFSET($AC$4,B1428,0)/OFFSET($AD$4,B1428,0)*AD1428)</f>
        <v>-3387.0677583110546</v>
      </c>
      <c r="AF1428" s="51">
        <f t="shared" ref="AF1428:AF1491" ca="1" si="306">AB1428+AE1428</f>
        <v>780446.58637612825</v>
      </c>
    </row>
    <row r="1429" spans="1:32" ht="11.25" x14ac:dyDescent="0.2">
      <c r="A1429" s="60">
        <v>50605</v>
      </c>
      <c r="B1429" s="102">
        <f>INT(A1429/10000)</f>
        <v>5</v>
      </c>
      <c r="C1429" s="109">
        <v>3</v>
      </c>
      <c r="D1429" s="60" t="s">
        <v>1485</v>
      </c>
      <c r="E1429" s="60">
        <v>1223</v>
      </c>
      <c r="F1429" s="60">
        <v>0</v>
      </c>
      <c r="G1429" s="60">
        <f t="shared" si="294"/>
        <v>1971.4029850746269</v>
      </c>
      <c r="H1429" s="60"/>
      <c r="I1429" s="60"/>
      <c r="J1429" s="57"/>
      <c r="K1429" s="23">
        <f t="shared" si="295"/>
        <v>1</v>
      </c>
      <c r="L1429" s="23">
        <f t="shared" si="296"/>
        <v>0</v>
      </c>
      <c r="M1429" s="23">
        <f ca="1">OFFSET('Z1'!$B$7,B1429,K1429)*E1429</f>
        <v>0</v>
      </c>
      <c r="N1429" s="23">
        <f ca="1">IF(L1429&gt;0,OFFSET('Z1'!$I$7,B1429,L1429)*IF(L1429=1,E1429-9300,IF(L1429=2,E1429-18000,IF(L1429=3,E1429-45000,0))),0)</f>
        <v>0</v>
      </c>
      <c r="O1429" s="23">
        <f>IF(AND(F1429=1,E1429&gt;20000,E1429&lt;=45000),E1429*'Z1'!$G$7,0)+IF(AND(F1429=1,E1429&gt;45000,E1429&lt;=50000),'Z1'!$G$7/5000*(50000-E1429)*E1429,0)</f>
        <v>0</v>
      </c>
      <c r="P1429" s="24">
        <f t="shared" ca="1" si="297"/>
        <v>0</v>
      </c>
      <c r="Q1429" s="27">
        <v>92605</v>
      </c>
      <c r="R1429" s="26">
        <f t="shared" si="298"/>
        <v>91605</v>
      </c>
      <c r="S1429" s="27">
        <f t="shared" si="299"/>
        <v>1</v>
      </c>
      <c r="T1429" s="28">
        <f t="shared" si="300"/>
        <v>82444.5</v>
      </c>
      <c r="U1429" s="61">
        <f ca="1">OFFSET($U$4,B1429,0)/OFFSET($G$4,B1429,0)*G1429</f>
        <v>1071442.4726980664</v>
      </c>
      <c r="V1429" s="62">
        <f t="shared" ca="1" si="301"/>
        <v>1153886.9726980664</v>
      </c>
      <c r="W1429" s="63">
        <v>1006.9299152581066</v>
      </c>
      <c r="X1429" s="63">
        <f t="shared" ca="1" si="302"/>
        <v>943.48893924617039</v>
      </c>
      <c r="Y1429" s="64">
        <f t="shared" ca="1" si="303"/>
        <v>-6.3004361128425002E-2</v>
      </c>
      <c r="Z1429" s="64"/>
      <c r="AA1429" s="64">
        <f ca="1">MAX(Y1429,OFFSET($AA$4,B1429,0))</f>
        <v>-6.3004361128425002E-2</v>
      </c>
      <c r="AB1429" s="62">
        <f t="shared" ca="1" si="304"/>
        <v>1153886.9726980664</v>
      </c>
      <c r="AC1429" s="65">
        <f t="shared" ca="1" si="305"/>
        <v>0</v>
      </c>
      <c r="AD1429" s="62">
        <f ca="1">MAX(0,AB1429-W1429*(1+OFFSET($Y$4,B1429,0))*E1429)</f>
        <v>1564.7027733896393</v>
      </c>
      <c r="AE1429" s="65">
        <f ca="1">IF(OFFSET($AC$4,B1429,0)=0,0,-OFFSET($AC$4,B1429,0)/OFFSET($AD$4,B1429,0)*AD1429)</f>
        <v>-670.20020854239851</v>
      </c>
      <c r="AF1429" s="51">
        <f t="shared" ca="1" si="306"/>
        <v>1153216.772489524</v>
      </c>
    </row>
    <row r="1430" spans="1:32" ht="11.25" x14ac:dyDescent="0.2">
      <c r="A1430" s="60">
        <v>50606</v>
      </c>
      <c r="B1430" s="102">
        <f>INT(A1430/10000)</f>
        <v>5</v>
      </c>
      <c r="C1430" s="109">
        <v>4</v>
      </c>
      <c r="D1430" s="60" t="s">
        <v>1486</v>
      </c>
      <c r="E1430" s="60">
        <v>3164</v>
      </c>
      <c r="F1430" s="60">
        <v>0</v>
      </c>
      <c r="G1430" s="60">
        <f t="shared" si="294"/>
        <v>5100.1791044776119</v>
      </c>
      <c r="H1430" s="60"/>
      <c r="I1430" s="60"/>
      <c r="J1430" s="57"/>
      <c r="K1430" s="23">
        <f t="shared" si="295"/>
        <v>1</v>
      </c>
      <c r="L1430" s="23">
        <f t="shared" si="296"/>
        <v>0</v>
      </c>
      <c r="M1430" s="23">
        <f ca="1">OFFSET('Z1'!$B$7,B1430,K1430)*E1430</f>
        <v>0</v>
      </c>
      <c r="N1430" s="23">
        <f ca="1">IF(L1430&gt;0,OFFSET('Z1'!$I$7,B1430,L1430)*IF(L1430=1,E1430-9300,IF(L1430=2,E1430-18000,IF(L1430=3,E1430-45000,0))),0)</f>
        <v>0</v>
      </c>
      <c r="O1430" s="23">
        <f>IF(AND(F1430=1,E1430&gt;20000,E1430&lt;=45000),E1430*'Z1'!$G$7,0)+IF(AND(F1430=1,E1430&gt;45000,E1430&lt;=50000),'Z1'!$G$7/5000*(50000-E1430)*E1430,0)</f>
        <v>0</v>
      </c>
      <c r="P1430" s="24">
        <f t="shared" ca="1" si="297"/>
        <v>0</v>
      </c>
      <c r="Q1430" s="27">
        <v>1162680</v>
      </c>
      <c r="R1430" s="26">
        <f t="shared" si="298"/>
        <v>1161680</v>
      </c>
      <c r="S1430" s="27">
        <f t="shared" si="299"/>
        <v>1</v>
      </c>
      <c r="T1430" s="28">
        <f t="shared" si="300"/>
        <v>1045512</v>
      </c>
      <c r="U1430" s="61">
        <f ca="1">OFFSET($U$4,B1430,0)/OFFSET($G$4,B1430,0)*G1430</f>
        <v>2771908.4085173197</v>
      </c>
      <c r="V1430" s="62">
        <f t="shared" ca="1" si="301"/>
        <v>3817420.4085173197</v>
      </c>
      <c r="W1430" s="63">
        <v>1255.1445458962683</v>
      </c>
      <c r="X1430" s="63">
        <f t="shared" ca="1" si="302"/>
        <v>1206.5171961179899</v>
      </c>
      <c r="Y1430" s="64">
        <f t="shared" ca="1" si="303"/>
        <v>-3.8742430054982013E-2</v>
      </c>
      <c r="Z1430" s="64"/>
      <c r="AA1430" s="64">
        <f ca="1">MAX(Y1430,OFFSET($AA$4,B1430,0))</f>
        <v>-3.8742430054982013E-2</v>
      </c>
      <c r="AB1430" s="62">
        <f t="shared" ca="1" si="304"/>
        <v>3817420.4085173202</v>
      </c>
      <c r="AC1430" s="65">
        <f t="shared" ca="1" si="305"/>
        <v>0</v>
      </c>
      <c r="AD1430" s="62">
        <f ca="1">MAX(0,AB1430-W1430*(1+OFFSET($Y$4,B1430,0))*E1430)</f>
        <v>101396.73080412857</v>
      </c>
      <c r="AE1430" s="65">
        <f ca="1">IF(OFFSET($AC$4,B1430,0)=0,0,-OFFSET($AC$4,B1430,0)/OFFSET($AD$4,B1430,0)*AD1430)</f>
        <v>-43430.682993697301</v>
      </c>
      <c r="AF1430" s="51">
        <f t="shared" ca="1" si="306"/>
        <v>3773989.7255236227</v>
      </c>
    </row>
    <row r="1431" spans="1:32" ht="11.25" x14ac:dyDescent="0.2">
      <c r="A1431" s="60">
        <v>50607</v>
      </c>
      <c r="B1431" s="102">
        <f>INT(A1431/10000)</f>
        <v>5</v>
      </c>
      <c r="C1431" s="109">
        <v>2</v>
      </c>
      <c r="D1431" s="60" t="s">
        <v>1487</v>
      </c>
      <c r="E1431" s="60">
        <v>834</v>
      </c>
      <c r="F1431" s="60">
        <v>0</v>
      </c>
      <c r="G1431" s="60">
        <f t="shared" si="294"/>
        <v>1344.358208955224</v>
      </c>
      <c r="H1431" s="60"/>
      <c r="I1431" s="60"/>
      <c r="J1431" s="57"/>
      <c r="K1431" s="23">
        <f t="shared" si="295"/>
        <v>1</v>
      </c>
      <c r="L1431" s="23">
        <f t="shared" si="296"/>
        <v>0</v>
      </c>
      <c r="M1431" s="23">
        <f ca="1">OFFSET('Z1'!$B$7,B1431,K1431)*E1431</f>
        <v>0</v>
      </c>
      <c r="N1431" s="23">
        <f ca="1">IF(L1431&gt;0,OFFSET('Z1'!$I$7,B1431,L1431)*IF(L1431=1,E1431-9300,IF(L1431=2,E1431-18000,IF(L1431=3,E1431-45000,0))),0)</f>
        <v>0</v>
      </c>
      <c r="O1431" s="23">
        <f>IF(AND(F1431=1,E1431&gt;20000,E1431&lt;=45000),E1431*'Z1'!$G$7,0)+IF(AND(F1431=1,E1431&gt;45000,E1431&lt;=50000),'Z1'!$G$7/5000*(50000-E1431)*E1431,0)</f>
        <v>0</v>
      </c>
      <c r="P1431" s="24">
        <f t="shared" ca="1" si="297"/>
        <v>0</v>
      </c>
      <c r="Q1431" s="27">
        <v>311742</v>
      </c>
      <c r="R1431" s="26">
        <f t="shared" si="298"/>
        <v>310742</v>
      </c>
      <c r="S1431" s="27">
        <f t="shared" si="299"/>
        <v>1</v>
      </c>
      <c r="T1431" s="28">
        <f t="shared" si="300"/>
        <v>279667.8</v>
      </c>
      <c r="U1431" s="61">
        <f ca="1">OFFSET($U$4,B1431,0)/OFFSET($G$4,B1431,0)*G1431</f>
        <v>730648.42373686633</v>
      </c>
      <c r="V1431" s="62">
        <f t="shared" ca="1" si="301"/>
        <v>1010316.2237368664</v>
      </c>
      <c r="W1431" s="63">
        <v>1277.7719635075759</v>
      </c>
      <c r="X1431" s="63">
        <f t="shared" ca="1" si="302"/>
        <v>1211.41034021207</v>
      </c>
      <c r="Y1431" s="64">
        <f t="shared" ca="1" si="303"/>
        <v>-5.193541977031535E-2</v>
      </c>
      <c r="Z1431" s="64"/>
      <c r="AA1431" s="64">
        <f ca="1">MAX(Y1431,OFFSET($AA$4,B1431,0))</f>
        <v>-5.193541977031535E-2</v>
      </c>
      <c r="AB1431" s="62">
        <f t="shared" ca="1" si="304"/>
        <v>1010316.2237368664</v>
      </c>
      <c r="AC1431" s="65">
        <f t="shared" ca="1" si="305"/>
        <v>0</v>
      </c>
      <c r="AD1431" s="62">
        <f ca="1">MAX(0,AB1431-W1431*(1+OFFSET($Y$4,B1431,0))*E1431)</f>
        <v>13149.76965564175</v>
      </c>
      <c r="AE1431" s="65">
        <f ca="1">IF(OFFSET($AC$4,B1431,0)=0,0,-OFFSET($AC$4,B1431,0)/OFFSET($AD$4,B1431,0)*AD1431)</f>
        <v>-5632.3657856142963</v>
      </c>
      <c r="AF1431" s="51">
        <f t="shared" ca="1" si="306"/>
        <v>1004683.857951252</v>
      </c>
    </row>
    <row r="1432" spans="1:32" ht="11.25" x14ac:dyDescent="0.2">
      <c r="A1432" s="60">
        <v>50608</v>
      </c>
      <c r="B1432" s="102">
        <f>INT(A1432/10000)</f>
        <v>5</v>
      </c>
      <c r="C1432" s="109">
        <v>3</v>
      </c>
      <c r="D1432" s="60" t="s">
        <v>1488</v>
      </c>
      <c r="E1432" s="60">
        <v>1314</v>
      </c>
      <c r="F1432" s="60">
        <v>0</v>
      </c>
      <c r="G1432" s="60">
        <f t="shared" si="294"/>
        <v>2118.0895522388059</v>
      </c>
      <c r="H1432" s="60"/>
      <c r="I1432" s="60"/>
      <c r="J1432" s="57"/>
      <c r="K1432" s="23">
        <f t="shared" si="295"/>
        <v>1</v>
      </c>
      <c r="L1432" s="23">
        <f t="shared" si="296"/>
        <v>0</v>
      </c>
      <c r="M1432" s="23">
        <f ca="1">OFFSET('Z1'!$B$7,B1432,K1432)*E1432</f>
        <v>0</v>
      </c>
      <c r="N1432" s="23">
        <f ca="1">IF(L1432&gt;0,OFFSET('Z1'!$I$7,B1432,L1432)*IF(L1432=1,E1432-9300,IF(L1432=2,E1432-18000,IF(L1432=3,E1432-45000,0))),0)</f>
        <v>0</v>
      </c>
      <c r="O1432" s="23">
        <f>IF(AND(F1432=1,E1432&gt;20000,E1432&lt;=45000),E1432*'Z1'!$G$7,0)+IF(AND(F1432=1,E1432&gt;45000,E1432&lt;=50000),'Z1'!$G$7/5000*(50000-E1432)*E1432,0)</f>
        <v>0</v>
      </c>
      <c r="P1432" s="24">
        <f t="shared" ca="1" si="297"/>
        <v>0</v>
      </c>
      <c r="Q1432" s="27">
        <v>46398</v>
      </c>
      <c r="R1432" s="26">
        <f t="shared" si="298"/>
        <v>45398</v>
      </c>
      <c r="S1432" s="27">
        <f t="shared" si="299"/>
        <v>1</v>
      </c>
      <c r="T1432" s="28">
        <f t="shared" si="300"/>
        <v>40858.200000000004</v>
      </c>
      <c r="U1432" s="61">
        <f ca="1">OFFSET($U$4,B1432,0)/OFFSET($G$4,B1432,0)*G1432</f>
        <v>1151165.5021465735</v>
      </c>
      <c r="V1432" s="62">
        <f t="shared" ca="1" si="301"/>
        <v>1192023.7021465735</v>
      </c>
      <c r="W1432" s="63">
        <v>974.61153011320141</v>
      </c>
      <c r="X1432" s="63">
        <f t="shared" ca="1" si="302"/>
        <v>907.17176723483522</v>
      </c>
      <c r="Y1432" s="64">
        <f t="shared" ca="1" si="303"/>
        <v>-6.9196557597192676E-2</v>
      </c>
      <c r="Z1432" s="64"/>
      <c r="AA1432" s="64">
        <f ca="1">MAX(Y1432,OFFSET($AA$4,B1432,0))</f>
        <v>-6.9196557597192676E-2</v>
      </c>
      <c r="AB1432" s="62">
        <f t="shared" ca="1" si="304"/>
        <v>1192023.7021465735</v>
      </c>
      <c r="AC1432" s="65">
        <f t="shared" ca="1" si="305"/>
        <v>0</v>
      </c>
      <c r="AD1432" s="62">
        <f ca="1">MAX(0,AB1432-W1432*(1+OFFSET($Y$4,B1432,0))*E1432)</f>
        <v>0</v>
      </c>
      <c r="AE1432" s="65">
        <f ca="1">IF(OFFSET($AC$4,B1432,0)=0,0,-OFFSET($AC$4,B1432,0)/OFFSET($AD$4,B1432,0)*AD1432)</f>
        <v>0</v>
      </c>
      <c r="AF1432" s="51">
        <f t="shared" ca="1" si="306"/>
        <v>1192023.7021465735</v>
      </c>
    </row>
    <row r="1433" spans="1:32" ht="11.25" x14ac:dyDescent="0.2">
      <c r="A1433" s="60">
        <v>50609</v>
      </c>
      <c r="B1433" s="102">
        <f>INT(A1433/10000)</f>
        <v>5</v>
      </c>
      <c r="C1433" s="109">
        <v>4</v>
      </c>
      <c r="D1433" s="60" t="s">
        <v>1489</v>
      </c>
      <c r="E1433" s="60">
        <v>3285</v>
      </c>
      <c r="F1433" s="60">
        <v>0</v>
      </c>
      <c r="G1433" s="60">
        <f t="shared" si="294"/>
        <v>5295.2238805970146</v>
      </c>
      <c r="H1433" s="60"/>
      <c r="I1433" s="60"/>
      <c r="J1433" s="57"/>
      <c r="K1433" s="23">
        <f t="shared" si="295"/>
        <v>1</v>
      </c>
      <c r="L1433" s="23">
        <f t="shared" si="296"/>
        <v>0</v>
      </c>
      <c r="M1433" s="23">
        <f ca="1">OFFSET('Z1'!$B$7,B1433,K1433)*E1433</f>
        <v>0</v>
      </c>
      <c r="N1433" s="23">
        <f ca="1">IF(L1433&gt;0,OFFSET('Z1'!$I$7,B1433,L1433)*IF(L1433=1,E1433-9300,IF(L1433=2,E1433-18000,IF(L1433=3,E1433-45000,0))),0)</f>
        <v>0</v>
      </c>
      <c r="O1433" s="23">
        <f>IF(AND(F1433=1,E1433&gt;20000,E1433&lt;=45000),E1433*'Z1'!$G$7,0)+IF(AND(F1433=1,E1433&gt;45000,E1433&lt;=50000),'Z1'!$G$7/5000*(50000-E1433)*E1433,0)</f>
        <v>0</v>
      </c>
      <c r="P1433" s="24">
        <f t="shared" ca="1" si="297"/>
        <v>0</v>
      </c>
      <c r="Q1433" s="27">
        <v>733173</v>
      </c>
      <c r="R1433" s="26">
        <f t="shared" si="298"/>
        <v>732173</v>
      </c>
      <c r="S1433" s="27">
        <f t="shared" si="299"/>
        <v>1</v>
      </c>
      <c r="T1433" s="28">
        <f t="shared" si="300"/>
        <v>658955.70000000007</v>
      </c>
      <c r="U1433" s="61">
        <f ca="1">OFFSET($U$4,B1433,0)/OFFSET($G$4,B1433,0)*G1433</f>
        <v>2877913.7553664334</v>
      </c>
      <c r="V1433" s="62">
        <f t="shared" ca="1" si="301"/>
        <v>3536869.4553664336</v>
      </c>
      <c r="W1433" s="63">
        <v>1145.2238159275325</v>
      </c>
      <c r="X1433" s="63">
        <f t="shared" ca="1" si="302"/>
        <v>1076.6725891526435</v>
      </c>
      <c r="Y1433" s="64">
        <f t="shared" ca="1" si="303"/>
        <v>-5.9858366392222195E-2</v>
      </c>
      <c r="Z1433" s="64"/>
      <c r="AA1433" s="64">
        <f ca="1">MAX(Y1433,OFFSET($AA$4,B1433,0))</f>
        <v>-5.9858366392222195E-2</v>
      </c>
      <c r="AB1433" s="62">
        <f t="shared" ca="1" si="304"/>
        <v>3536869.4553664336</v>
      </c>
      <c r="AC1433" s="65">
        <f t="shared" ca="1" si="305"/>
        <v>0</v>
      </c>
      <c r="AD1433" s="62">
        <f ca="1">MAX(0,AB1433-W1433*(1+OFFSET($Y$4,B1433,0))*E1433)</f>
        <v>16615.465722084511</v>
      </c>
      <c r="AE1433" s="65">
        <f ca="1">IF(OFFSET($AC$4,B1433,0)=0,0,-OFFSET($AC$4,B1433,0)/OFFSET($AD$4,B1433,0)*AD1433)</f>
        <v>-7116.8076016422601</v>
      </c>
      <c r="AF1433" s="51">
        <f t="shared" ca="1" si="306"/>
        <v>3529752.6477647913</v>
      </c>
    </row>
    <row r="1434" spans="1:32" ht="11.25" x14ac:dyDescent="0.2">
      <c r="A1434" s="60">
        <v>50610</v>
      </c>
      <c r="B1434" s="102">
        <f>INT(A1434/10000)</f>
        <v>5</v>
      </c>
      <c r="C1434" s="109">
        <v>3</v>
      </c>
      <c r="D1434" s="60" t="s">
        <v>1490</v>
      </c>
      <c r="E1434" s="60">
        <v>2057</v>
      </c>
      <c r="F1434" s="60">
        <v>0</v>
      </c>
      <c r="G1434" s="60">
        <f t="shared" si="294"/>
        <v>3315.7611940298507</v>
      </c>
      <c r="H1434" s="60"/>
      <c r="I1434" s="60"/>
      <c r="J1434" s="57"/>
      <c r="K1434" s="23">
        <f t="shared" si="295"/>
        <v>1</v>
      </c>
      <c r="L1434" s="23">
        <f t="shared" si="296"/>
        <v>0</v>
      </c>
      <c r="M1434" s="23">
        <f ca="1">OFFSET('Z1'!$B$7,B1434,K1434)*E1434</f>
        <v>0</v>
      </c>
      <c r="N1434" s="23">
        <f ca="1">IF(L1434&gt;0,OFFSET('Z1'!$I$7,B1434,L1434)*IF(L1434=1,E1434-9300,IF(L1434=2,E1434-18000,IF(L1434=3,E1434-45000,0))),0)</f>
        <v>0</v>
      </c>
      <c r="O1434" s="23">
        <f>IF(AND(F1434=1,E1434&gt;20000,E1434&lt;=45000),E1434*'Z1'!$G$7,0)+IF(AND(F1434=1,E1434&gt;45000,E1434&lt;=50000),'Z1'!$G$7/5000*(50000-E1434)*E1434,0)</f>
        <v>0</v>
      </c>
      <c r="P1434" s="24">
        <f t="shared" ca="1" si="297"/>
        <v>0</v>
      </c>
      <c r="Q1434" s="27">
        <v>243321</v>
      </c>
      <c r="R1434" s="26">
        <f t="shared" si="298"/>
        <v>242321</v>
      </c>
      <c r="S1434" s="27">
        <f t="shared" si="299"/>
        <v>1</v>
      </c>
      <c r="T1434" s="28">
        <f t="shared" si="300"/>
        <v>218088.9</v>
      </c>
      <c r="U1434" s="61">
        <f ca="1">OFFSET($U$4,B1434,0)/OFFSET($G$4,B1434,0)*G1434</f>
        <v>1802090.8964349327</v>
      </c>
      <c r="V1434" s="62">
        <f t="shared" ca="1" si="301"/>
        <v>2020179.7964349326</v>
      </c>
      <c r="W1434" s="63">
        <v>1049.4740516034187</v>
      </c>
      <c r="X1434" s="63">
        <f t="shared" ca="1" si="302"/>
        <v>982.10004688134791</v>
      </c>
      <c r="Y1434" s="64">
        <f t="shared" ca="1" si="303"/>
        <v>-6.419787570653579E-2</v>
      </c>
      <c r="Z1434" s="64"/>
      <c r="AA1434" s="64">
        <f ca="1">MAX(Y1434,OFFSET($AA$4,B1434,0))</f>
        <v>-6.419787570653579E-2</v>
      </c>
      <c r="AB1434" s="62">
        <f t="shared" ca="1" si="304"/>
        <v>2020179.7964349326</v>
      </c>
      <c r="AC1434" s="65">
        <f t="shared" ca="1" si="305"/>
        <v>0</v>
      </c>
      <c r="AD1434" s="62">
        <f ca="1">MAX(0,AB1434-W1434*(1+OFFSET($Y$4,B1434,0))*E1434)</f>
        <v>166.39250294305384</v>
      </c>
      <c r="AE1434" s="65">
        <f ca="1">IF(OFFSET($AC$4,B1434,0)=0,0,-OFFSET($AC$4,B1434,0)/OFFSET($AD$4,B1434,0)*AD1434)</f>
        <v>-71.269951117135747</v>
      </c>
      <c r="AF1434" s="51">
        <f t="shared" ca="1" si="306"/>
        <v>2020108.5264838154</v>
      </c>
    </row>
    <row r="1435" spans="1:32" ht="11.25" x14ac:dyDescent="0.2">
      <c r="A1435" s="60">
        <v>50611</v>
      </c>
      <c r="B1435" s="102">
        <f>INT(A1435/10000)</f>
        <v>5</v>
      </c>
      <c r="C1435" s="109">
        <v>4</v>
      </c>
      <c r="D1435" s="60" t="s">
        <v>1491</v>
      </c>
      <c r="E1435" s="60">
        <v>3621</v>
      </c>
      <c r="F1435" s="60">
        <v>0</v>
      </c>
      <c r="G1435" s="60">
        <f t="shared" si="294"/>
        <v>5836.8358208955224</v>
      </c>
      <c r="H1435" s="60"/>
      <c r="I1435" s="60"/>
      <c r="J1435" s="57"/>
      <c r="K1435" s="23">
        <f t="shared" si="295"/>
        <v>1</v>
      </c>
      <c r="L1435" s="23">
        <f t="shared" si="296"/>
        <v>0</v>
      </c>
      <c r="M1435" s="23">
        <f ca="1">OFFSET('Z1'!$B$7,B1435,K1435)*E1435</f>
        <v>0</v>
      </c>
      <c r="N1435" s="23">
        <f ca="1">IF(L1435&gt;0,OFFSET('Z1'!$I$7,B1435,L1435)*IF(L1435=1,E1435-9300,IF(L1435=2,E1435-18000,IF(L1435=3,E1435-45000,0))),0)</f>
        <v>0</v>
      </c>
      <c r="O1435" s="23">
        <f>IF(AND(F1435=1,E1435&gt;20000,E1435&lt;=45000),E1435*'Z1'!$G$7,0)+IF(AND(F1435=1,E1435&gt;45000,E1435&lt;=50000),'Z1'!$G$7/5000*(50000-E1435)*E1435,0)</f>
        <v>0</v>
      </c>
      <c r="P1435" s="24">
        <f t="shared" ca="1" si="297"/>
        <v>0</v>
      </c>
      <c r="Q1435" s="27">
        <v>232748</v>
      </c>
      <c r="R1435" s="26">
        <f t="shared" si="298"/>
        <v>231748</v>
      </c>
      <c r="S1435" s="27">
        <f t="shared" si="299"/>
        <v>1</v>
      </c>
      <c r="T1435" s="28">
        <f t="shared" si="300"/>
        <v>208573.2</v>
      </c>
      <c r="U1435" s="61">
        <f ca="1">OFFSET($U$4,B1435,0)/OFFSET($G$4,B1435,0)*G1435</f>
        <v>3172275.7102532284</v>
      </c>
      <c r="V1435" s="62">
        <f t="shared" ca="1" si="301"/>
        <v>3380848.9102532286</v>
      </c>
      <c r="W1435" s="63">
        <v>1003.8581703005855</v>
      </c>
      <c r="X1435" s="63">
        <f t="shared" ca="1" si="302"/>
        <v>933.67824088738712</v>
      </c>
      <c r="Y1435" s="64">
        <f t="shared" ca="1" si="303"/>
        <v>-6.991020394064662E-2</v>
      </c>
      <c r="Z1435" s="64"/>
      <c r="AA1435" s="64">
        <f ca="1">MAX(Y1435,OFFSET($AA$4,B1435,0))</f>
        <v>-6.9274953231019176E-2</v>
      </c>
      <c r="AB1435" s="62">
        <f t="shared" ca="1" si="304"/>
        <v>3383158.0278013209</v>
      </c>
      <c r="AC1435" s="65">
        <f t="shared" ca="1" si="305"/>
        <v>2309.1175480922684</v>
      </c>
      <c r="AD1435" s="62">
        <f ca="1">MAX(0,AB1435-W1435*(1+OFFSET($Y$4,B1435,0))*E1435)</f>
        <v>0</v>
      </c>
      <c r="AE1435" s="65">
        <f ca="1">IF(OFFSET($AC$4,B1435,0)=0,0,-OFFSET($AC$4,B1435,0)/OFFSET($AD$4,B1435,0)*AD1435)</f>
        <v>0</v>
      </c>
      <c r="AF1435" s="51">
        <f t="shared" ca="1" si="306"/>
        <v>3383158.0278013209</v>
      </c>
    </row>
    <row r="1436" spans="1:32" ht="11.25" x14ac:dyDescent="0.2">
      <c r="A1436" s="60">
        <v>50612</v>
      </c>
      <c r="B1436" s="102">
        <f>INT(A1436/10000)</f>
        <v>5</v>
      </c>
      <c r="C1436" s="109">
        <v>3</v>
      </c>
      <c r="D1436" s="60" t="s">
        <v>1492</v>
      </c>
      <c r="E1436" s="60">
        <v>2183</v>
      </c>
      <c r="F1436" s="60">
        <v>0</v>
      </c>
      <c r="G1436" s="60">
        <f t="shared" si="294"/>
        <v>3518.8656716417909</v>
      </c>
      <c r="H1436" s="60"/>
      <c r="I1436" s="60"/>
      <c r="J1436" s="57"/>
      <c r="K1436" s="23">
        <f t="shared" si="295"/>
        <v>1</v>
      </c>
      <c r="L1436" s="23">
        <f t="shared" si="296"/>
        <v>0</v>
      </c>
      <c r="M1436" s="23">
        <f ca="1">OFFSET('Z1'!$B$7,B1436,K1436)*E1436</f>
        <v>0</v>
      </c>
      <c r="N1436" s="23">
        <f ca="1">IF(L1436&gt;0,OFFSET('Z1'!$I$7,B1436,L1436)*IF(L1436=1,E1436-9300,IF(L1436=2,E1436-18000,IF(L1436=3,E1436-45000,0))),0)</f>
        <v>0</v>
      </c>
      <c r="O1436" s="23">
        <f>IF(AND(F1436=1,E1436&gt;20000,E1436&lt;=45000),E1436*'Z1'!$G$7,0)+IF(AND(F1436=1,E1436&gt;45000,E1436&lt;=50000),'Z1'!$G$7/5000*(50000-E1436)*E1436,0)</f>
        <v>0</v>
      </c>
      <c r="P1436" s="24">
        <f t="shared" ca="1" si="297"/>
        <v>0</v>
      </c>
      <c r="Q1436" s="27">
        <v>742027</v>
      </c>
      <c r="R1436" s="26">
        <f t="shared" si="298"/>
        <v>741027</v>
      </c>
      <c r="S1436" s="27">
        <f t="shared" si="299"/>
        <v>1</v>
      </c>
      <c r="T1436" s="28">
        <f t="shared" si="300"/>
        <v>666924.30000000005</v>
      </c>
      <c r="U1436" s="61">
        <f ca="1">OFFSET($U$4,B1436,0)/OFFSET($G$4,B1436,0)*G1436</f>
        <v>1912476.6295174807</v>
      </c>
      <c r="V1436" s="62">
        <f t="shared" ca="1" si="301"/>
        <v>2579400.9295174805</v>
      </c>
      <c r="W1436" s="63">
        <v>1235.7570211810851</v>
      </c>
      <c r="X1436" s="63">
        <f t="shared" ca="1" si="302"/>
        <v>1181.5854006035183</v>
      </c>
      <c r="Y1436" s="64">
        <f t="shared" ca="1" si="303"/>
        <v>-4.3836789635062545E-2</v>
      </c>
      <c r="Z1436" s="64"/>
      <c r="AA1436" s="64">
        <f ca="1">MAX(Y1436,OFFSET($AA$4,B1436,0))</f>
        <v>-4.3836789635062545E-2</v>
      </c>
      <c r="AB1436" s="62">
        <f t="shared" ca="1" si="304"/>
        <v>2579400.9295174805</v>
      </c>
      <c r="AC1436" s="65">
        <f t="shared" ca="1" si="305"/>
        <v>0</v>
      </c>
      <c r="AD1436" s="62">
        <f ca="1">MAX(0,AB1436-W1436*(1+OFFSET($Y$4,B1436,0))*E1436)</f>
        <v>55135.166889468674</v>
      </c>
      <c r="AE1436" s="65">
        <f ca="1">IF(OFFSET($AC$4,B1436,0)=0,0,-OFFSET($AC$4,B1436,0)/OFFSET($AD$4,B1436,0)*AD1436)</f>
        <v>-23615.731355350661</v>
      </c>
      <c r="AF1436" s="51">
        <f t="shared" ca="1" si="306"/>
        <v>2555785.1981621301</v>
      </c>
    </row>
    <row r="1437" spans="1:32" ht="11.25" x14ac:dyDescent="0.2">
      <c r="A1437" s="60">
        <v>50613</v>
      </c>
      <c r="B1437" s="102">
        <f>INT(A1437/10000)</f>
        <v>5</v>
      </c>
      <c r="C1437" s="109">
        <v>5</v>
      </c>
      <c r="D1437" s="60" t="s">
        <v>1493</v>
      </c>
      <c r="E1437" s="60">
        <v>5421</v>
      </c>
      <c r="F1437" s="60">
        <v>0</v>
      </c>
      <c r="G1437" s="60">
        <f t="shared" si="294"/>
        <v>8738.3283582089553</v>
      </c>
      <c r="H1437" s="60"/>
      <c r="I1437" s="60"/>
      <c r="J1437" s="57"/>
      <c r="K1437" s="23">
        <f t="shared" si="295"/>
        <v>1</v>
      </c>
      <c r="L1437" s="23">
        <f t="shared" si="296"/>
        <v>0</v>
      </c>
      <c r="M1437" s="23">
        <f ca="1">OFFSET('Z1'!$B$7,B1437,K1437)*E1437</f>
        <v>0</v>
      </c>
      <c r="N1437" s="23">
        <f ca="1">IF(L1437&gt;0,OFFSET('Z1'!$I$7,B1437,L1437)*IF(L1437=1,E1437-9300,IF(L1437=2,E1437-18000,IF(L1437=3,E1437-45000,0))),0)</f>
        <v>0</v>
      </c>
      <c r="O1437" s="23">
        <f>IF(AND(F1437=1,E1437&gt;20000,E1437&lt;=45000),E1437*'Z1'!$G$7,0)+IF(AND(F1437=1,E1437&gt;45000,E1437&lt;=50000),'Z1'!$G$7/5000*(50000-E1437)*E1437,0)</f>
        <v>0</v>
      </c>
      <c r="P1437" s="24">
        <f t="shared" ca="1" si="297"/>
        <v>0</v>
      </c>
      <c r="Q1437" s="27">
        <v>301707</v>
      </c>
      <c r="R1437" s="26">
        <f t="shared" si="298"/>
        <v>300707</v>
      </c>
      <c r="S1437" s="27">
        <f t="shared" si="299"/>
        <v>1</v>
      </c>
      <c r="T1437" s="28">
        <f t="shared" si="300"/>
        <v>270636.3</v>
      </c>
      <c r="U1437" s="61">
        <f ca="1">OFFSET($U$4,B1437,0)/OFFSET($G$4,B1437,0)*G1437</f>
        <v>4749214.7542896308</v>
      </c>
      <c r="V1437" s="62">
        <f t="shared" ca="1" si="301"/>
        <v>5019851.0542896306</v>
      </c>
      <c r="W1437" s="63">
        <v>993.02994380264977</v>
      </c>
      <c r="X1437" s="63">
        <f t="shared" ca="1" si="302"/>
        <v>926.00093235374106</v>
      </c>
      <c r="Y1437" s="64">
        <f t="shared" ca="1" si="303"/>
        <v>-6.7499486664250874E-2</v>
      </c>
      <c r="Z1437" s="64"/>
      <c r="AA1437" s="64">
        <f ca="1">MAX(Y1437,OFFSET($AA$4,B1437,0))</f>
        <v>-6.7499486664250874E-2</v>
      </c>
      <c r="AB1437" s="62">
        <f t="shared" ca="1" si="304"/>
        <v>5019851.0542896306</v>
      </c>
      <c r="AC1437" s="65">
        <f t="shared" ca="1" si="305"/>
        <v>0</v>
      </c>
      <c r="AD1437" s="62">
        <f ca="1">MAX(0,AB1437-W1437*(1+OFFSET($Y$4,B1437,0))*E1437)</f>
        <v>0</v>
      </c>
      <c r="AE1437" s="65">
        <f ca="1">IF(OFFSET($AC$4,B1437,0)=0,0,-OFFSET($AC$4,B1437,0)/OFFSET($AD$4,B1437,0)*AD1437)</f>
        <v>0</v>
      </c>
      <c r="AF1437" s="51">
        <f t="shared" ca="1" si="306"/>
        <v>5019851.0542896306</v>
      </c>
    </row>
    <row r="1438" spans="1:32" ht="11.25" x14ac:dyDescent="0.2">
      <c r="A1438" s="60">
        <v>50614</v>
      </c>
      <c r="B1438" s="102">
        <f>INT(A1438/10000)</f>
        <v>5</v>
      </c>
      <c r="C1438" s="109">
        <v>4</v>
      </c>
      <c r="D1438" s="60" t="s">
        <v>1494</v>
      </c>
      <c r="E1438" s="60">
        <v>2559</v>
      </c>
      <c r="F1438" s="60">
        <v>0</v>
      </c>
      <c r="G1438" s="60">
        <f t="shared" si="294"/>
        <v>4124.9552238805973</v>
      </c>
      <c r="H1438" s="60"/>
      <c r="I1438" s="60"/>
      <c r="J1438" s="57"/>
      <c r="K1438" s="23">
        <f t="shared" si="295"/>
        <v>1</v>
      </c>
      <c r="L1438" s="23">
        <f t="shared" si="296"/>
        <v>0</v>
      </c>
      <c r="M1438" s="23">
        <f ca="1">OFFSET('Z1'!$B$7,B1438,K1438)*E1438</f>
        <v>0</v>
      </c>
      <c r="N1438" s="23">
        <f ca="1">IF(L1438&gt;0,OFFSET('Z1'!$I$7,B1438,L1438)*IF(L1438=1,E1438-9300,IF(L1438=2,E1438-18000,IF(L1438=3,E1438-45000,0))),0)</f>
        <v>0</v>
      </c>
      <c r="O1438" s="23">
        <f>IF(AND(F1438=1,E1438&gt;20000,E1438&lt;=45000),E1438*'Z1'!$G$7,0)+IF(AND(F1438=1,E1438&gt;45000,E1438&lt;=50000),'Z1'!$G$7/5000*(50000-E1438)*E1438,0)</f>
        <v>0</v>
      </c>
      <c r="P1438" s="24">
        <f t="shared" ca="1" si="297"/>
        <v>0</v>
      </c>
      <c r="Q1438" s="27">
        <v>471601</v>
      </c>
      <c r="R1438" s="26">
        <f t="shared" si="298"/>
        <v>470601</v>
      </c>
      <c r="S1438" s="27">
        <f t="shared" si="299"/>
        <v>1</v>
      </c>
      <c r="T1438" s="28">
        <f t="shared" si="300"/>
        <v>423540.9</v>
      </c>
      <c r="U1438" s="61">
        <f ca="1">OFFSET($U$4,B1438,0)/OFFSET($G$4,B1438,0)*G1438</f>
        <v>2241881.6742717517</v>
      </c>
      <c r="V1438" s="62">
        <f t="shared" ca="1" si="301"/>
        <v>2665422.5742717516</v>
      </c>
      <c r="W1438" s="63">
        <v>1105.080275769727</v>
      </c>
      <c r="X1438" s="63">
        <f t="shared" ca="1" si="302"/>
        <v>1041.5875632167845</v>
      </c>
      <c r="Y1438" s="64">
        <f t="shared" ca="1" si="303"/>
        <v>-5.7455294375530874E-2</v>
      </c>
      <c r="Z1438" s="64"/>
      <c r="AA1438" s="64">
        <f ca="1">MAX(Y1438,OFFSET($AA$4,B1438,0))</f>
        <v>-5.7455294375530874E-2</v>
      </c>
      <c r="AB1438" s="62">
        <f t="shared" ca="1" si="304"/>
        <v>2665422.5742717516</v>
      </c>
      <c r="AC1438" s="65">
        <f t="shared" ca="1" si="305"/>
        <v>0</v>
      </c>
      <c r="AD1438" s="62">
        <f ca="1">MAX(0,AB1438-W1438*(1+OFFSET($Y$4,B1438,0))*E1438)</f>
        <v>19285.316180528142</v>
      </c>
      <c r="AE1438" s="65">
        <f ca="1">IF(OFFSET($AC$4,B1438,0)=0,0,-OFFSET($AC$4,B1438,0)/OFFSET($AD$4,B1438,0)*AD1438)</f>
        <v>-8260.3694106046605</v>
      </c>
      <c r="AF1438" s="51">
        <f t="shared" ca="1" si="306"/>
        <v>2657162.2048611469</v>
      </c>
    </row>
    <row r="1439" spans="1:32" ht="11.25" x14ac:dyDescent="0.2">
      <c r="A1439" s="60">
        <v>50615</v>
      </c>
      <c r="B1439" s="102">
        <f>INT(A1439/10000)</f>
        <v>5</v>
      </c>
      <c r="C1439" s="109">
        <v>4</v>
      </c>
      <c r="D1439" s="60" t="s">
        <v>1495</v>
      </c>
      <c r="E1439" s="60">
        <v>2724</v>
      </c>
      <c r="F1439" s="60">
        <v>0</v>
      </c>
      <c r="G1439" s="60">
        <f t="shared" si="294"/>
        <v>4390.9253731343288</v>
      </c>
      <c r="H1439" s="60"/>
      <c r="I1439" s="60"/>
      <c r="J1439" s="57"/>
      <c r="K1439" s="23">
        <f t="shared" si="295"/>
        <v>1</v>
      </c>
      <c r="L1439" s="23">
        <f t="shared" si="296"/>
        <v>0</v>
      </c>
      <c r="M1439" s="23">
        <f ca="1">OFFSET('Z1'!$B$7,B1439,K1439)*E1439</f>
        <v>0</v>
      </c>
      <c r="N1439" s="23">
        <f ca="1">IF(L1439&gt;0,OFFSET('Z1'!$I$7,B1439,L1439)*IF(L1439=1,E1439-9300,IF(L1439=2,E1439-18000,IF(L1439=3,E1439-45000,0))),0)</f>
        <v>0</v>
      </c>
      <c r="O1439" s="23">
        <f>IF(AND(F1439=1,E1439&gt;20000,E1439&lt;=45000),E1439*'Z1'!$G$7,0)+IF(AND(F1439=1,E1439&gt;45000,E1439&lt;=50000),'Z1'!$G$7/5000*(50000-E1439)*E1439,0)</f>
        <v>0</v>
      </c>
      <c r="P1439" s="24">
        <f t="shared" ca="1" si="297"/>
        <v>0</v>
      </c>
      <c r="Q1439" s="27">
        <v>97466</v>
      </c>
      <c r="R1439" s="26">
        <f t="shared" si="298"/>
        <v>96466</v>
      </c>
      <c r="S1439" s="27">
        <f t="shared" si="299"/>
        <v>1</v>
      </c>
      <c r="T1439" s="28">
        <f t="shared" si="300"/>
        <v>86819.400000000009</v>
      </c>
      <c r="U1439" s="61">
        <f ca="1">OFFSET($U$4,B1439,0)/OFFSET($G$4,B1439,0)*G1439</f>
        <v>2386434.4199750884</v>
      </c>
      <c r="V1439" s="62">
        <f t="shared" ca="1" si="301"/>
        <v>2473253.8199750884</v>
      </c>
      <c r="W1439" s="63">
        <v>975.44189715269727</v>
      </c>
      <c r="X1439" s="63">
        <f t="shared" ca="1" si="302"/>
        <v>907.94927311860806</v>
      </c>
      <c r="Y1439" s="64">
        <f t="shared" ca="1" si="303"/>
        <v>-6.9191844466696906E-2</v>
      </c>
      <c r="Z1439" s="64"/>
      <c r="AA1439" s="64">
        <f ca="1">MAX(Y1439,OFFSET($AA$4,B1439,0))</f>
        <v>-6.9191844466696906E-2</v>
      </c>
      <c r="AB1439" s="62">
        <f t="shared" ca="1" si="304"/>
        <v>2473253.8199750884</v>
      </c>
      <c r="AC1439" s="65">
        <f t="shared" ca="1" si="305"/>
        <v>0</v>
      </c>
      <c r="AD1439" s="62">
        <f ca="1">MAX(0,AB1439-W1439*(1+OFFSET($Y$4,B1439,0))*E1439)</f>
        <v>0</v>
      </c>
      <c r="AE1439" s="65">
        <f ca="1">IF(OFFSET($AC$4,B1439,0)=0,0,-OFFSET($AC$4,B1439,0)/OFFSET($AD$4,B1439,0)*AD1439)</f>
        <v>0</v>
      </c>
      <c r="AF1439" s="51">
        <f t="shared" ca="1" si="306"/>
        <v>2473253.8199750884</v>
      </c>
    </row>
    <row r="1440" spans="1:32" ht="11.25" x14ac:dyDescent="0.2">
      <c r="A1440" s="60">
        <v>50616</v>
      </c>
      <c r="B1440" s="102">
        <f>INT(A1440/10000)</f>
        <v>5</v>
      </c>
      <c r="C1440" s="109">
        <v>4</v>
      </c>
      <c r="D1440" s="60" t="s">
        <v>1496</v>
      </c>
      <c r="E1440" s="60">
        <v>3825</v>
      </c>
      <c r="F1440" s="60">
        <v>0</v>
      </c>
      <c r="G1440" s="60">
        <f t="shared" si="294"/>
        <v>6165.6716417910447</v>
      </c>
      <c r="H1440" s="60"/>
      <c r="I1440" s="60"/>
      <c r="J1440" s="57"/>
      <c r="K1440" s="23">
        <f t="shared" si="295"/>
        <v>1</v>
      </c>
      <c r="L1440" s="23">
        <f t="shared" si="296"/>
        <v>0</v>
      </c>
      <c r="M1440" s="23">
        <f ca="1">OFFSET('Z1'!$B$7,B1440,K1440)*E1440</f>
        <v>0</v>
      </c>
      <c r="N1440" s="23">
        <f ca="1">IF(L1440&gt;0,OFFSET('Z1'!$I$7,B1440,L1440)*IF(L1440=1,E1440-9300,IF(L1440=2,E1440-18000,IF(L1440=3,E1440-45000,0))),0)</f>
        <v>0</v>
      </c>
      <c r="O1440" s="23">
        <f>IF(AND(F1440=1,E1440&gt;20000,E1440&lt;=45000),E1440*'Z1'!$G$7,0)+IF(AND(F1440=1,E1440&gt;45000,E1440&lt;=50000),'Z1'!$G$7/5000*(50000-E1440)*E1440,0)</f>
        <v>0</v>
      </c>
      <c r="P1440" s="24">
        <f t="shared" ca="1" si="297"/>
        <v>0</v>
      </c>
      <c r="Q1440" s="27">
        <v>241862</v>
      </c>
      <c r="R1440" s="26">
        <f t="shared" si="298"/>
        <v>240862</v>
      </c>
      <c r="S1440" s="27">
        <f t="shared" si="299"/>
        <v>1</v>
      </c>
      <c r="T1440" s="28">
        <f t="shared" si="300"/>
        <v>216775.80000000002</v>
      </c>
      <c r="U1440" s="61">
        <f ca="1">OFFSET($U$4,B1440,0)/OFFSET($G$4,B1440,0)*G1440</f>
        <v>3350995.4685773542</v>
      </c>
      <c r="V1440" s="62">
        <f t="shared" ca="1" si="301"/>
        <v>3567771.268577354</v>
      </c>
      <c r="W1440" s="63">
        <v>995.81374845381265</v>
      </c>
      <c r="X1440" s="63">
        <f t="shared" ca="1" si="302"/>
        <v>932.75065845159577</v>
      </c>
      <c r="Y1440" s="64">
        <f t="shared" ca="1" si="303"/>
        <v>-6.3328197768040551E-2</v>
      </c>
      <c r="Z1440" s="64"/>
      <c r="AA1440" s="64">
        <f ca="1">MAX(Y1440,OFFSET($AA$4,B1440,0))</f>
        <v>-6.3328197768040551E-2</v>
      </c>
      <c r="AB1440" s="62">
        <f t="shared" ca="1" si="304"/>
        <v>3567771.268577354</v>
      </c>
      <c r="AC1440" s="65">
        <f t="shared" ca="1" si="305"/>
        <v>0</v>
      </c>
      <c r="AD1440" s="62">
        <f ca="1">MAX(0,AB1440-W1440*(1+OFFSET($Y$4,B1440,0))*E1440)</f>
        <v>3606.1798072010279</v>
      </c>
      <c r="AE1440" s="65">
        <f ca="1">IF(OFFSET($AC$4,B1440,0)=0,0,-OFFSET($AC$4,B1440,0)/OFFSET($AD$4,B1440,0)*AD1440)</f>
        <v>-1544.6144149101426</v>
      </c>
      <c r="AF1440" s="51">
        <f t="shared" ca="1" si="306"/>
        <v>3566226.6541624437</v>
      </c>
    </row>
    <row r="1441" spans="1:32" ht="11.25" x14ac:dyDescent="0.2">
      <c r="A1441" s="60">
        <v>50617</v>
      </c>
      <c r="B1441" s="102">
        <f>INT(A1441/10000)</f>
        <v>5</v>
      </c>
      <c r="C1441" s="109">
        <v>4</v>
      </c>
      <c r="D1441" s="60" t="s">
        <v>1497</v>
      </c>
      <c r="E1441" s="60">
        <v>3009</v>
      </c>
      <c r="F1441" s="60">
        <v>0</v>
      </c>
      <c r="G1441" s="60">
        <f t="shared" si="294"/>
        <v>4850.3283582089553</v>
      </c>
      <c r="H1441" s="60"/>
      <c r="I1441" s="60"/>
      <c r="J1441" s="57"/>
      <c r="K1441" s="23">
        <f t="shared" si="295"/>
        <v>1</v>
      </c>
      <c r="L1441" s="23">
        <f t="shared" si="296"/>
        <v>0</v>
      </c>
      <c r="M1441" s="23">
        <f ca="1">OFFSET('Z1'!$B$7,B1441,K1441)*E1441</f>
        <v>0</v>
      </c>
      <c r="N1441" s="23">
        <f ca="1">IF(L1441&gt;0,OFFSET('Z1'!$I$7,B1441,L1441)*IF(L1441=1,E1441-9300,IF(L1441=2,E1441-18000,IF(L1441=3,E1441-45000,0))),0)</f>
        <v>0</v>
      </c>
      <c r="O1441" s="23">
        <f>IF(AND(F1441=1,E1441&gt;20000,E1441&lt;=45000),E1441*'Z1'!$G$7,0)+IF(AND(F1441=1,E1441&gt;45000,E1441&lt;=50000),'Z1'!$G$7/5000*(50000-E1441)*E1441,0)</f>
        <v>0</v>
      </c>
      <c r="P1441" s="24">
        <f t="shared" ca="1" si="297"/>
        <v>0</v>
      </c>
      <c r="Q1441" s="27">
        <v>342809</v>
      </c>
      <c r="R1441" s="26">
        <f t="shared" si="298"/>
        <v>341809</v>
      </c>
      <c r="S1441" s="27">
        <f t="shared" si="299"/>
        <v>1</v>
      </c>
      <c r="T1441" s="28">
        <f t="shared" si="300"/>
        <v>307628.10000000003</v>
      </c>
      <c r="U1441" s="61">
        <f ca="1">OFFSET($U$4,B1441,0)/OFFSET($G$4,B1441,0)*G1441</f>
        <v>2636116.435280852</v>
      </c>
      <c r="V1441" s="62">
        <f t="shared" ca="1" si="301"/>
        <v>2943744.5352808521</v>
      </c>
      <c r="W1441" s="63">
        <v>1041.0581676390948</v>
      </c>
      <c r="X1441" s="63">
        <f t="shared" ca="1" si="302"/>
        <v>978.31323871081827</v>
      </c>
      <c r="Y1441" s="64">
        <f t="shared" ca="1" si="303"/>
        <v>-6.0270339236249471E-2</v>
      </c>
      <c r="Z1441" s="64"/>
      <c r="AA1441" s="64">
        <f ca="1">MAX(Y1441,OFFSET($AA$4,B1441,0))</f>
        <v>-6.0270339236249471E-2</v>
      </c>
      <c r="AB1441" s="62">
        <f t="shared" ca="1" si="304"/>
        <v>2943744.5352808521</v>
      </c>
      <c r="AC1441" s="65">
        <f t="shared" ca="1" si="305"/>
        <v>0</v>
      </c>
      <c r="AD1441" s="62">
        <f ca="1">MAX(0,AB1441-W1441*(1+OFFSET($Y$4,B1441,0))*E1441)</f>
        <v>12544.629647457972</v>
      </c>
      <c r="AE1441" s="65">
        <f ca="1">IF(OFFSET($AC$4,B1441,0)=0,0,-OFFSET($AC$4,B1441,0)/OFFSET($AD$4,B1441,0)*AD1441)</f>
        <v>-5373.169619684626</v>
      </c>
      <c r="AF1441" s="51">
        <f t="shared" ca="1" si="306"/>
        <v>2938371.3656611675</v>
      </c>
    </row>
    <row r="1442" spans="1:32" ht="11.25" x14ac:dyDescent="0.2">
      <c r="A1442" s="60">
        <v>50618</v>
      </c>
      <c r="B1442" s="102">
        <f>INT(A1442/10000)</f>
        <v>5</v>
      </c>
      <c r="C1442" s="109">
        <v>4</v>
      </c>
      <c r="D1442" s="60" t="s">
        <v>1498</v>
      </c>
      <c r="E1442" s="60">
        <v>2807</v>
      </c>
      <c r="F1442" s="60">
        <v>0</v>
      </c>
      <c r="G1442" s="60">
        <f t="shared" si="294"/>
        <v>4524.7164179104475</v>
      </c>
      <c r="H1442" s="60"/>
      <c r="I1442" s="60"/>
      <c r="J1442" s="57"/>
      <c r="K1442" s="23">
        <f t="shared" si="295"/>
        <v>1</v>
      </c>
      <c r="L1442" s="23">
        <f t="shared" si="296"/>
        <v>0</v>
      </c>
      <c r="M1442" s="23">
        <f ca="1">OFFSET('Z1'!$B$7,B1442,K1442)*E1442</f>
        <v>0</v>
      </c>
      <c r="N1442" s="23">
        <f ca="1">IF(L1442&gt;0,OFFSET('Z1'!$I$7,B1442,L1442)*IF(L1442=1,E1442-9300,IF(L1442=2,E1442-18000,IF(L1442=3,E1442-45000,0))),0)</f>
        <v>0</v>
      </c>
      <c r="O1442" s="23">
        <f>IF(AND(F1442=1,E1442&gt;20000,E1442&lt;=45000),E1442*'Z1'!$G$7,0)+IF(AND(F1442=1,E1442&gt;45000,E1442&lt;=50000),'Z1'!$G$7/5000*(50000-E1442)*E1442,0)</f>
        <v>0</v>
      </c>
      <c r="P1442" s="24">
        <f t="shared" ca="1" si="297"/>
        <v>0</v>
      </c>
      <c r="Q1442" s="27">
        <v>2312747</v>
      </c>
      <c r="R1442" s="26">
        <f t="shared" si="298"/>
        <v>2311747</v>
      </c>
      <c r="S1442" s="27">
        <f t="shared" si="299"/>
        <v>1</v>
      </c>
      <c r="T1442" s="28">
        <f t="shared" si="300"/>
        <v>2080572.3</v>
      </c>
      <c r="U1442" s="61">
        <f ca="1">OFFSET($U$4,B1442,0)/OFFSET($G$4,B1442,0)*G1442</f>
        <v>2459148.8314501001</v>
      </c>
      <c r="V1442" s="62">
        <f t="shared" ca="1" si="301"/>
        <v>4539721.1314500999</v>
      </c>
      <c r="W1442" s="63">
        <v>1653.2847537262198</v>
      </c>
      <c r="X1442" s="63">
        <f t="shared" ca="1" si="302"/>
        <v>1617.2857611151051</v>
      </c>
      <c r="Y1442" s="64">
        <f t="shared" ca="1" si="303"/>
        <v>-2.1774224028848765E-2</v>
      </c>
      <c r="Z1442" s="64"/>
      <c r="AA1442" s="64">
        <f ca="1">MAX(Y1442,OFFSET($AA$4,B1442,0))</f>
        <v>-2.1774224028848765E-2</v>
      </c>
      <c r="AB1442" s="62">
        <f t="shared" ca="1" si="304"/>
        <v>4539721.1314500999</v>
      </c>
      <c r="AC1442" s="65">
        <f t="shared" ca="1" si="305"/>
        <v>0</v>
      </c>
      <c r="AD1442" s="62">
        <f ca="1">MAX(0,AB1442-W1442*(1+OFFSET($Y$4,B1442,0))*E1442)</f>
        <v>197236.12196743116</v>
      </c>
      <c r="AE1442" s="65">
        <f ca="1">IF(OFFSET($AC$4,B1442,0)=0,0,-OFFSET($AC$4,B1442,0)/OFFSET($AD$4,B1442,0)*AD1442)</f>
        <v>-84481.022416996231</v>
      </c>
      <c r="AF1442" s="51">
        <f t="shared" ca="1" si="306"/>
        <v>4455240.109033104</v>
      </c>
    </row>
    <row r="1443" spans="1:32" ht="11.25" x14ac:dyDescent="0.2">
      <c r="A1443" s="60">
        <v>50619</v>
      </c>
      <c r="B1443" s="102">
        <f>INT(A1443/10000)</f>
        <v>5</v>
      </c>
      <c r="C1443" s="109">
        <v>6</v>
      </c>
      <c r="D1443" s="60" t="s">
        <v>1499</v>
      </c>
      <c r="E1443" s="60">
        <v>16817</v>
      </c>
      <c r="F1443" s="60">
        <v>0</v>
      </c>
      <c r="G1443" s="60">
        <f t="shared" si="294"/>
        <v>28028.333333333332</v>
      </c>
      <c r="H1443" s="60"/>
      <c r="I1443" s="60"/>
      <c r="J1443" s="57"/>
      <c r="K1443" s="23">
        <f t="shared" si="295"/>
        <v>2</v>
      </c>
      <c r="L1443" s="23">
        <f t="shared" si="296"/>
        <v>0</v>
      </c>
      <c r="M1443" s="23">
        <f ca="1">OFFSET('Z1'!$B$7,B1443,K1443)*E1443</f>
        <v>2154594.04</v>
      </c>
      <c r="N1443" s="23">
        <f ca="1">IF(L1443&gt;0,OFFSET('Z1'!$I$7,B1443,L1443)*IF(L1443=1,E1443-9300,IF(L1443=2,E1443-18000,IF(L1443=3,E1443-45000,0))),0)</f>
        <v>0</v>
      </c>
      <c r="O1443" s="23">
        <f>IF(AND(F1443=1,E1443&gt;20000,E1443&lt;=45000),E1443*'Z1'!$G$7,0)+IF(AND(F1443=1,E1443&gt;45000,E1443&lt;=50000),'Z1'!$G$7/5000*(50000-E1443)*E1443,0)</f>
        <v>0</v>
      </c>
      <c r="P1443" s="24">
        <f t="shared" ca="1" si="297"/>
        <v>2154594.04</v>
      </c>
      <c r="Q1443" s="27">
        <v>253840</v>
      </c>
      <c r="R1443" s="26">
        <f t="shared" si="298"/>
        <v>252840</v>
      </c>
      <c r="S1443" s="27">
        <f t="shared" si="299"/>
        <v>0</v>
      </c>
      <c r="T1443" s="28">
        <f t="shared" si="300"/>
        <v>0</v>
      </c>
      <c r="U1443" s="61">
        <f ca="1">OFFSET($U$4,B1443,0)/OFFSET($G$4,B1443,0)*G1443</f>
        <v>15233185.198375612</v>
      </c>
      <c r="V1443" s="62">
        <f t="shared" ca="1" si="301"/>
        <v>17387779.238375612</v>
      </c>
      <c r="W1443" s="63">
        <v>1102.6864065803306</v>
      </c>
      <c r="X1443" s="63">
        <f t="shared" ca="1" si="302"/>
        <v>1033.9406100003337</v>
      </c>
      <c r="Y1443" s="64">
        <f t="shared" ca="1" si="303"/>
        <v>-6.2343923140571356E-2</v>
      </c>
      <c r="Z1443" s="64"/>
      <c r="AA1443" s="64">
        <f ca="1">MAX(Y1443,OFFSET($AA$4,B1443,0))</f>
        <v>-6.2343923140571356E-2</v>
      </c>
      <c r="AB1443" s="62">
        <f t="shared" ca="1" si="304"/>
        <v>17387779.238375612</v>
      </c>
      <c r="AC1443" s="65">
        <f t="shared" ca="1" si="305"/>
        <v>0</v>
      </c>
      <c r="AD1443" s="62">
        <f ca="1">MAX(0,AB1443-W1443*(1+OFFSET($Y$4,B1443,0))*E1443)</f>
        <v>35808.785058833659</v>
      </c>
      <c r="AE1443" s="65">
        <f ca="1">IF(OFFSET($AC$4,B1443,0)=0,0,-OFFSET($AC$4,B1443,0)/OFFSET($AD$4,B1443,0)*AD1443)</f>
        <v>-15337.772529213789</v>
      </c>
      <c r="AF1443" s="51">
        <f t="shared" ca="1" si="306"/>
        <v>17372441.465846397</v>
      </c>
    </row>
    <row r="1444" spans="1:32" ht="11.25" x14ac:dyDescent="0.2">
      <c r="A1444" s="60">
        <v>50620</v>
      </c>
      <c r="B1444" s="102">
        <f>INT(A1444/10000)</f>
        <v>5</v>
      </c>
      <c r="C1444" s="109">
        <v>3</v>
      </c>
      <c r="D1444" s="60" t="s">
        <v>1500</v>
      </c>
      <c r="E1444" s="60">
        <v>1160</v>
      </c>
      <c r="F1444" s="60">
        <v>0</v>
      </c>
      <c r="G1444" s="60">
        <f t="shared" si="294"/>
        <v>1869.8507462686566</v>
      </c>
      <c r="H1444" s="60"/>
      <c r="I1444" s="60"/>
      <c r="J1444" s="57"/>
      <c r="K1444" s="23">
        <f t="shared" si="295"/>
        <v>1</v>
      </c>
      <c r="L1444" s="23">
        <f t="shared" si="296"/>
        <v>0</v>
      </c>
      <c r="M1444" s="23">
        <f ca="1">OFFSET('Z1'!$B$7,B1444,K1444)*E1444</f>
        <v>0</v>
      </c>
      <c r="N1444" s="23">
        <f ca="1">IF(L1444&gt;0,OFFSET('Z1'!$I$7,B1444,L1444)*IF(L1444=1,E1444-9300,IF(L1444=2,E1444-18000,IF(L1444=3,E1444-45000,0))),0)</f>
        <v>0</v>
      </c>
      <c r="O1444" s="23">
        <f>IF(AND(F1444=1,E1444&gt;20000,E1444&lt;=45000),E1444*'Z1'!$G$7,0)+IF(AND(F1444=1,E1444&gt;45000,E1444&lt;=50000),'Z1'!$G$7/5000*(50000-E1444)*E1444,0)</f>
        <v>0</v>
      </c>
      <c r="P1444" s="24">
        <f t="shared" ca="1" si="297"/>
        <v>0</v>
      </c>
      <c r="Q1444" s="27">
        <v>216945</v>
      </c>
      <c r="R1444" s="26">
        <f t="shared" si="298"/>
        <v>215945</v>
      </c>
      <c r="S1444" s="27">
        <f t="shared" si="299"/>
        <v>1</v>
      </c>
      <c r="T1444" s="28">
        <f t="shared" si="300"/>
        <v>194350.5</v>
      </c>
      <c r="U1444" s="61">
        <f ca="1">OFFSET($U$4,B1444,0)/OFFSET($G$4,B1444,0)*G1444</f>
        <v>1016249.6061567924</v>
      </c>
      <c r="V1444" s="62">
        <f t="shared" ca="1" si="301"/>
        <v>1210600.1061567925</v>
      </c>
      <c r="W1444" s="63">
        <v>1096.2179984538127</v>
      </c>
      <c r="X1444" s="63">
        <f t="shared" ca="1" si="302"/>
        <v>1043.6207811696488</v>
      </c>
      <c r="Y1444" s="64">
        <f t="shared" ca="1" si="303"/>
        <v>-4.7980618233189887E-2</v>
      </c>
      <c r="Z1444" s="64"/>
      <c r="AA1444" s="64">
        <f ca="1">MAX(Y1444,OFFSET($AA$4,B1444,0))</f>
        <v>-4.7980618233189887E-2</v>
      </c>
      <c r="AB1444" s="62">
        <f t="shared" ca="1" si="304"/>
        <v>1210600.1061567927</v>
      </c>
      <c r="AC1444" s="65">
        <f t="shared" ca="1" si="305"/>
        <v>0</v>
      </c>
      <c r="AD1444" s="62">
        <f ca="1">MAX(0,AB1444-W1444*(1+OFFSET($Y$4,B1444,0))*E1444)</f>
        <v>20720.08622504957</v>
      </c>
      <c r="AE1444" s="65">
        <f ca="1">IF(OFFSET($AC$4,B1444,0)=0,0,-OFFSET($AC$4,B1444,0)/OFFSET($AD$4,B1444,0)*AD1444)</f>
        <v>-8874.9162749689094</v>
      </c>
      <c r="AF1444" s="51">
        <f t="shared" ca="1" si="306"/>
        <v>1201725.1898818237</v>
      </c>
    </row>
    <row r="1445" spans="1:32" ht="11.25" x14ac:dyDescent="0.2">
      <c r="A1445" s="60">
        <v>50621</v>
      </c>
      <c r="B1445" s="102">
        <f>INT(A1445/10000)</f>
        <v>5</v>
      </c>
      <c r="C1445" s="109">
        <v>3</v>
      </c>
      <c r="D1445" s="60" t="s">
        <v>1501</v>
      </c>
      <c r="E1445" s="60">
        <v>1583</v>
      </c>
      <c r="F1445" s="60">
        <v>0</v>
      </c>
      <c r="G1445" s="60">
        <f t="shared" si="294"/>
        <v>2551.7014925373132</v>
      </c>
      <c r="H1445" s="60"/>
      <c r="I1445" s="60"/>
      <c r="J1445" s="57"/>
      <c r="K1445" s="23">
        <f t="shared" si="295"/>
        <v>1</v>
      </c>
      <c r="L1445" s="23">
        <f t="shared" si="296"/>
        <v>0</v>
      </c>
      <c r="M1445" s="23">
        <f ca="1">OFFSET('Z1'!$B$7,B1445,K1445)*E1445</f>
        <v>0</v>
      </c>
      <c r="N1445" s="23">
        <f ca="1">IF(L1445&gt;0,OFFSET('Z1'!$I$7,B1445,L1445)*IF(L1445=1,E1445-9300,IF(L1445=2,E1445-18000,IF(L1445=3,E1445-45000,0))),0)</f>
        <v>0</v>
      </c>
      <c r="O1445" s="23">
        <f>IF(AND(F1445=1,E1445&gt;20000,E1445&lt;=45000),E1445*'Z1'!$G$7,0)+IF(AND(F1445=1,E1445&gt;45000,E1445&lt;=50000),'Z1'!$G$7/5000*(50000-E1445)*E1445,0)</f>
        <v>0</v>
      </c>
      <c r="P1445" s="24">
        <f t="shared" ca="1" si="297"/>
        <v>0</v>
      </c>
      <c r="Q1445" s="27">
        <v>37736</v>
      </c>
      <c r="R1445" s="26">
        <f t="shared" si="298"/>
        <v>36736</v>
      </c>
      <c r="S1445" s="27">
        <f t="shared" si="299"/>
        <v>1</v>
      </c>
      <c r="T1445" s="28">
        <f t="shared" si="300"/>
        <v>33062.400000000001</v>
      </c>
      <c r="U1445" s="61">
        <f ca="1">OFFSET($U$4,B1445,0)/OFFSET($G$4,B1445,0)*G1445</f>
        <v>1386830.2815053468</v>
      </c>
      <c r="V1445" s="62">
        <f t="shared" ca="1" si="301"/>
        <v>1419892.6815053467</v>
      </c>
      <c r="W1445" s="63">
        <v>967.45568409737689</v>
      </c>
      <c r="X1445" s="63">
        <f t="shared" ca="1" si="302"/>
        <v>896.9631595106423</v>
      </c>
      <c r="Y1445" s="64">
        <f t="shared" ca="1" si="303"/>
        <v>-7.286382802381608E-2</v>
      </c>
      <c r="Z1445" s="64"/>
      <c r="AA1445" s="64">
        <f ca="1">MAX(Y1445,OFFSET($AA$4,B1445,0))</f>
        <v>-6.9274953231019176E-2</v>
      </c>
      <c r="AB1445" s="62">
        <f t="shared" ca="1" si="304"/>
        <v>1425388.9798994323</v>
      </c>
      <c r="AC1445" s="65">
        <f t="shared" ca="1" si="305"/>
        <v>5496.2983940856066</v>
      </c>
      <c r="AD1445" s="62">
        <f ca="1">MAX(0,AB1445-W1445*(1+OFFSET($Y$4,B1445,0))*E1445)</f>
        <v>0</v>
      </c>
      <c r="AE1445" s="65">
        <f ca="1">IF(OFFSET($AC$4,B1445,0)=0,0,-OFFSET($AC$4,B1445,0)/OFFSET($AD$4,B1445,0)*AD1445)</f>
        <v>0</v>
      </c>
      <c r="AF1445" s="51">
        <f t="shared" ca="1" si="306"/>
        <v>1425388.9798994323</v>
      </c>
    </row>
    <row r="1446" spans="1:32" ht="11.25" x14ac:dyDescent="0.2">
      <c r="A1446" s="60">
        <v>50622</v>
      </c>
      <c r="B1446" s="102">
        <f>INT(A1446/10000)</f>
        <v>5</v>
      </c>
      <c r="C1446" s="109">
        <v>4</v>
      </c>
      <c r="D1446" s="60" t="s">
        <v>1502</v>
      </c>
      <c r="E1446" s="60">
        <v>2727</v>
      </c>
      <c r="F1446" s="60">
        <v>0</v>
      </c>
      <c r="G1446" s="60">
        <f t="shared" si="294"/>
        <v>4395.7611940298511</v>
      </c>
      <c r="H1446" s="60"/>
      <c r="I1446" s="60"/>
      <c r="J1446" s="57"/>
      <c r="K1446" s="23">
        <f t="shared" si="295"/>
        <v>1</v>
      </c>
      <c r="L1446" s="23">
        <f t="shared" si="296"/>
        <v>0</v>
      </c>
      <c r="M1446" s="23">
        <f ca="1">OFFSET('Z1'!$B$7,B1446,K1446)*E1446</f>
        <v>0</v>
      </c>
      <c r="N1446" s="23">
        <f ca="1">IF(L1446&gt;0,OFFSET('Z1'!$I$7,B1446,L1446)*IF(L1446=1,E1446-9300,IF(L1446=2,E1446-18000,IF(L1446=3,E1446-45000,0))),0)</f>
        <v>0</v>
      </c>
      <c r="O1446" s="23">
        <f>IF(AND(F1446=1,E1446&gt;20000,E1446&lt;=45000),E1446*'Z1'!$G$7,0)+IF(AND(F1446=1,E1446&gt;45000,E1446&lt;=50000),'Z1'!$G$7/5000*(50000-E1446)*E1446,0)</f>
        <v>0</v>
      </c>
      <c r="P1446" s="24">
        <f t="shared" ca="1" si="297"/>
        <v>0</v>
      </c>
      <c r="Q1446" s="27">
        <v>60976</v>
      </c>
      <c r="R1446" s="26">
        <f t="shared" si="298"/>
        <v>59976</v>
      </c>
      <c r="S1446" s="27">
        <f t="shared" si="299"/>
        <v>1</v>
      </c>
      <c r="T1446" s="28">
        <f t="shared" si="300"/>
        <v>53978.400000000001</v>
      </c>
      <c r="U1446" s="61">
        <f ca="1">OFFSET($U$4,B1446,0)/OFFSET($G$4,B1446,0)*G1446</f>
        <v>2389062.6517151492</v>
      </c>
      <c r="V1446" s="62">
        <f t="shared" ca="1" si="301"/>
        <v>2443041.0517151491</v>
      </c>
      <c r="W1446" s="63">
        <v>962.17630541583765</v>
      </c>
      <c r="X1446" s="63">
        <f t="shared" ca="1" si="302"/>
        <v>895.87130609283065</v>
      </c>
      <c r="Y1446" s="64">
        <f t="shared" ca="1" si="303"/>
        <v>-6.8911486335501704E-2</v>
      </c>
      <c r="Z1446" s="64"/>
      <c r="AA1446" s="64">
        <f ca="1">MAX(Y1446,OFFSET($AA$4,B1446,0))</f>
        <v>-6.8911486335501704E-2</v>
      </c>
      <c r="AB1446" s="62">
        <f t="shared" ca="1" si="304"/>
        <v>2443041.0517151491</v>
      </c>
      <c r="AC1446" s="65">
        <f t="shared" ca="1" si="305"/>
        <v>0</v>
      </c>
      <c r="AD1446" s="62">
        <f ca="1">MAX(0,AB1446-W1446*(1+OFFSET($Y$4,B1446,0))*E1446)</f>
        <v>0</v>
      </c>
      <c r="AE1446" s="65">
        <f ca="1">IF(OFFSET($AC$4,B1446,0)=0,0,-OFFSET($AC$4,B1446,0)/OFFSET($AD$4,B1446,0)*AD1446)</f>
        <v>0</v>
      </c>
      <c r="AF1446" s="51">
        <f t="shared" ca="1" si="306"/>
        <v>2443041.0517151491</v>
      </c>
    </row>
    <row r="1447" spans="1:32" ht="11.25" x14ac:dyDescent="0.2">
      <c r="A1447" s="60">
        <v>50623</v>
      </c>
      <c r="B1447" s="102">
        <f>INT(A1447/10000)</f>
        <v>5</v>
      </c>
      <c r="C1447" s="109">
        <v>3</v>
      </c>
      <c r="D1447" s="60" t="s">
        <v>1503</v>
      </c>
      <c r="E1447" s="60">
        <v>1913</v>
      </c>
      <c r="F1447" s="60">
        <v>0</v>
      </c>
      <c r="G1447" s="60">
        <f t="shared" si="294"/>
        <v>3083.6417910447763</v>
      </c>
      <c r="H1447" s="60"/>
      <c r="I1447" s="60"/>
      <c r="J1447" s="57"/>
      <c r="K1447" s="23">
        <f t="shared" si="295"/>
        <v>1</v>
      </c>
      <c r="L1447" s="23">
        <f t="shared" si="296"/>
        <v>0</v>
      </c>
      <c r="M1447" s="23">
        <f ca="1">OFFSET('Z1'!$B$7,B1447,K1447)*E1447</f>
        <v>0</v>
      </c>
      <c r="N1447" s="23">
        <f ca="1">IF(L1447&gt;0,OFFSET('Z1'!$I$7,B1447,L1447)*IF(L1447=1,E1447-9300,IF(L1447=2,E1447-18000,IF(L1447=3,E1447-45000,0))),0)</f>
        <v>0</v>
      </c>
      <c r="O1447" s="23">
        <f>IF(AND(F1447=1,E1447&gt;20000,E1447&lt;=45000),E1447*'Z1'!$G$7,0)+IF(AND(F1447=1,E1447&gt;45000,E1447&lt;=50000),'Z1'!$G$7/5000*(50000-E1447)*E1447,0)</f>
        <v>0</v>
      </c>
      <c r="P1447" s="24">
        <f t="shared" ca="1" si="297"/>
        <v>0</v>
      </c>
      <c r="Q1447" s="27">
        <v>119957</v>
      </c>
      <c r="R1447" s="26">
        <f t="shared" si="298"/>
        <v>118957</v>
      </c>
      <c r="S1447" s="27">
        <f t="shared" si="299"/>
        <v>1</v>
      </c>
      <c r="T1447" s="28">
        <f t="shared" si="300"/>
        <v>107061.3</v>
      </c>
      <c r="U1447" s="61">
        <f ca="1">OFFSET($U$4,B1447,0)/OFFSET($G$4,B1447,0)*G1447</f>
        <v>1675935.7729120206</v>
      </c>
      <c r="V1447" s="62">
        <f t="shared" ca="1" si="301"/>
        <v>1782997.0729120206</v>
      </c>
      <c r="W1447" s="63">
        <v>1000.8163496808064</v>
      </c>
      <c r="X1447" s="63">
        <f t="shared" ca="1" si="302"/>
        <v>932.04237998537405</v>
      </c>
      <c r="Y1447" s="64">
        <f t="shared" ca="1" si="303"/>
        <v>-6.8717871882655213E-2</v>
      </c>
      <c r="Z1447" s="64"/>
      <c r="AA1447" s="64">
        <f ca="1">MAX(Y1447,OFFSET($AA$4,B1447,0))</f>
        <v>-6.8717871882655213E-2</v>
      </c>
      <c r="AB1447" s="62">
        <f t="shared" ca="1" si="304"/>
        <v>1782997.0729120206</v>
      </c>
      <c r="AC1447" s="65">
        <f t="shared" ca="1" si="305"/>
        <v>0</v>
      </c>
      <c r="AD1447" s="62">
        <f ca="1">MAX(0,AB1447-W1447*(1+OFFSET($Y$4,B1447,0))*E1447)</f>
        <v>0</v>
      </c>
      <c r="AE1447" s="65">
        <f ca="1">IF(OFFSET($AC$4,B1447,0)=0,0,-OFFSET($AC$4,B1447,0)/OFFSET($AD$4,B1447,0)*AD1447)</f>
        <v>0</v>
      </c>
      <c r="AF1447" s="51">
        <f t="shared" ca="1" si="306"/>
        <v>1782997.0729120206</v>
      </c>
    </row>
    <row r="1448" spans="1:32" ht="11.25" x14ac:dyDescent="0.2">
      <c r="A1448" s="60">
        <v>50624</v>
      </c>
      <c r="B1448" s="102">
        <f>INT(A1448/10000)</f>
        <v>5</v>
      </c>
      <c r="C1448" s="109">
        <v>4</v>
      </c>
      <c r="D1448" s="60" t="s">
        <v>1504</v>
      </c>
      <c r="E1448" s="60">
        <v>3020</v>
      </c>
      <c r="F1448" s="60">
        <v>0</v>
      </c>
      <c r="G1448" s="60">
        <f t="shared" si="294"/>
        <v>4868.059701492537</v>
      </c>
      <c r="H1448" s="60"/>
      <c r="I1448" s="60"/>
      <c r="J1448" s="57"/>
      <c r="K1448" s="23">
        <f t="shared" si="295"/>
        <v>1</v>
      </c>
      <c r="L1448" s="23">
        <f t="shared" si="296"/>
        <v>0</v>
      </c>
      <c r="M1448" s="23">
        <f ca="1">OFFSET('Z1'!$B$7,B1448,K1448)*E1448</f>
        <v>0</v>
      </c>
      <c r="N1448" s="23">
        <f ca="1">IF(L1448&gt;0,OFFSET('Z1'!$I$7,B1448,L1448)*IF(L1448=1,E1448-9300,IF(L1448=2,E1448-18000,IF(L1448=3,E1448-45000,0))),0)</f>
        <v>0</v>
      </c>
      <c r="O1448" s="23">
        <f>IF(AND(F1448=1,E1448&gt;20000,E1448&lt;=45000),E1448*'Z1'!$G$7,0)+IF(AND(F1448=1,E1448&gt;45000,E1448&lt;=50000),'Z1'!$G$7/5000*(50000-E1448)*E1448,0)</f>
        <v>0</v>
      </c>
      <c r="P1448" s="24">
        <f t="shared" ca="1" si="297"/>
        <v>0</v>
      </c>
      <c r="Q1448" s="27">
        <v>169261</v>
      </c>
      <c r="R1448" s="26">
        <f t="shared" si="298"/>
        <v>168261</v>
      </c>
      <c r="S1448" s="27">
        <f t="shared" si="299"/>
        <v>1</v>
      </c>
      <c r="T1448" s="28">
        <f t="shared" si="300"/>
        <v>151434.9</v>
      </c>
      <c r="U1448" s="61">
        <f ca="1">OFFSET($U$4,B1448,0)/OFFSET($G$4,B1448,0)*G1448</f>
        <v>2645753.2849944076</v>
      </c>
      <c r="V1448" s="62">
        <f t="shared" ca="1" si="301"/>
        <v>2797188.1849944075</v>
      </c>
      <c r="W1448" s="63">
        <v>996.87256560049696</v>
      </c>
      <c r="X1448" s="63">
        <f t="shared" ca="1" si="302"/>
        <v>926.22125330940639</v>
      </c>
      <c r="Y1448" s="64">
        <f t="shared" ca="1" si="303"/>
        <v>-7.0872962833049336E-2</v>
      </c>
      <c r="Z1448" s="64"/>
      <c r="AA1448" s="64">
        <f ca="1">MAX(Y1448,OFFSET($AA$4,B1448,0))</f>
        <v>-6.9274953231019176E-2</v>
      </c>
      <c r="AB1448" s="62">
        <f t="shared" ca="1" si="304"/>
        <v>2801999.0810285341</v>
      </c>
      <c r="AC1448" s="65">
        <f t="shared" ca="1" si="305"/>
        <v>4810.8960341266356</v>
      </c>
      <c r="AD1448" s="62">
        <f ca="1">MAX(0,AB1448-W1448*(1+OFFSET($Y$4,B1448,0))*E1448)</f>
        <v>0</v>
      </c>
      <c r="AE1448" s="65">
        <f ca="1">IF(OFFSET($AC$4,B1448,0)=0,0,-OFFSET($AC$4,B1448,0)/OFFSET($AD$4,B1448,0)*AD1448)</f>
        <v>0</v>
      </c>
      <c r="AF1448" s="51">
        <f t="shared" ca="1" si="306"/>
        <v>2801999.0810285341</v>
      </c>
    </row>
    <row r="1449" spans="1:32" ht="11.25" x14ac:dyDescent="0.2">
      <c r="A1449" s="60">
        <v>50625</v>
      </c>
      <c r="B1449" s="102">
        <f>INT(A1449/10000)</f>
        <v>5</v>
      </c>
      <c r="C1449" s="109">
        <v>2</v>
      </c>
      <c r="D1449" s="60" t="s">
        <v>1505</v>
      </c>
      <c r="E1449" s="60">
        <v>611</v>
      </c>
      <c r="F1449" s="60">
        <v>0</v>
      </c>
      <c r="G1449" s="60">
        <f t="shared" si="294"/>
        <v>984.8955223880597</v>
      </c>
      <c r="H1449" s="60"/>
      <c r="I1449" s="60"/>
      <c r="J1449" s="57"/>
      <c r="K1449" s="23">
        <f t="shared" si="295"/>
        <v>1</v>
      </c>
      <c r="L1449" s="23">
        <f t="shared" si="296"/>
        <v>0</v>
      </c>
      <c r="M1449" s="23">
        <f ca="1">OFFSET('Z1'!$B$7,B1449,K1449)*E1449</f>
        <v>0</v>
      </c>
      <c r="N1449" s="23">
        <f ca="1">IF(L1449&gt;0,OFFSET('Z1'!$I$7,B1449,L1449)*IF(L1449=1,E1449-9300,IF(L1449=2,E1449-18000,IF(L1449=3,E1449-45000,0))),0)</f>
        <v>0</v>
      </c>
      <c r="O1449" s="23">
        <f>IF(AND(F1449=1,E1449&gt;20000,E1449&lt;=45000),E1449*'Z1'!$G$7,0)+IF(AND(F1449=1,E1449&gt;45000,E1449&lt;=50000),'Z1'!$G$7/5000*(50000-E1449)*E1449,0)</f>
        <v>0</v>
      </c>
      <c r="P1449" s="24">
        <f t="shared" ca="1" si="297"/>
        <v>0</v>
      </c>
      <c r="Q1449" s="27">
        <v>216631</v>
      </c>
      <c r="R1449" s="26">
        <f t="shared" si="298"/>
        <v>215631</v>
      </c>
      <c r="S1449" s="27">
        <f t="shared" si="299"/>
        <v>1</v>
      </c>
      <c r="T1449" s="28">
        <f t="shared" si="300"/>
        <v>194067.9</v>
      </c>
      <c r="U1449" s="61">
        <f ca="1">OFFSET($U$4,B1449,0)/OFFSET($G$4,B1449,0)*G1449</f>
        <v>535283.19772568974</v>
      </c>
      <c r="V1449" s="62">
        <f t="shared" ca="1" si="301"/>
        <v>729351.09772568976</v>
      </c>
      <c r="W1449" s="63">
        <v>1251.6567484538125</v>
      </c>
      <c r="X1449" s="63">
        <f t="shared" ca="1" si="302"/>
        <v>1193.700650942209</v>
      </c>
      <c r="Y1449" s="64">
        <f t="shared" ca="1" si="303"/>
        <v>-4.6303507397852828E-2</v>
      </c>
      <c r="Z1449" s="64"/>
      <c r="AA1449" s="64">
        <f ca="1">MAX(Y1449,OFFSET($AA$4,B1449,0))</f>
        <v>-4.6303507397852828E-2</v>
      </c>
      <c r="AB1449" s="62">
        <f t="shared" ca="1" si="304"/>
        <v>729351.09772568964</v>
      </c>
      <c r="AC1449" s="65">
        <f t="shared" ca="1" si="305"/>
        <v>0</v>
      </c>
      <c r="AD1449" s="62">
        <f ca="1">MAX(0,AB1449-W1449*(1+OFFSET($Y$4,B1449,0))*E1449)</f>
        <v>13743.883769954904</v>
      </c>
      <c r="AE1449" s="65">
        <f ca="1">IF(OFFSET($AC$4,B1449,0)=0,0,-OFFSET($AC$4,B1449,0)/OFFSET($AD$4,B1449,0)*AD1449)</f>
        <v>-5886.8392933515415</v>
      </c>
      <c r="AF1449" s="51">
        <f t="shared" ca="1" si="306"/>
        <v>723464.25843233813</v>
      </c>
    </row>
    <row r="1450" spans="1:32" ht="11.25" x14ac:dyDescent="0.2">
      <c r="A1450" s="60">
        <v>50626</v>
      </c>
      <c r="B1450" s="102">
        <f>INT(A1450/10000)</f>
        <v>5</v>
      </c>
      <c r="C1450" s="109">
        <v>3</v>
      </c>
      <c r="D1450" s="60" t="s">
        <v>1506</v>
      </c>
      <c r="E1450" s="60">
        <v>1115</v>
      </c>
      <c r="F1450" s="60">
        <v>0</v>
      </c>
      <c r="G1450" s="60">
        <f t="shared" si="294"/>
        <v>1797.3134328358208</v>
      </c>
      <c r="H1450" s="60"/>
      <c r="I1450" s="60"/>
      <c r="J1450" s="57"/>
      <c r="K1450" s="23">
        <f t="shared" si="295"/>
        <v>1</v>
      </c>
      <c r="L1450" s="23">
        <f t="shared" si="296"/>
        <v>0</v>
      </c>
      <c r="M1450" s="23">
        <f ca="1">OFFSET('Z1'!$B$7,B1450,K1450)*E1450</f>
        <v>0</v>
      </c>
      <c r="N1450" s="23">
        <f ca="1">IF(L1450&gt;0,OFFSET('Z1'!$I$7,B1450,L1450)*IF(L1450=1,E1450-9300,IF(L1450=2,E1450-18000,IF(L1450=3,E1450-45000,0))),0)</f>
        <v>0</v>
      </c>
      <c r="O1450" s="23">
        <f>IF(AND(F1450=1,E1450&gt;20000,E1450&lt;=45000),E1450*'Z1'!$G$7,0)+IF(AND(F1450=1,E1450&gt;45000,E1450&lt;=50000),'Z1'!$G$7/5000*(50000-E1450)*E1450,0)</f>
        <v>0</v>
      </c>
      <c r="P1450" s="24">
        <f t="shared" ca="1" si="297"/>
        <v>0</v>
      </c>
      <c r="Q1450" s="27">
        <v>459503</v>
      </c>
      <c r="R1450" s="26">
        <f t="shared" si="298"/>
        <v>458503</v>
      </c>
      <c r="S1450" s="27">
        <f t="shared" si="299"/>
        <v>1</v>
      </c>
      <c r="T1450" s="28">
        <f t="shared" si="300"/>
        <v>412652.7</v>
      </c>
      <c r="U1450" s="61">
        <f ca="1">OFFSET($U$4,B1450,0)/OFFSET($G$4,B1450,0)*G1450</f>
        <v>976826.13005588227</v>
      </c>
      <c r="V1450" s="62">
        <f t="shared" ca="1" si="301"/>
        <v>1389478.8300558822</v>
      </c>
      <c r="W1450" s="63">
        <v>1313.6961508967154</v>
      </c>
      <c r="X1450" s="63">
        <f t="shared" ca="1" si="302"/>
        <v>1246.1693543102083</v>
      </c>
      <c r="Y1450" s="64">
        <f t="shared" ca="1" si="303"/>
        <v>-5.1402142375475468E-2</v>
      </c>
      <c r="Z1450" s="64"/>
      <c r="AA1450" s="64">
        <f ca="1">MAX(Y1450,OFFSET($AA$4,B1450,0))</f>
        <v>-5.1402142375475468E-2</v>
      </c>
      <c r="AB1450" s="62">
        <f t="shared" ca="1" si="304"/>
        <v>1389478.8300558822</v>
      </c>
      <c r="AC1450" s="65">
        <f t="shared" ca="1" si="305"/>
        <v>0</v>
      </c>
      <c r="AD1450" s="62">
        <f ca="1">MAX(0,AB1450-W1450*(1+OFFSET($Y$4,B1450,0))*E1450)</f>
        <v>18855.722710446455</v>
      </c>
      <c r="AE1450" s="65">
        <f ca="1">IF(OFFSET($AC$4,B1450,0)=0,0,-OFFSET($AC$4,B1450,0)/OFFSET($AD$4,B1450,0)*AD1450)</f>
        <v>-8076.3640914260613</v>
      </c>
      <c r="AF1450" s="51">
        <f t="shared" ca="1" si="306"/>
        <v>1381402.4659644561</v>
      </c>
    </row>
    <row r="1451" spans="1:32" ht="11.25" x14ac:dyDescent="0.2">
      <c r="A1451" s="60">
        <v>50627</v>
      </c>
      <c r="B1451" s="102">
        <f>INT(A1451/10000)</f>
        <v>5</v>
      </c>
      <c r="C1451" s="109">
        <v>1</v>
      </c>
      <c r="D1451" s="60" t="s">
        <v>1507</v>
      </c>
      <c r="E1451" s="60">
        <v>412</v>
      </c>
      <c r="F1451" s="60">
        <v>0</v>
      </c>
      <c r="G1451" s="60">
        <f t="shared" si="294"/>
        <v>664.11940298507466</v>
      </c>
      <c r="H1451" s="60"/>
      <c r="I1451" s="60"/>
      <c r="J1451" s="57"/>
      <c r="K1451" s="23">
        <f t="shared" si="295"/>
        <v>1</v>
      </c>
      <c r="L1451" s="23">
        <f t="shared" si="296"/>
        <v>0</v>
      </c>
      <c r="M1451" s="23">
        <f ca="1">OFFSET('Z1'!$B$7,B1451,K1451)*E1451</f>
        <v>0</v>
      </c>
      <c r="N1451" s="23">
        <f ca="1">IF(L1451&gt;0,OFFSET('Z1'!$I$7,B1451,L1451)*IF(L1451=1,E1451-9300,IF(L1451=2,E1451-18000,IF(L1451=3,E1451-45000,0))),0)</f>
        <v>0</v>
      </c>
      <c r="O1451" s="23">
        <f>IF(AND(F1451=1,E1451&gt;20000,E1451&lt;=45000),E1451*'Z1'!$G$7,0)+IF(AND(F1451=1,E1451&gt;45000,E1451&lt;=50000),'Z1'!$G$7/5000*(50000-E1451)*E1451,0)</f>
        <v>0</v>
      </c>
      <c r="P1451" s="24">
        <f t="shared" ca="1" si="297"/>
        <v>0</v>
      </c>
      <c r="Q1451" s="27">
        <v>26031</v>
      </c>
      <c r="R1451" s="26">
        <f t="shared" si="298"/>
        <v>25031</v>
      </c>
      <c r="S1451" s="27">
        <f t="shared" si="299"/>
        <v>1</v>
      </c>
      <c r="T1451" s="28">
        <f t="shared" si="300"/>
        <v>22527.9</v>
      </c>
      <c r="U1451" s="61">
        <f ca="1">OFFSET($U$4,B1451,0)/OFFSET($G$4,B1451,0)*G1451</f>
        <v>360943.82563499868</v>
      </c>
      <c r="V1451" s="62">
        <f t="shared" ca="1" si="301"/>
        <v>383471.7256349987</v>
      </c>
      <c r="W1451" s="63">
        <v>994.52344570151911</v>
      </c>
      <c r="X1451" s="63">
        <f t="shared" ca="1" si="302"/>
        <v>930.75661561892889</v>
      </c>
      <c r="Y1451" s="64">
        <f t="shared" ca="1" si="303"/>
        <v>-6.4117975657788762E-2</v>
      </c>
      <c r="Z1451" s="64"/>
      <c r="AA1451" s="64">
        <f ca="1">MAX(Y1451,OFFSET($AA$4,B1451,0))</f>
        <v>-6.4117975657788762E-2</v>
      </c>
      <c r="AB1451" s="62">
        <f t="shared" ca="1" si="304"/>
        <v>383471.7256349987</v>
      </c>
      <c r="AC1451" s="65">
        <f t="shared" ca="1" si="305"/>
        <v>0</v>
      </c>
      <c r="AD1451" s="62">
        <f ca="1">MAX(0,AB1451-W1451*(1+OFFSET($Y$4,B1451,0))*E1451)</f>
        <v>64.320565335103311</v>
      </c>
      <c r="AE1451" s="65">
        <f ca="1">IF(OFFSET($AC$4,B1451,0)=0,0,-OFFSET($AC$4,B1451,0)/OFFSET($AD$4,B1451,0)*AD1451)</f>
        <v>-27.550060646832264</v>
      </c>
      <c r="AF1451" s="51">
        <f t="shared" ca="1" si="306"/>
        <v>383444.17557435186</v>
      </c>
    </row>
    <row r="1452" spans="1:32" ht="11.25" x14ac:dyDescent="0.2">
      <c r="A1452" s="60">
        <v>50628</v>
      </c>
      <c r="B1452" s="102">
        <f>INT(A1452/10000)</f>
        <v>5</v>
      </c>
      <c r="C1452" s="109">
        <v>5</v>
      </c>
      <c r="D1452" s="60" t="s">
        <v>1508</v>
      </c>
      <c r="E1452" s="60">
        <v>9847</v>
      </c>
      <c r="F1452" s="60">
        <v>0</v>
      </c>
      <c r="G1452" s="60">
        <f t="shared" si="294"/>
        <v>16336.308457711442</v>
      </c>
      <c r="H1452" s="60"/>
      <c r="I1452" s="60"/>
      <c r="J1452" s="57"/>
      <c r="K1452" s="23">
        <f t="shared" si="295"/>
        <v>1</v>
      </c>
      <c r="L1452" s="23">
        <f t="shared" si="296"/>
        <v>1</v>
      </c>
      <c r="M1452" s="23">
        <f ca="1">OFFSET('Z1'!$B$7,B1452,K1452)*E1452</f>
        <v>0</v>
      </c>
      <c r="N1452" s="23">
        <f ca="1">IF(L1452&gt;0,OFFSET('Z1'!$I$7,B1452,L1452)*IF(L1452=1,E1452-9300,IF(L1452=2,E1452-18000,IF(L1452=3,E1452-45000,0))),0)</f>
        <v>1001166.2857142857</v>
      </c>
      <c r="O1452" s="23">
        <f>IF(AND(F1452=1,E1452&gt;20000,E1452&lt;=45000),E1452*'Z1'!$G$7,0)+IF(AND(F1452=1,E1452&gt;45000,E1452&lt;=50000),'Z1'!$G$7/5000*(50000-E1452)*E1452,0)</f>
        <v>0</v>
      </c>
      <c r="P1452" s="24">
        <f t="shared" ca="1" si="297"/>
        <v>1001166.2857142857</v>
      </c>
      <c r="Q1452" s="27">
        <v>1665879</v>
      </c>
      <c r="R1452" s="26">
        <f t="shared" si="298"/>
        <v>1664879</v>
      </c>
      <c r="S1452" s="27">
        <f t="shared" si="299"/>
        <v>2</v>
      </c>
      <c r="T1452" s="28">
        <f t="shared" si="300"/>
        <v>327505.48328571429</v>
      </c>
      <c r="U1452" s="61">
        <f ca="1">OFFSET($U$4,B1452,0)/OFFSET($G$4,B1452,0)*G1452</f>
        <v>8878658.9353906736</v>
      </c>
      <c r="V1452" s="62">
        <f t="shared" ca="1" si="301"/>
        <v>10207330.704390673</v>
      </c>
      <c r="W1452" s="63">
        <v>1106.2614318601495</v>
      </c>
      <c r="X1452" s="63">
        <f t="shared" ca="1" si="302"/>
        <v>1036.5929424586852</v>
      </c>
      <c r="Y1452" s="64">
        <f t="shared" ca="1" si="303"/>
        <v>-6.2976514768591896E-2</v>
      </c>
      <c r="Z1452" s="64"/>
      <c r="AA1452" s="64">
        <f ca="1">MAX(Y1452,OFFSET($AA$4,B1452,0))</f>
        <v>-6.2976514768591896E-2</v>
      </c>
      <c r="AB1452" s="62">
        <f t="shared" ca="1" si="304"/>
        <v>10207330.704390673</v>
      </c>
      <c r="AC1452" s="65">
        <f t="shared" ca="1" si="305"/>
        <v>0</v>
      </c>
      <c r="AD1452" s="62">
        <f ca="1">MAX(0,AB1452-W1452*(1+OFFSET($Y$4,B1452,0))*E1452)</f>
        <v>14144.352830197662</v>
      </c>
      <c r="AE1452" s="65">
        <f ca="1">IF(OFFSET($AC$4,B1452,0)=0,0,-OFFSET($AC$4,B1452,0)/OFFSET($AD$4,B1452,0)*AD1452)</f>
        <v>-6058.36992028847</v>
      </c>
      <c r="AF1452" s="51">
        <f t="shared" ca="1" si="306"/>
        <v>10201272.334470384</v>
      </c>
    </row>
    <row r="1453" spans="1:32" ht="11.25" x14ac:dyDescent="0.2">
      <c r="A1453" s="60">
        <v>60101</v>
      </c>
      <c r="B1453" s="102">
        <f>INT(A1453/10000)</f>
        <v>6</v>
      </c>
      <c r="C1453" s="109">
        <v>8</v>
      </c>
      <c r="D1453" s="60" t="s">
        <v>1509</v>
      </c>
      <c r="E1453" s="60">
        <v>287995</v>
      </c>
      <c r="F1453" s="60">
        <v>1</v>
      </c>
      <c r="G1453" s="60">
        <f t="shared" si="294"/>
        <v>671988.33333333337</v>
      </c>
      <c r="H1453" s="60"/>
      <c r="I1453" s="60"/>
      <c r="J1453" s="57"/>
      <c r="K1453" s="23">
        <f t="shared" si="295"/>
        <v>4</v>
      </c>
      <c r="L1453" s="23">
        <f t="shared" si="296"/>
        <v>0</v>
      </c>
      <c r="M1453" s="23">
        <f ca="1">OFFSET('Z1'!$B$7,B1453,K1453)*E1453</f>
        <v>35984975.25</v>
      </c>
      <c r="N1453" s="23">
        <f ca="1">IF(L1453&gt;0,OFFSET('Z1'!$I$7,B1453,L1453)*IF(L1453=1,E1453-9300,IF(L1453=2,E1453-18000,IF(L1453=3,E1453-45000,0))),0)</f>
        <v>0</v>
      </c>
      <c r="O1453" s="23">
        <f>IF(AND(F1453=1,E1453&gt;20000,E1453&lt;=45000),E1453*'Z1'!$G$7,0)+IF(AND(F1453=1,E1453&gt;45000,E1453&lt;=50000),'Z1'!$G$7/5000*(50000-E1453)*E1453,0)</f>
        <v>0</v>
      </c>
      <c r="P1453" s="24">
        <f t="shared" ca="1" si="297"/>
        <v>35984975.25</v>
      </c>
      <c r="Q1453" s="27">
        <v>1129209</v>
      </c>
      <c r="R1453" s="26">
        <f t="shared" si="298"/>
        <v>1128209</v>
      </c>
      <c r="S1453" s="27">
        <f t="shared" si="299"/>
        <v>0</v>
      </c>
      <c r="T1453" s="28">
        <f t="shared" si="300"/>
        <v>0</v>
      </c>
      <c r="U1453" s="61">
        <f ca="1">OFFSET($U$4,B1453,0)/OFFSET($G$4,B1453,0)*G1453</f>
        <v>316185544.95402932</v>
      </c>
      <c r="V1453" s="62">
        <f t="shared" ca="1" si="301"/>
        <v>352170520.20402932</v>
      </c>
      <c r="W1453" s="63">
        <v>1312.0597857522664</v>
      </c>
      <c r="X1453" s="63">
        <f t="shared" ca="1" si="302"/>
        <v>1222.8355360476025</v>
      </c>
      <c r="Y1453" s="64">
        <f t="shared" ca="1" si="303"/>
        <v>-6.8003189087536442E-2</v>
      </c>
      <c r="Z1453" s="64"/>
      <c r="AA1453" s="64">
        <f ca="1">MAX(Y1453,OFFSET($AA$4,B1453,0))</f>
        <v>-6.8003189087536442E-2</v>
      </c>
      <c r="AB1453" s="62">
        <f t="shared" ca="1" si="304"/>
        <v>352170520.20402932</v>
      </c>
      <c r="AC1453" s="65">
        <f t="shared" ca="1" si="305"/>
        <v>0</v>
      </c>
      <c r="AD1453" s="62">
        <f ca="1">MAX(0,AB1453-W1453*(1+OFFSET($Y$4,B1453,0))*E1453)</f>
        <v>1624019.3562785387</v>
      </c>
      <c r="AE1453" s="65">
        <f ca="1">IF(OFFSET($AC$4,B1453,0)=0,0,-OFFSET($AC$4,B1453,0)/OFFSET($AD$4,B1453,0)*AD1453)</f>
        <v>-343672.43962301093</v>
      </c>
      <c r="AF1453" s="51">
        <f t="shared" ca="1" si="306"/>
        <v>351826847.76440632</v>
      </c>
    </row>
    <row r="1454" spans="1:32" ht="11.25" x14ac:dyDescent="0.2">
      <c r="A1454" s="60">
        <v>60305</v>
      </c>
      <c r="B1454" s="102">
        <f>INT(A1454/10000)</f>
        <v>6</v>
      </c>
      <c r="C1454" s="109">
        <v>4</v>
      </c>
      <c r="D1454" s="60" t="s">
        <v>1510</v>
      </c>
      <c r="E1454" s="60">
        <v>2902</v>
      </c>
      <c r="F1454" s="60">
        <v>0</v>
      </c>
      <c r="G1454" s="60">
        <f t="shared" si="294"/>
        <v>4677.8507462686566</v>
      </c>
      <c r="H1454" s="60"/>
      <c r="I1454" s="60"/>
      <c r="J1454" s="57"/>
      <c r="K1454" s="23">
        <f t="shared" si="295"/>
        <v>1</v>
      </c>
      <c r="L1454" s="23">
        <f t="shared" si="296"/>
        <v>0</v>
      </c>
      <c r="M1454" s="23">
        <f ca="1">OFFSET('Z1'!$B$7,B1454,K1454)*E1454</f>
        <v>0</v>
      </c>
      <c r="N1454" s="23">
        <f ca="1">IF(L1454&gt;0,OFFSET('Z1'!$I$7,B1454,L1454)*IF(L1454=1,E1454-9300,IF(L1454=2,E1454-18000,IF(L1454=3,E1454-45000,0))),0)</f>
        <v>0</v>
      </c>
      <c r="O1454" s="23">
        <f>IF(AND(F1454=1,E1454&gt;20000,E1454&lt;=45000),E1454*'Z1'!$G$7,0)+IF(AND(F1454=1,E1454&gt;45000,E1454&lt;=50000),'Z1'!$G$7/5000*(50000-E1454)*E1454,0)</f>
        <v>0</v>
      </c>
      <c r="P1454" s="24">
        <f t="shared" ca="1" si="297"/>
        <v>0</v>
      </c>
      <c r="Q1454" s="27">
        <v>7486</v>
      </c>
      <c r="R1454" s="26">
        <f t="shared" si="298"/>
        <v>6486</v>
      </c>
      <c r="S1454" s="27">
        <f t="shared" si="299"/>
        <v>1</v>
      </c>
      <c r="T1454" s="28">
        <f t="shared" si="300"/>
        <v>5837.4000000000005</v>
      </c>
      <c r="U1454" s="61">
        <f ca="1">OFFSET($U$4,B1454,0)/OFFSET($G$4,B1454,0)*G1454</f>
        <v>2201033.4317647894</v>
      </c>
      <c r="V1454" s="62">
        <f t="shared" ca="1" si="301"/>
        <v>2206870.8317647893</v>
      </c>
      <c r="W1454" s="63">
        <v>824.83915119342248</v>
      </c>
      <c r="X1454" s="63">
        <f t="shared" ca="1" si="302"/>
        <v>760.46548303404177</v>
      </c>
      <c r="Y1454" s="64">
        <f t="shared" ca="1" si="303"/>
        <v>-7.8043904761602723E-2</v>
      </c>
      <c r="Z1454" s="64"/>
      <c r="AA1454" s="64">
        <f ca="1">MAX(Y1454,OFFSET($AA$4,B1454,0))</f>
        <v>-7.7301052690755601E-2</v>
      </c>
      <c r="AB1454" s="62">
        <f t="shared" ca="1" si="304"/>
        <v>2208648.9842993142</v>
      </c>
      <c r="AC1454" s="65">
        <f t="shared" ca="1" si="305"/>
        <v>1778.1525345249102</v>
      </c>
      <c r="AD1454" s="62">
        <f ca="1">MAX(0,AB1454-W1454*(1+OFFSET($Y$4,B1454,0))*E1454)</f>
        <v>0</v>
      </c>
      <c r="AE1454" s="65">
        <f ca="1">IF(OFFSET($AC$4,B1454,0)=0,0,-OFFSET($AC$4,B1454,0)/OFFSET($AD$4,B1454,0)*AD1454)</f>
        <v>0</v>
      </c>
      <c r="AF1454" s="51">
        <f t="shared" ca="1" si="306"/>
        <v>2208648.9842993142</v>
      </c>
    </row>
    <row r="1455" spans="1:32" ht="11.25" x14ac:dyDescent="0.2">
      <c r="A1455" s="60">
        <v>60318</v>
      </c>
      <c r="B1455" s="102">
        <f>INT(A1455/10000)</f>
        <v>6</v>
      </c>
      <c r="C1455" s="109">
        <v>4</v>
      </c>
      <c r="D1455" s="60" t="s">
        <v>1511</v>
      </c>
      <c r="E1455" s="60">
        <v>3478</v>
      </c>
      <c r="F1455" s="60">
        <v>0</v>
      </c>
      <c r="G1455" s="60">
        <f t="shared" si="294"/>
        <v>5606.3283582089553</v>
      </c>
      <c r="H1455" s="60"/>
      <c r="I1455" s="60"/>
      <c r="J1455" s="57"/>
      <c r="K1455" s="23">
        <f t="shared" si="295"/>
        <v>1</v>
      </c>
      <c r="L1455" s="23">
        <f t="shared" si="296"/>
        <v>0</v>
      </c>
      <c r="M1455" s="23">
        <f ca="1">OFFSET('Z1'!$B$7,B1455,K1455)*E1455</f>
        <v>0</v>
      </c>
      <c r="N1455" s="23">
        <f ca="1">IF(L1455&gt;0,OFFSET('Z1'!$I$7,B1455,L1455)*IF(L1455=1,E1455-9300,IF(L1455=2,E1455-18000,IF(L1455=3,E1455-45000,0))),0)</f>
        <v>0</v>
      </c>
      <c r="O1455" s="23">
        <f>IF(AND(F1455=1,E1455&gt;20000,E1455&lt;=45000),E1455*'Z1'!$G$7,0)+IF(AND(F1455=1,E1455&gt;45000,E1455&lt;=50000),'Z1'!$G$7/5000*(50000-E1455)*E1455,0)</f>
        <v>0</v>
      </c>
      <c r="P1455" s="24">
        <f t="shared" ca="1" si="297"/>
        <v>0</v>
      </c>
      <c r="Q1455" s="27">
        <v>15541</v>
      </c>
      <c r="R1455" s="26">
        <f t="shared" si="298"/>
        <v>14541</v>
      </c>
      <c r="S1455" s="27">
        <f t="shared" si="299"/>
        <v>1</v>
      </c>
      <c r="T1455" s="28">
        <f t="shared" si="300"/>
        <v>13086.9</v>
      </c>
      <c r="U1455" s="61">
        <f ca="1">OFFSET($U$4,B1455,0)/OFFSET($G$4,B1455,0)*G1455</f>
        <v>2637902.9206333347</v>
      </c>
      <c r="V1455" s="62">
        <f t="shared" ca="1" si="301"/>
        <v>2650989.8206333346</v>
      </c>
      <c r="W1455" s="63">
        <v>826.54179854849849</v>
      </c>
      <c r="X1455" s="63">
        <f t="shared" ca="1" si="302"/>
        <v>762.21673968756022</v>
      </c>
      <c r="Y1455" s="64">
        <f t="shared" ca="1" si="303"/>
        <v>-7.7824326578402214E-2</v>
      </c>
      <c r="Z1455" s="64"/>
      <c r="AA1455" s="64">
        <f ca="1">MAX(Y1455,OFFSET($AA$4,B1455,0))</f>
        <v>-7.7301052690755601E-2</v>
      </c>
      <c r="AB1455" s="62">
        <f t="shared" ca="1" si="304"/>
        <v>2652494.0825538505</v>
      </c>
      <c r="AC1455" s="65">
        <f t="shared" ca="1" si="305"/>
        <v>1504.2619205159135</v>
      </c>
      <c r="AD1455" s="62">
        <f ca="1">MAX(0,AB1455-W1455*(1+OFFSET($Y$4,B1455,0))*E1455)</f>
        <v>0</v>
      </c>
      <c r="AE1455" s="65">
        <f ca="1">IF(OFFSET($AC$4,B1455,0)=0,0,-OFFSET($AC$4,B1455,0)/OFFSET($AD$4,B1455,0)*AD1455)</f>
        <v>0</v>
      </c>
      <c r="AF1455" s="51">
        <f t="shared" ca="1" si="306"/>
        <v>2652494.0825538505</v>
      </c>
    </row>
    <row r="1456" spans="1:32" ht="11.25" x14ac:dyDescent="0.2">
      <c r="A1456" s="60">
        <v>60323</v>
      </c>
      <c r="B1456" s="102">
        <f>INT(A1456/10000)</f>
        <v>6</v>
      </c>
      <c r="C1456" s="109">
        <v>3</v>
      </c>
      <c r="D1456" s="60" t="s">
        <v>1512</v>
      </c>
      <c r="E1456" s="60">
        <v>1626</v>
      </c>
      <c r="F1456" s="60">
        <v>0</v>
      </c>
      <c r="G1456" s="60">
        <f t="shared" si="294"/>
        <v>2621.0149253731342</v>
      </c>
      <c r="H1456" s="60"/>
      <c r="I1456" s="60"/>
      <c r="J1456" s="57"/>
      <c r="K1456" s="23">
        <f t="shared" si="295"/>
        <v>1</v>
      </c>
      <c r="L1456" s="23">
        <f t="shared" si="296"/>
        <v>0</v>
      </c>
      <c r="M1456" s="23">
        <f ca="1">OFFSET('Z1'!$B$7,B1456,K1456)*E1456</f>
        <v>0</v>
      </c>
      <c r="N1456" s="23">
        <f ca="1">IF(L1456&gt;0,OFFSET('Z1'!$I$7,B1456,L1456)*IF(L1456=1,E1456-9300,IF(L1456=2,E1456-18000,IF(L1456=3,E1456-45000,0))),0)</f>
        <v>0</v>
      </c>
      <c r="O1456" s="23">
        <f>IF(AND(F1456=1,E1456&gt;20000,E1456&lt;=45000),E1456*'Z1'!$G$7,0)+IF(AND(F1456=1,E1456&gt;45000,E1456&lt;=50000),'Z1'!$G$7/5000*(50000-E1456)*E1456,0)</f>
        <v>0</v>
      </c>
      <c r="P1456" s="24">
        <f t="shared" ca="1" si="297"/>
        <v>0</v>
      </c>
      <c r="Q1456" s="27">
        <v>0</v>
      </c>
      <c r="R1456" s="26">
        <f t="shared" si="298"/>
        <v>0</v>
      </c>
      <c r="S1456" s="27">
        <f t="shared" si="299"/>
        <v>1</v>
      </c>
      <c r="T1456" s="28">
        <f t="shared" si="300"/>
        <v>0</v>
      </c>
      <c r="U1456" s="61">
        <f ca="1">OFFSET($U$4,B1456,0)/OFFSET($G$4,B1456,0)*G1456</f>
        <v>1233246.1612851645</v>
      </c>
      <c r="V1456" s="62">
        <f t="shared" ca="1" si="301"/>
        <v>1233246.1612851645</v>
      </c>
      <c r="W1456" s="63">
        <v>822.88628262681459</v>
      </c>
      <c r="X1456" s="63">
        <f t="shared" ca="1" si="302"/>
        <v>758.45397373011349</v>
      </c>
      <c r="Y1456" s="64">
        <f t="shared" ca="1" si="303"/>
        <v>-7.8300380328397923E-2</v>
      </c>
      <c r="Z1456" s="64"/>
      <c r="AA1456" s="64">
        <f ca="1">MAX(Y1456,OFFSET($AA$4,B1456,0))</f>
        <v>-7.7301052690755601E-2</v>
      </c>
      <c r="AB1456" s="62">
        <f t="shared" ca="1" si="304"/>
        <v>1234583.2747510762</v>
      </c>
      <c r="AC1456" s="65">
        <f t="shared" ca="1" si="305"/>
        <v>1337.1134659117088</v>
      </c>
      <c r="AD1456" s="62">
        <f ca="1">MAX(0,AB1456-W1456*(1+OFFSET($Y$4,B1456,0))*E1456)</f>
        <v>0</v>
      </c>
      <c r="AE1456" s="65">
        <f ca="1">IF(OFFSET($AC$4,B1456,0)=0,0,-OFFSET($AC$4,B1456,0)/OFFSET($AD$4,B1456,0)*AD1456)</f>
        <v>0</v>
      </c>
      <c r="AF1456" s="51">
        <f t="shared" ca="1" si="306"/>
        <v>1234583.2747510762</v>
      </c>
    </row>
    <row r="1457" spans="1:32" ht="11.25" x14ac:dyDescent="0.2">
      <c r="A1457" s="60">
        <v>60324</v>
      </c>
      <c r="B1457" s="102">
        <f>INT(A1457/10000)</f>
        <v>6</v>
      </c>
      <c r="C1457" s="109">
        <v>3</v>
      </c>
      <c r="D1457" s="60" t="s">
        <v>1513</v>
      </c>
      <c r="E1457" s="60">
        <v>1765</v>
      </c>
      <c r="F1457" s="60">
        <v>0</v>
      </c>
      <c r="G1457" s="60">
        <f t="shared" si="294"/>
        <v>2845.0746268656717</v>
      </c>
      <c r="H1457" s="60"/>
      <c r="I1457" s="60"/>
      <c r="J1457" s="57"/>
      <c r="K1457" s="23">
        <f t="shared" si="295"/>
        <v>1</v>
      </c>
      <c r="L1457" s="23">
        <f t="shared" si="296"/>
        <v>0</v>
      </c>
      <c r="M1457" s="23">
        <f ca="1">OFFSET('Z1'!$B$7,B1457,K1457)*E1457</f>
        <v>0</v>
      </c>
      <c r="N1457" s="23">
        <f ca="1">IF(L1457&gt;0,OFFSET('Z1'!$I$7,B1457,L1457)*IF(L1457=1,E1457-9300,IF(L1457=2,E1457-18000,IF(L1457=3,E1457-45000,0))),0)</f>
        <v>0</v>
      </c>
      <c r="O1457" s="23">
        <f>IF(AND(F1457=1,E1457&gt;20000,E1457&lt;=45000),E1457*'Z1'!$G$7,0)+IF(AND(F1457=1,E1457&gt;45000,E1457&lt;=50000),'Z1'!$G$7/5000*(50000-E1457)*E1457,0)</f>
        <v>0</v>
      </c>
      <c r="P1457" s="24">
        <f t="shared" ca="1" si="297"/>
        <v>0</v>
      </c>
      <c r="Q1457" s="27">
        <v>0</v>
      </c>
      <c r="R1457" s="26">
        <f t="shared" si="298"/>
        <v>0</v>
      </c>
      <c r="S1457" s="27">
        <f t="shared" si="299"/>
        <v>1</v>
      </c>
      <c r="T1457" s="28">
        <f t="shared" si="300"/>
        <v>0</v>
      </c>
      <c r="U1457" s="61">
        <f ca="1">OFFSET($U$4,B1457,0)/OFFSET($G$4,B1457,0)*G1457</f>
        <v>1338671.2636336503</v>
      </c>
      <c r="V1457" s="62">
        <f t="shared" ca="1" si="301"/>
        <v>1338671.2636336503</v>
      </c>
      <c r="W1457" s="63">
        <v>822.88628262681459</v>
      </c>
      <c r="X1457" s="63">
        <f t="shared" ca="1" si="302"/>
        <v>758.45397373011349</v>
      </c>
      <c r="Y1457" s="64">
        <f t="shared" ca="1" si="303"/>
        <v>-7.8300380328397923E-2</v>
      </c>
      <c r="Z1457" s="64"/>
      <c r="AA1457" s="64">
        <f ca="1">MAX(Y1457,OFFSET($AA$4,B1457,0))</f>
        <v>-7.7301052690755601E-2</v>
      </c>
      <c r="AB1457" s="62">
        <f t="shared" ca="1" si="304"/>
        <v>1340122.6813872384</v>
      </c>
      <c r="AC1457" s="65">
        <f t="shared" ca="1" si="305"/>
        <v>1451.4177535881754</v>
      </c>
      <c r="AD1457" s="62">
        <f ca="1">MAX(0,AB1457-W1457*(1+OFFSET($Y$4,B1457,0))*E1457)</f>
        <v>0</v>
      </c>
      <c r="AE1457" s="65">
        <f ca="1">IF(OFFSET($AC$4,B1457,0)=0,0,-OFFSET($AC$4,B1457,0)/OFFSET($AD$4,B1457,0)*AD1457)</f>
        <v>0</v>
      </c>
      <c r="AF1457" s="51">
        <f t="shared" ca="1" si="306"/>
        <v>1340122.6813872384</v>
      </c>
    </row>
    <row r="1458" spans="1:32" ht="11.25" x14ac:dyDescent="0.2">
      <c r="A1458" s="60">
        <v>60326</v>
      </c>
      <c r="B1458" s="102">
        <f>INT(A1458/10000)</f>
        <v>6</v>
      </c>
      <c r="C1458" s="109">
        <v>3</v>
      </c>
      <c r="D1458" s="60" t="s">
        <v>1514</v>
      </c>
      <c r="E1458" s="60">
        <v>1628</v>
      </c>
      <c r="F1458" s="60">
        <v>0</v>
      </c>
      <c r="G1458" s="60">
        <f t="shared" si="294"/>
        <v>2624.2388059701493</v>
      </c>
      <c r="H1458" s="60"/>
      <c r="I1458" s="60"/>
      <c r="J1458" s="57"/>
      <c r="K1458" s="23">
        <f t="shared" si="295"/>
        <v>1</v>
      </c>
      <c r="L1458" s="23">
        <f t="shared" si="296"/>
        <v>0</v>
      </c>
      <c r="M1458" s="23">
        <f ca="1">OFFSET('Z1'!$B$7,B1458,K1458)*E1458</f>
        <v>0</v>
      </c>
      <c r="N1458" s="23">
        <f ca="1">IF(L1458&gt;0,OFFSET('Z1'!$I$7,B1458,L1458)*IF(L1458=1,E1458-9300,IF(L1458=2,E1458-18000,IF(L1458=3,E1458-45000,0))),0)</f>
        <v>0</v>
      </c>
      <c r="O1458" s="23">
        <f>IF(AND(F1458=1,E1458&gt;20000,E1458&lt;=45000),E1458*'Z1'!$G$7,0)+IF(AND(F1458=1,E1458&gt;45000,E1458&lt;=50000),'Z1'!$G$7/5000*(50000-E1458)*E1458,0)</f>
        <v>0</v>
      </c>
      <c r="P1458" s="24">
        <f t="shared" ca="1" si="297"/>
        <v>0</v>
      </c>
      <c r="Q1458" s="27">
        <v>0</v>
      </c>
      <c r="R1458" s="26">
        <f t="shared" si="298"/>
        <v>0</v>
      </c>
      <c r="S1458" s="27">
        <f t="shared" si="299"/>
        <v>1</v>
      </c>
      <c r="T1458" s="28">
        <f t="shared" si="300"/>
        <v>0</v>
      </c>
      <c r="U1458" s="61">
        <f ca="1">OFFSET($U$4,B1458,0)/OFFSET($G$4,B1458,0)*G1458</f>
        <v>1234763.0692326247</v>
      </c>
      <c r="V1458" s="62">
        <f t="shared" ca="1" si="301"/>
        <v>1234763.0692326247</v>
      </c>
      <c r="W1458" s="63">
        <v>822.88628262681459</v>
      </c>
      <c r="X1458" s="63">
        <f t="shared" ca="1" si="302"/>
        <v>758.45397373011349</v>
      </c>
      <c r="Y1458" s="64">
        <f t="shared" ca="1" si="303"/>
        <v>-7.8300380328397923E-2</v>
      </c>
      <c r="Z1458" s="64"/>
      <c r="AA1458" s="64">
        <f ca="1">MAX(Y1458,OFFSET($AA$4,B1458,0))</f>
        <v>-7.7301052690755601E-2</v>
      </c>
      <c r="AB1458" s="62">
        <f t="shared" ca="1" si="304"/>
        <v>1236101.8273645462</v>
      </c>
      <c r="AC1458" s="65">
        <f t="shared" ca="1" si="305"/>
        <v>1338.7581319215242</v>
      </c>
      <c r="AD1458" s="62">
        <f ca="1">MAX(0,AB1458-W1458*(1+OFFSET($Y$4,B1458,0))*E1458)</f>
        <v>0</v>
      </c>
      <c r="AE1458" s="65">
        <f ca="1">IF(OFFSET($AC$4,B1458,0)=0,0,-OFFSET($AC$4,B1458,0)/OFFSET($AD$4,B1458,0)*AD1458)</f>
        <v>0</v>
      </c>
      <c r="AF1458" s="51">
        <f t="shared" ca="1" si="306"/>
        <v>1236101.8273645462</v>
      </c>
    </row>
    <row r="1459" spans="1:32" ht="11.25" x14ac:dyDescent="0.2">
      <c r="A1459" s="60">
        <v>60329</v>
      </c>
      <c r="B1459" s="102">
        <f>INT(A1459/10000)</f>
        <v>6</v>
      </c>
      <c r="C1459" s="109">
        <v>3</v>
      </c>
      <c r="D1459" s="60" t="s">
        <v>1515</v>
      </c>
      <c r="E1459" s="60">
        <v>1248</v>
      </c>
      <c r="F1459" s="60">
        <v>0</v>
      </c>
      <c r="G1459" s="60">
        <f t="shared" si="294"/>
        <v>2011.7014925373135</v>
      </c>
      <c r="H1459" s="60"/>
      <c r="I1459" s="60"/>
      <c r="J1459" s="57"/>
      <c r="K1459" s="23">
        <f t="shared" si="295"/>
        <v>1</v>
      </c>
      <c r="L1459" s="23">
        <f t="shared" si="296"/>
        <v>0</v>
      </c>
      <c r="M1459" s="23">
        <f ca="1">OFFSET('Z1'!$B$7,B1459,K1459)*E1459</f>
        <v>0</v>
      </c>
      <c r="N1459" s="23">
        <f ca="1">IF(L1459&gt;0,OFFSET('Z1'!$I$7,B1459,L1459)*IF(L1459=1,E1459-9300,IF(L1459=2,E1459-18000,IF(L1459=3,E1459-45000,0))),0)</f>
        <v>0</v>
      </c>
      <c r="O1459" s="23">
        <f>IF(AND(F1459=1,E1459&gt;20000,E1459&lt;=45000),E1459*'Z1'!$G$7,0)+IF(AND(F1459=1,E1459&gt;45000,E1459&lt;=50000),'Z1'!$G$7/5000*(50000-E1459)*E1459,0)</f>
        <v>0</v>
      </c>
      <c r="P1459" s="24">
        <f t="shared" ca="1" si="297"/>
        <v>0</v>
      </c>
      <c r="Q1459" s="27">
        <v>7939</v>
      </c>
      <c r="R1459" s="26">
        <f t="shared" si="298"/>
        <v>6939</v>
      </c>
      <c r="S1459" s="27">
        <f t="shared" si="299"/>
        <v>1</v>
      </c>
      <c r="T1459" s="28">
        <f t="shared" si="300"/>
        <v>6245.1</v>
      </c>
      <c r="U1459" s="61">
        <f ca="1">OFFSET($U$4,B1459,0)/OFFSET($G$4,B1459,0)*G1459</f>
        <v>946550.55921518162</v>
      </c>
      <c r="V1459" s="62">
        <f t="shared" ca="1" si="301"/>
        <v>952795.6592151816</v>
      </c>
      <c r="W1459" s="63">
        <v>824.51935287148694</v>
      </c>
      <c r="X1459" s="63">
        <f t="shared" ca="1" si="302"/>
        <v>763.45806026857497</v>
      </c>
      <c r="Y1459" s="64">
        <f t="shared" ca="1" si="303"/>
        <v>-7.4056833705914538E-2</v>
      </c>
      <c r="Z1459" s="64"/>
      <c r="AA1459" s="64">
        <f ca="1">MAX(Y1459,OFFSET($AA$4,B1459,0))</f>
        <v>-7.4056833705914538E-2</v>
      </c>
      <c r="AB1459" s="62">
        <f t="shared" ca="1" si="304"/>
        <v>952795.6592151816</v>
      </c>
      <c r="AC1459" s="65">
        <f t="shared" ca="1" si="305"/>
        <v>0</v>
      </c>
      <c r="AD1459" s="62">
        <f ca="1">MAX(0,AB1459-W1459*(1+OFFSET($Y$4,B1459,0))*E1459)</f>
        <v>0</v>
      </c>
      <c r="AE1459" s="65">
        <f ca="1">IF(OFFSET($AC$4,B1459,0)=0,0,-OFFSET($AC$4,B1459,0)/OFFSET($AD$4,B1459,0)*AD1459)</f>
        <v>0</v>
      </c>
      <c r="AF1459" s="51">
        <f t="shared" ca="1" si="306"/>
        <v>952795.6592151816</v>
      </c>
    </row>
    <row r="1460" spans="1:32" ht="11.25" x14ac:dyDescent="0.2">
      <c r="A1460" s="60">
        <v>60341</v>
      </c>
      <c r="B1460" s="102">
        <f>INT(A1460/10000)</f>
        <v>6</v>
      </c>
      <c r="C1460" s="109">
        <v>3</v>
      </c>
      <c r="D1460" s="60" t="s">
        <v>1516</v>
      </c>
      <c r="E1460" s="60">
        <v>1613</v>
      </c>
      <c r="F1460" s="60">
        <v>0</v>
      </c>
      <c r="G1460" s="60">
        <f t="shared" si="294"/>
        <v>2600.0597014925374</v>
      </c>
      <c r="H1460" s="60"/>
      <c r="I1460" s="60"/>
      <c r="J1460" s="57"/>
      <c r="K1460" s="23">
        <f t="shared" si="295"/>
        <v>1</v>
      </c>
      <c r="L1460" s="23">
        <f t="shared" si="296"/>
        <v>0</v>
      </c>
      <c r="M1460" s="23">
        <f ca="1">OFFSET('Z1'!$B$7,B1460,K1460)*E1460</f>
        <v>0</v>
      </c>
      <c r="N1460" s="23">
        <f ca="1">IF(L1460&gt;0,OFFSET('Z1'!$I$7,B1460,L1460)*IF(L1460=1,E1460-9300,IF(L1460=2,E1460-18000,IF(L1460=3,E1460-45000,0))),0)</f>
        <v>0</v>
      </c>
      <c r="O1460" s="23">
        <f>IF(AND(F1460=1,E1460&gt;20000,E1460&lt;=45000),E1460*'Z1'!$G$7,0)+IF(AND(F1460=1,E1460&gt;45000,E1460&lt;=50000),'Z1'!$G$7/5000*(50000-E1460)*E1460,0)</f>
        <v>0</v>
      </c>
      <c r="P1460" s="24">
        <f t="shared" ca="1" si="297"/>
        <v>0</v>
      </c>
      <c r="Q1460" s="27">
        <v>0</v>
      </c>
      <c r="R1460" s="26">
        <f t="shared" si="298"/>
        <v>0</v>
      </c>
      <c r="S1460" s="27">
        <f t="shared" si="299"/>
        <v>1</v>
      </c>
      <c r="T1460" s="28">
        <f t="shared" si="300"/>
        <v>0</v>
      </c>
      <c r="U1460" s="61">
        <f ca="1">OFFSET($U$4,B1460,0)/OFFSET($G$4,B1460,0)*G1460</f>
        <v>1223386.2596266731</v>
      </c>
      <c r="V1460" s="62">
        <f t="shared" ca="1" si="301"/>
        <v>1223386.2596266731</v>
      </c>
      <c r="W1460" s="63">
        <v>822.88628262681459</v>
      </c>
      <c r="X1460" s="63">
        <f t="shared" ca="1" si="302"/>
        <v>758.45397373011349</v>
      </c>
      <c r="Y1460" s="64">
        <f t="shared" ca="1" si="303"/>
        <v>-7.8300380328397923E-2</v>
      </c>
      <c r="Z1460" s="64"/>
      <c r="AA1460" s="64">
        <f ca="1">MAX(Y1460,OFFSET($AA$4,B1460,0))</f>
        <v>-7.7301052690755601E-2</v>
      </c>
      <c r="AB1460" s="62">
        <f t="shared" ca="1" si="304"/>
        <v>1224712.6827635216</v>
      </c>
      <c r="AC1460" s="65">
        <f t="shared" ca="1" si="305"/>
        <v>1326.4231368484907</v>
      </c>
      <c r="AD1460" s="62">
        <f ca="1">MAX(0,AB1460-W1460*(1+OFFSET($Y$4,B1460,0))*E1460)</f>
        <v>0</v>
      </c>
      <c r="AE1460" s="65">
        <f ca="1">IF(OFFSET($AC$4,B1460,0)=0,0,-OFFSET($AC$4,B1460,0)/OFFSET($AD$4,B1460,0)*AD1460)</f>
        <v>0</v>
      </c>
      <c r="AF1460" s="51">
        <f t="shared" ca="1" si="306"/>
        <v>1224712.6827635216</v>
      </c>
    </row>
    <row r="1461" spans="1:32" ht="11.25" x14ac:dyDescent="0.2">
      <c r="A1461" s="60">
        <v>60344</v>
      </c>
      <c r="B1461" s="102">
        <f>INT(A1461/10000)</f>
        <v>6</v>
      </c>
      <c r="C1461" s="109">
        <v>6</v>
      </c>
      <c r="D1461" s="60" t="s">
        <v>1517</v>
      </c>
      <c r="E1461" s="60">
        <v>11684</v>
      </c>
      <c r="F1461" s="60">
        <v>0</v>
      </c>
      <c r="G1461" s="60">
        <f t="shared" si="294"/>
        <v>19473.333333333332</v>
      </c>
      <c r="H1461" s="60"/>
      <c r="I1461" s="60"/>
      <c r="J1461" s="57"/>
      <c r="K1461" s="23">
        <f t="shared" si="295"/>
        <v>2</v>
      </c>
      <c r="L1461" s="23">
        <f t="shared" si="296"/>
        <v>0</v>
      </c>
      <c r="M1461" s="23">
        <f ca="1">OFFSET('Z1'!$B$7,B1461,K1461)*E1461</f>
        <v>1027841.48</v>
      </c>
      <c r="N1461" s="23">
        <f ca="1">IF(L1461&gt;0,OFFSET('Z1'!$I$7,B1461,L1461)*IF(L1461=1,E1461-9300,IF(L1461=2,E1461-18000,IF(L1461=3,E1461-45000,0))),0)</f>
        <v>0</v>
      </c>
      <c r="O1461" s="23">
        <f>IF(AND(F1461=1,E1461&gt;20000,E1461&lt;=45000),E1461*'Z1'!$G$7,0)+IF(AND(F1461=1,E1461&gt;45000,E1461&lt;=50000),'Z1'!$G$7/5000*(50000-E1461)*E1461,0)</f>
        <v>0</v>
      </c>
      <c r="P1461" s="24">
        <f t="shared" ca="1" si="297"/>
        <v>1027841.48</v>
      </c>
      <c r="Q1461" s="27">
        <v>52261</v>
      </c>
      <c r="R1461" s="26">
        <f t="shared" si="298"/>
        <v>51261</v>
      </c>
      <c r="S1461" s="27">
        <f t="shared" si="299"/>
        <v>0</v>
      </c>
      <c r="T1461" s="28">
        <f t="shared" si="300"/>
        <v>0</v>
      </c>
      <c r="U1461" s="61">
        <f ca="1">OFFSET($U$4,B1461,0)/OFFSET($G$4,B1461,0)*G1461</f>
        <v>9162639.0022715628</v>
      </c>
      <c r="V1461" s="62">
        <f t="shared" ca="1" si="301"/>
        <v>10190480.482271563</v>
      </c>
      <c r="W1461" s="63">
        <v>935.95041534931897</v>
      </c>
      <c r="X1461" s="63">
        <f t="shared" ca="1" si="302"/>
        <v>872.17395431971613</v>
      </c>
      <c r="Y1461" s="64">
        <f t="shared" ca="1" si="303"/>
        <v>-6.8140854455201016E-2</v>
      </c>
      <c r="Z1461" s="64"/>
      <c r="AA1461" s="64">
        <f ca="1">MAX(Y1461,OFFSET($AA$4,B1461,0))</f>
        <v>-6.8140854455201016E-2</v>
      </c>
      <c r="AB1461" s="62">
        <f t="shared" ca="1" si="304"/>
        <v>10190480.482271563</v>
      </c>
      <c r="AC1461" s="65">
        <f t="shared" ca="1" si="305"/>
        <v>0</v>
      </c>
      <c r="AD1461" s="62">
        <f ca="1">MAX(0,AB1461-W1461*(1+OFFSET($Y$4,B1461,0))*E1461)</f>
        <v>45494.449589818716</v>
      </c>
      <c r="AE1461" s="65">
        <f ca="1">IF(OFFSET($AC$4,B1461,0)=0,0,-OFFSET($AC$4,B1461,0)/OFFSET($AD$4,B1461,0)*AD1461)</f>
        <v>-9627.4643645056804</v>
      </c>
      <c r="AF1461" s="51">
        <f t="shared" ca="1" si="306"/>
        <v>10180853.017907057</v>
      </c>
    </row>
    <row r="1462" spans="1:32" ht="11.25" x14ac:dyDescent="0.2">
      <c r="A1462" s="60">
        <v>60345</v>
      </c>
      <c r="B1462" s="102">
        <f>INT(A1462/10000)</f>
        <v>6</v>
      </c>
      <c r="C1462" s="109">
        <v>5</v>
      </c>
      <c r="D1462" s="60" t="s">
        <v>1518</v>
      </c>
      <c r="E1462" s="60">
        <v>6447</v>
      </c>
      <c r="F1462" s="60">
        <v>0</v>
      </c>
      <c r="G1462" s="60">
        <f t="shared" si="294"/>
        <v>10392.179104477613</v>
      </c>
      <c r="H1462" s="60"/>
      <c r="I1462" s="60"/>
      <c r="J1462" s="57"/>
      <c r="K1462" s="23">
        <f t="shared" si="295"/>
        <v>1</v>
      </c>
      <c r="L1462" s="23">
        <f t="shared" si="296"/>
        <v>0</v>
      </c>
      <c r="M1462" s="23">
        <f ca="1">OFFSET('Z1'!$B$7,B1462,K1462)*E1462</f>
        <v>0</v>
      </c>
      <c r="N1462" s="23">
        <f ca="1">IF(L1462&gt;0,OFFSET('Z1'!$I$7,B1462,L1462)*IF(L1462=1,E1462-9300,IF(L1462=2,E1462-18000,IF(L1462=3,E1462-45000,0))),0)</f>
        <v>0</v>
      </c>
      <c r="O1462" s="23">
        <f>IF(AND(F1462=1,E1462&gt;20000,E1462&lt;=45000),E1462*'Z1'!$G$7,0)+IF(AND(F1462=1,E1462&gt;45000,E1462&lt;=50000),'Z1'!$G$7/5000*(50000-E1462)*E1462,0)</f>
        <v>0</v>
      </c>
      <c r="P1462" s="24">
        <f t="shared" ca="1" si="297"/>
        <v>0</v>
      </c>
      <c r="Q1462" s="27">
        <v>17350</v>
      </c>
      <c r="R1462" s="26">
        <f t="shared" si="298"/>
        <v>16350</v>
      </c>
      <c r="S1462" s="27">
        <f t="shared" si="299"/>
        <v>1</v>
      </c>
      <c r="T1462" s="28">
        <f t="shared" si="300"/>
        <v>14715</v>
      </c>
      <c r="U1462" s="61">
        <f ca="1">OFFSET($U$4,B1462,0)/OFFSET($G$4,B1462,0)*G1462</f>
        <v>4889752.7686380418</v>
      </c>
      <c r="V1462" s="62">
        <f t="shared" ca="1" si="301"/>
        <v>4904467.7686380418</v>
      </c>
      <c r="W1462" s="63">
        <v>825.14411172612165</v>
      </c>
      <c r="X1462" s="63">
        <f t="shared" ca="1" si="302"/>
        <v>760.73643068683759</v>
      </c>
      <c r="Y1462" s="64">
        <f t="shared" ca="1" si="303"/>
        <v>-7.8056281471304945E-2</v>
      </c>
      <c r="Z1462" s="64"/>
      <c r="AA1462" s="64">
        <f ca="1">MAX(Y1462,OFFSET($AA$4,B1462,0))</f>
        <v>-7.7301052690755601E-2</v>
      </c>
      <c r="AB1462" s="62">
        <f t="shared" ca="1" si="304"/>
        <v>4908485.362269531</v>
      </c>
      <c r="AC1462" s="65">
        <f t="shared" ca="1" si="305"/>
        <v>4017.5936314892024</v>
      </c>
      <c r="AD1462" s="62">
        <f ca="1">MAX(0,AB1462-W1462*(1+OFFSET($Y$4,B1462,0))*E1462)</f>
        <v>0</v>
      </c>
      <c r="AE1462" s="65">
        <f ca="1">IF(OFFSET($AC$4,B1462,0)=0,0,-OFFSET($AC$4,B1462,0)/OFFSET($AD$4,B1462,0)*AD1462)</f>
        <v>0</v>
      </c>
      <c r="AF1462" s="51">
        <f t="shared" ca="1" si="306"/>
        <v>4908485.362269531</v>
      </c>
    </row>
    <row r="1463" spans="1:32" ht="11.25" x14ac:dyDescent="0.2">
      <c r="A1463" s="60">
        <v>60346</v>
      </c>
      <c r="B1463" s="102">
        <f>INT(A1463/10000)</f>
        <v>6</v>
      </c>
      <c r="C1463" s="109">
        <v>4</v>
      </c>
      <c r="D1463" s="60" t="s">
        <v>1519</v>
      </c>
      <c r="E1463" s="60">
        <v>4150</v>
      </c>
      <c r="F1463" s="60">
        <v>0</v>
      </c>
      <c r="G1463" s="60">
        <f t="shared" si="294"/>
        <v>6689.5522388059699</v>
      </c>
      <c r="H1463" s="60"/>
      <c r="I1463" s="60"/>
      <c r="J1463" s="57"/>
      <c r="K1463" s="23">
        <f t="shared" si="295"/>
        <v>1</v>
      </c>
      <c r="L1463" s="23">
        <f t="shared" si="296"/>
        <v>0</v>
      </c>
      <c r="M1463" s="23">
        <f ca="1">OFFSET('Z1'!$B$7,B1463,K1463)*E1463</f>
        <v>0</v>
      </c>
      <c r="N1463" s="23">
        <f ca="1">IF(L1463&gt;0,OFFSET('Z1'!$I$7,B1463,L1463)*IF(L1463=1,E1463-9300,IF(L1463=2,E1463-18000,IF(L1463=3,E1463-45000,0))),0)</f>
        <v>0</v>
      </c>
      <c r="O1463" s="23">
        <f>IF(AND(F1463=1,E1463&gt;20000,E1463&lt;=45000),E1463*'Z1'!$G$7,0)+IF(AND(F1463=1,E1463&gt;45000,E1463&lt;=50000),'Z1'!$G$7/5000*(50000-E1463)*E1463,0)</f>
        <v>0</v>
      </c>
      <c r="P1463" s="24">
        <f t="shared" ca="1" si="297"/>
        <v>0</v>
      </c>
      <c r="Q1463" s="27">
        <v>1315</v>
      </c>
      <c r="R1463" s="26">
        <f t="shared" si="298"/>
        <v>315</v>
      </c>
      <c r="S1463" s="27">
        <f t="shared" si="299"/>
        <v>1</v>
      </c>
      <c r="T1463" s="28">
        <f t="shared" si="300"/>
        <v>283.5</v>
      </c>
      <c r="U1463" s="61">
        <f ca="1">OFFSET($U$4,B1463,0)/OFFSET($G$4,B1463,0)*G1463</f>
        <v>3147583.9909799709</v>
      </c>
      <c r="V1463" s="62">
        <f t="shared" ca="1" si="301"/>
        <v>3147867.4909799709</v>
      </c>
      <c r="W1463" s="63">
        <v>822.88628262681448</v>
      </c>
      <c r="X1463" s="63">
        <f t="shared" ca="1" si="302"/>
        <v>758.52228698312547</v>
      </c>
      <c r="Y1463" s="64">
        <f t="shared" ca="1" si="303"/>
        <v>-7.8217363689945696E-2</v>
      </c>
      <c r="Z1463" s="64"/>
      <c r="AA1463" s="64">
        <f ca="1">MAX(Y1463,OFFSET($AA$4,B1463,0))</f>
        <v>-7.7301052690755601E-2</v>
      </c>
      <c r="AB1463" s="62">
        <f t="shared" ca="1" si="304"/>
        <v>3150996.6729501635</v>
      </c>
      <c r="AC1463" s="65">
        <f t="shared" ca="1" si="305"/>
        <v>3129.1819701925851</v>
      </c>
      <c r="AD1463" s="62">
        <f ca="1">MAX(0,AB1463-W1463*(1+OFFSET($Y$4,B1463,0))*E1463)</f>
        <v>0</v>
      </c>
      <c r="AE1463" s="65">
        <f ca="1">IF(OFFSET($AC$4,B1463,0)=0,0,-OFFSET($AC$4,B1463,0)/OFFSET($AD$4,B1463,0)*AD1463)</f>
        <v>0</v>
      </c>
      <c r="AF1463" s="51">
        <f t="shared" ca="1" si="306"/>
        <v>3150996.6729501635</v>
      </c>
    </row>
    <row r="1464" spans="1:32" ht="11.25" x14ac:dyDescent="0.2">
      <c r="A1464" s="60">
        <v>60347</v>
      </c>
      <c r="B1464" s="102">
        <f>INT(A1464/10000)</f>
        <v>6</v>
      </c>
      <c r="C1464" s="109">
        <v>4</v>
      </c>
      <c r="D1464" s="60" t="s">
        <v>1520</v>
      </c>
      <c r="E1464" s="60">
        <v>3088</v>
      </c>
      <c r="F1464" s="60">
        <v>0</v>
      </c>
      <c r="G1464" s="60">
        <f t="shared" si="294"/>
        <v>4977.6716417910447</v>
      </c>
      <c r="H1464" s="60"/>
      <c r="I1464" s="60"/>
      <c r="J1464" s="57"/>
      <c r="K1464" s="23">
        <f t="shared" si="295"/>
        <v>1</v>
      </c>
      <c r="L1464" s="23">
        <f t="shared" si="296"/>
        <v>0</v>
      </c>
      <c r="M1464" s="23">
        <f ca="1">OFFSET('Z1'!$B$7,B1464,K1464)*E1464</f>
        <v>0</v>
      </c>
      <c r="N1464" s="23">
        <f ca="1">IF(L1464&gt;0,OFFSET('Z1'!$I$7,B1464,L1464)*IF(L1464=1,E1464-9300,IF(L1464=2,E1464-18000,IF(L1464=3,E1464-45000,0))),0)</f>
        <v>0</v>
      </c>
      <c r="O1464" s="23">
        <f>IF(AND(F1464=1,E1464&gt;20000,E1464&lt;=45000),E1464*'Z1'!$G$7,0)+IF(AND(F1464=1,E1464&gt;45000,E1464&lt;=50000),'Z1'!$G$7/5000*(50000-E1464)*E1464,0)</f>
        <v>0</v>
      </c>
      <c r="P1464" s="24">
        <f t="shared" ca="1" si="297"/>
        <v>0</v>
      </c>
      <c r="Q1464" s="27">
        <v>4148</v>
      </c>
      <c r="R1464" s="26">
        <f t="shared" si="298"/>
        <v>3148</v>
      </c>
      <c r="S1464" s="27">
        <f t="shared" si="299"/>
        <v>1</v>
      </c>
      <c r="T1464" s="28">
        <f t="shared" si="300"/>
        <v>2833.2000000000003</v>
      </c>
      <c r="U1464" s="61">
        <f ca="1">OFFSET($U$4,B1464,0)/OFFSET($G$4,B1464,0)*G1464</f>
        <v>2342105.8708785903</v>
      </c>
      <c r="V1464" s="62">
        <f t="shared" ca="1" si="301"/>
        <v>2344939.0708785905</v>
      </c>
      <c r="W1464" s="63">
        <v>823.73158486071736</v>
      </c>
      <c r="X1464" s="63">
        <f t="shared" ca="1" si="302"/>
        <v>759.37146077674561</v>
      </c>
      <c r="Y1464" s="64">
        <f t="shared" ca="1" si="303"/>
        <v>-7.8132398061261932E-2</v>
      </c>
      <c r="Z1464" s="64"/>
      <c r="AA1464" s="64">
        <f ca="1">MAX(Y1464,OFFSET($AA$4,B1464,0))</f>
        <v>-7.7301052690755601E-2</v>
      </c>
      <c r="AB1464" s="62">
        <f t="shared" ca="1" si="304"/>
        <v>2347053.7500761179</v>
      </c>
      <c r="AC1464" s="65">
        <f t="shared" ca="1" si="305"/>
        <v>2114.6791975274682</v>
      </c>
      <c r="AD1464" s="62">
        <f ca="1">MAX(0,AB1464-W1464*(1+OFFSET($Y$4,B1464,0))*E1464)</f>
        <v>0</v>
      </c>
      <c r="AE1464" s="65">
        <f ca="1">IF(OFFSET($AC$4,B1464,0)=0,0,-OFFSET($AC$4,B1464,0)/OFFSET($AD$4,B1464,0)*AD1464)</f>
        <v>0</v>
      </c>
      <c r="AF1464" s="51">
        <f t="shared" ca="1" si="306"/>
        <v>2347053.7500761179</v>
      </c>
    </row>
    <row r="1465" spans="1:32" ht="11.25" x14ac:dyDescent="0.2">
      <c r="A1465" s="60">
        <v>60348</v>
      </c>
      <c r="B1465" s="102">
        <f>INT(A1465/10000)</f>
        <v>6</v>
      </c>
      <c r="C1465" s="109">
        <v>4</v>
      </c>
      <c r="D1465" s="60" t="s">
        <v>1521</v>
      </c>
      <c r="E1465" s="60">
        <v>3571</v>
      </c>
      <c r="F1465" s="60">
        <v>0</v>
      </c>
      <c r="G1465" s="60">
        <f t="shared" si="294"/>
        <v>5756.2388059701489</v>
      </c>
      <c r="H1465" s="60"/>
      <c r="I1465" s="60"/>
      <c r="J1465" s="57"/>
      <c r="K1465" s="23">
        <f t="shared" si="295"/>
        <v>1</v>
      </c>
      <c r="L1465" s="23">
        <f t="shared" si="296"/>
        <v>0</v>
      </c>
      <c r="M1465" s="23">
        <f ca="1">OFFSET('Z1'!$B$7,B1465,K1465)*E1465</f>
        <v>0</v>
      </c>
      <c r="N1465" s="23">
        <f ca="1">IF(L1465&gt;0,OFFSET('Z1'!$I$7,B1465,L1465)*IF(L1465=1,E1465-9300,IF(L1465=2,E1465-18000,IF(L1465=3,E1465-45000,0))),0)</f>
        <v>0</v>
      </c>
      <c r="O1465" s="23">
        <f>IF(AND(F1465=1,E1465&gt;20000,E1465&lt;=45000),E1465*'Z1'!$G$7,0)+IF(AND(F1465=1,E1465&gt;45000,E1465&lt;=50000),'Z1'!$G$7/5000*(50000-E1465)*E1465,0)</f>
        <v>0</v>
      </c>
      <c r="P1465" s="24">
        <f t="shared" ca="1" si="297"/>
        <v>0</v>
      </c>
      <c r="Q1465" s="27">
        <v>28265</v>
      </c>
      <c r="R1465" s="26">
        <f t="shared" si="298"/>
        <v>27265</v>
      </c>
      <c r="S1465" s="27">
        <f t="shared" si="299"/>
        <v>1</v>
      </c>
      <c r="T1465" s="28">
        <f t="shared" si="300"/>
        <v>24538.5</v>
      </c>
      <c r="U1465" s="61">
        <f ca="1">OFFSET($U$4,B1465,0)/OFFSET($G$4,B1465,0)*G1465</f>
        <v>2708439.1401902349</v>
      </c>
      <c r="V1465" s="62">
        <f t="shared" ca="1" si="301"/>
        <v>2732977.6401902349</v>
      </c>
      <c r="W1465" s="63">
        <v>827.6260470687663</v>
      </c>
      <c r="X1465" s="63">
        <f t="shared" ca="1" si="302"/>
        <v>765.32557832266446</v>
      </c>
      <c r="Y1465" s="64">
        <f t="shared" ca="1" si="303"/>
        <v>-7.527610926064221E-2</v>
      </c>
      <c r="Z1465" s="64"/>
      <c r="AA1465" s="64">
        <f ca="1">MAX(Y1465,OFFSET($AA$4,B1465,0))</f>
        <v>-7.527610926064221E-2</v>
      </c>
      <c r="AB1465" s="62">
        <f t="shared" ca="1" si="304"/>
        <v>2732977.6401902349</v>
      </c>
      <c r="AC1465" s="65">
        <f t="shared" ca="1" si="305"/>
        <v>0</v>
      </c>
      <c r="AD1465" s="62">
        <f ca="1">MAX(0,AB1465-W1465*(1+OFFSET($Y$4,B1465,0))*E1465)</f>
        <v>0</v>
      </c>
      <c r="AE1465" s="65">
        <f ca="1">IF(OFFSET($AC$4,B1465,0)=0,0,-OFFSET($AC$4,B1465,0)/OFFSET($AD$4,B1465,0)*AD1465)</f>
        <v>0</v>
      </c>
      <c r="AF1465" s="51">
        <f t="shared" ca="1" si="306"/>
        <v>2732977.6401902349</v>
      </c>
    </row>
    <row r="1466" spans="1:32" ht="11.25" x14ac:dyDescent="0.2">
      <c r="A1466" s="60">
        <v>60349</v>
      </c>
      <c r="B1466" s="102">
        <f>INT(A1466/10000)</f>
        <v>6</v>
      </c>
      <c r="C1466" s="109">
        <v>4</v>
      </c>
      <c r="D1466" s="60" t="s">
        <v>1522</v>
      </c>
      <c r="E1466" s="60">
        <v>4568</v>
      </c>
      <c r="F1466" s="60">
        <v>0</v>
      </c>
      <c r="G1466" s="60">
        <f t="shared" si="294"/>
        <v>7363.3432835820895</v>
      </c>
      <c r="H1466" s="60"/>
      <c r="I1466" s="60"/>
      <c r="J1466" s="57"/>
      <c r="K1466" s="23">
        <f t="shared" si="295"/>
        <v>1</v>
      </c>
      <c r="L1466" s="23">
        <f t="shared" si="296"/>
        <v>0</v>
      </c>
      <c r="M1466" s="23">
        <f ca="1">OFFSET('Z1'!$B$7,B1466,K1466)*E1466</f>
        <v>0</v>
      </c>
      <c r="N1466" s="23">
        <f ca="1">IF(L1466&gt;0,OFFSET('Z1'!$I$7,B1466,L1466)*IF(L1466=1,E1466-9300,IF(L1466=2,E1466-18000,IF(L1466=3,E1466-45000,0))),0)</f>
        <v>0</v>
      </c>
      <c r="O1466" s="23">
        <f>IF(AND(F1466=1,E1466&gt;20000,E1466&lt;=45000),E1466*'Z1'!$G$7,0)+IF(AND(F1466=1,E1466&gt;45000,E1466&lt;=50000),'Z1'!$G$7/5000*(50000-E1466)*E1466,0)</f>
        <v>0</v>
      </c>
      <c r="P1466" s="24">
        <f t="shared" ca="1" si="297"/>
        <v>0</v>
      </c>
      <c r="Q1466" s="27">
        <v>46986</v>
      </c>
      <c r="R1466" s="26">
        <f t="shared" si="298"/>
        <v>45986</v>
      </c>
      <c r="S1466" s="27">
        <f t="shared" si="299"/>
        <v>1</v>
      </c>
      <c r="T1466" s="28">
        <f t="shared" si="300"/>
        <v>41387.4</v>
      </c>
      <c r="U1466" s="61">
        <f ca="1">OFFSET($U$4,B1466,0)/OFFSET($G$4,B1466,0)*G1466</f>
        <v>3464617.7519991584</v>
      </c>
      <c r="V1466" s="62">
        <f t="shared" ca="1" si="301"/>
        <v>3506005.1519991583</v>
      </c>
      <c r="W1466" s="63">
        <v>833.06771713370267</v>
      </c>
      <c r="X1466" s="63">
        <f t="shared" ca="1" si="302"/>
        <v>767.5142626968385</v>
      </c>
      <c r="Y1466" s="64">
        <f t="shared" ca="1" si="303"/>
        <v>-7.8689226684249491E-2</v>
      </c>
      <c r="Z1466" s="64"/>
      <c r="AA1466" s="64">
        <f ca="1">MAX(Y1466,OFFSET($AA$4,B1466,0))</f>
        <v>-7.7301052690755601E-2</v>
      </c>
      <c r="AB1466" s="62">
        <f t="shared" ca="1" si="304"/>
        <v>3511287.7833479103</v>
      </c>
      <c r="AC1466" s="65">
        <f t="shared" ca="1" si="305"/>
        <v>5282.631348751951</v>
      </c>
      <c r="AD1466" s="62">
        <f ca="1">MAX(0,AB1466-W1466*(1+OFFSET($Y$4,B1466,0))*E1466)</f>
        <v>0</v>
      </c>
      <c r="AE1466" s="65">
        <f ca="1">IF(OFFSET($AC$4,B1466,0)=0,0,-OFFSET($AC$4,B1466,0)/OFFSET($AD$4,B1466,0)*AD1466)</f>
        <v>0</v>
      </c>
      <c r="AF1466" s="51">
        <f t="shared" ca="1" si="306"/>
        <v>3511287.7833479103</v>
      </c>
    </row>
    <row r="1467" spans="1:32" ht="11.25" x14ac:dyDescent="0.2">
      <c r="A1467" s="60">
        <v>60350</v>
      </c>
      <c r="B1467" s="102">
        <f>INT(A1467/10000)</f>
        <v>6</v>
      </c>
      <c r="C1467" s="109">
        <v>5</v>
      </c>
      <c r="D1467" s="60" t="s">
        <v>1523</v>
      </c>
      <c r="E1467" s="60">
        <v>8652</v>
      </c>
      <c r="F1467" s="60">
        <v>0</v>
      </c>
      <c r="G1467" s="60">
        <f t="shared" si="294"/>
        <v>13946.507462686566</v>
      </c>
      <c r="H1467" s="60"/>
      <c r="I1467" s="60"/>
      <c r="J1467" s="57"/>
      <c r="K1467" s="23">
        <f t="shared" si="295"/>
        <v>1</v>
      </c>
      <c r="L1467" s="23">
        <f t="shared" si="296"/>
        <v>0</v>
      </c>
      <c r="M1467" s="23">
        <f ca="1">OFFSET('Z1'!$B$7,B1467,K1467)*E1467</f>
        <v>0</v>
      </c>
      <c r="N1467" s="23">
        <f ca="1">IF(L1467&gt;0,OFFSET('Z1'!$I$7,B1467,L1467)*IF(L1467=1,E1467-9300,IF(L1467=2,E1467-18000,IF(L1467=3,E1467-45000,0))),0)</f>
        <v>0</v>
      </c>
      <c r="O1467" s="23">
        <f>IF(AND(F1467=1,E1467&gt;20000,E1467&lt;=45000),E1467*'Z1'!$G$7,0)+IF(AND(F1467=1,E1467&gt;45000,E1467&lt;=50000),'Z1'!$G$7/5000*(50000-E1467)*E1467,0)</f>
        <v>0</v>
      </c>
      <c r="P1467" s="24">
        <f t="shared" ca="1" si="297"/>
        <v>0</v>
      </c>
      <c r="Q1467" s="27">
        <v>21448</v>
      </c>
      <c r="R1467" s="26">
        <f t="shared" si="298"/>
        <v>20448</v>
      </c>
      <c r="S1467" s="27">
        <f t="shared" si="299"/>
        <v>1</v>
      </c>
      <c r="T1467" s="28">
        <f t="shared" si="300"/>
        <v>18403.2</v>
      </c>
      <c r="U1467" s="61">
        <f ca="1">OFFSET($U$4,B1467,0)/OFFSET($G$4,B1467,0)*G1467</f>
        <v>6562143.7807129417</v>
      </c>
      <c r="V1467" s="62">
        <f t="shared" ca="1" si="301"/>
        <v>6580546.9807129418</v>
      </c>
      <c r="W1467" s="63">
        <v>825.01486066149675</v>
      </c>
      <c r="X1467" s="63">
        <f t="shared" ca="1" si="302"/>
        <v>760.5810194998777</v>
      </c>
      <c r="Y1467" s="64">
        <f t="shared" ca="1" si="303"/>
        <v>-7.8100218837217072E-2</v>
      </c>
      <c r="Z1467" s="64"/>
      <c r="AA1467" s="64">
        <f ca="1">MAX(Y1467,OFFSET($AA$4,B1467,0))</f>
        <v>-7.7301052690755601E-2</v>
      </c>
      <c r="AB1467" s="62">
        <f t="shared" ca="1" si="304"/>
        <v>6586251.4515021117</v>
      </c>
      <c r="AC1467" s="65">
        <f t="shared" ca="1" si="305"/>
        <v>5704.4707891698927</v>
      </c>
      <c r="AD1467" s="62">
        <f ca="1">MAX(0,AB1467-W1467*(1+OFFSET($Y$4,B1467,0))*E1467)</f>
        <v>0</v>
      </c>
      <c r="AE1467" s="65">
        <f ca="1">IF(OFFSET($AC$4,B1467,0)=0,0,-OFFSET($AC$4,B1467,0)/OFFSET($AD$4,B1467,0)*AD1467)</f>
        <v>0</v>
      </c>
      <c r="AF1467" s="51">
        <f t="shared" ca="1" si="306"/>
        <v>6586251.4515021117</v>
      </c>
    </row>
    <row r="1468" spans="1:32" ht="11.25" x14ac:dyDescent="0.2">
      <c r="A1468" s="60">
        <v>60351</v>
      </c>
      <c r="B1468" s="102">
        <f>INT(A1468/10000)</f>
        <v>6</v>
      </c>
      <c r="C1468" s="109">
        <v>4</v>
      </c>
      <c r="D1468" s="60" t="s">
        <v>1524</v>
      </c>
      <c r="E1468" s="60">
        <v>4385</v>
      </c>
      <c r="F1468" s="60">
        <v>0</v>
      </c>
      <c r="G1468" s="60">
        <f t="shared" si="294"/>
        <v>7068.3582089552237</v>
      </c>
      <c r="H1468" s="60"/>
      <c r="I1468" s="60"/>
      <c r="J1468" s="57"/>
      <c r="K1468" s="23">
        <f t="shared" si="295"/>
        <v>1</v>
      </c>
      <c r="L1468" s="23">
        <f t="shared" si="296"/>
        <v>0</v>
      </c>
      <c r="M1468" s="23">
        <f ca="1">OFFSET('Z1'!$B$7,B1468,K1468)*E1468</f>
        <v>0</v>
      </c>
      <c r="N1468" s="23">
        <f ca="1">IF(L1468&gt;0,OFFSET('Z1'!$I$7,B1468,L1468)*IF(L1468=1,E1468-9300,IF(L1468=2,E1468-18000,IF(L1468=3,E1468-45000,0))),0)</f>
        <v>0</v>
      </c>
      <c r="O1468" s="23">
        <f>IF(AND(F1468=1,E1468&gt;20000,E1468&lt;=45000),E1468*'Z1'!$G$7,0)+IF(AND(F1468=1,E1468&gt;45000,E1468&lt;=50000),'Z1'!$G$7/5000*(50000-E1468)*E1468,0)</f>
        <v>0</v>
      </c>
      <c r="P1468" s="24">
        <f t="shared" ca="1" si="297"/>
        <v>0</v>
      </c>
      <c r="Q1468" s="27">
        <v>6070</v>
      </c>
      <c r="R1468" s="26">
        <f t="shared" si="298"/>
        <v>5070</v>
      </c>
      <c r="S1468" s="27">
        <f t="shared" si="299"/>
        <v>1</v>
      </c>
      <c r="T1468" s="28">
        <f t="shared" si="300"/>
        <v>4563</v>
      </c>
      <c r="U1468" s="61">
        <f ca="1">OFFSET($U$4,B1468,0)/OFFSET($G$4,B1468,0)*G1468</f>
        <v>3325820.6748065474</v>
      </c>
      <c r="V1468" s="62">
        <f t="shared" ca="1" si="301"/>
        <v>3330383.6748065474</v>
      </c>
      <c r="W1468" s="63">
        <v>824.55512990856505</v>
      </c>
      <c r="X1468" s="63">
        <f t="shared" ca="1" si="302"/>
        <v>759.49456666055812</v>
      </c>
      <c r="Y1468" s="64">
        <f t="shared" ca="1" si="303"/>
        <v>-7.8903836612139511E-2</v>
      </c>
      <c r="Z1468" s="64"/>
      <c r="AA1468" s="64">
        <f ca="1">MAX(Y1468,OFFSET($AA$4,B1468,0))</f>
        <v>-7.7301052690755601E-2</v>
      </c>
      <c r="AB1468" s="62">
        <f t="shared" ca="1" si="304"/>
        <v>3336178.8193508331</v>
      </c>
      <c r="AC1468" s="65">
        <f t="shared" ca="1" si="305"/>
        <v>5795.1445442857221</v>
      </c>
      <c r="AD1468" s="62">
        <f ca="1">MAX(0,AB1468-W1468*(1+OFFSET($Y$4,B1468,0))*E1468)</f>
        <v>0</v>
      </c>
      <c r="AE1468" s="65">
        <f ca="1">IF(OFFSET($AC$4,B1468,0)=0,0,-OFFSET($AC$4,B1468,0)/OFFSET($AD$4,B1468,0)*AD1468)</f>
        <v>0</v>
      </c>
      <c r="AF1468" s="51">
        <f t="shared" ca="1" si="306"/>
        <v>3336178.8193508331</v>
      </c>
    </row>
    <row r="1469" spans="1:32" ht="11.25" x14ac:dyDescent="0.2">
      <c r="A1469" s="60">
        <v>60608</v>
      </c>
      <c r="B1469" s="102">
        <f>INT(A1469/10000)</f>
        <v>6</v>
      </c>
      <c r="C1469" s="109">
        <v>5</v>
      </c>
      <c r="D1469" s="60" t="s">
        <v>1525</v>
      </c>
      <c r="E1469" s="60">
        <v>6501</v>
      </c>
      <c r="F1469" s="60">
        <v>0</v>
      </c>
      <c r="G1469" s="60">
        <f t="shared" si="294"/>
        <v>10479.223880597016</v>
      </c>
      <c r="H1469" s="60"/>
      <c r="I1469" s="60"/>
      <c r="J1469" s="57"/>
      <c r="K1469" s="23">
        <f t="shared" si="295"/>
        <v>1</v>
      </c>
      <c r="L1469" s="23">
        <f t="shared" si="296"/>
        <v>0</v>
      </c>
      <c r="M1469" s="23">
        <f ca="1">OFFSET('Z1'!$B$7,B1469,K1469)*E1469</f>
        <v>0</v>
      </c>
      <c r="N1469" s="23">
        <f ca="1">IF(L1469&gt;0,OFFSET('Z1'!$I$7,B1469,L1469)*IF(L1469=1,E1469-9300,IF(L1469=2,E1469-18000,IF(L1469=3,E1469-45000,0))),0)</f>
        <v>0</v>
      </c>
      <c r="O1469" s="23">
        <f>IF(AND(F1469=1,E1469&gt;20000,E1469&lt;=45000),E1469*'Z1'!$G$7,0)+IF(AND(F1469=1,E1469&gt;45000,E1469&lt;=50000),'Z1'!$G$7/5000*(50000-E1469)*E1469,0)</f>
        <v>0</v>
      </c>
      <c r="P1469" s="24">
        <f t="shared" ca="1" si="297"/>
        <v>0</v>
      </c>
      <c r="Q1469" s="27">
        <v>18792</v>
      </c>
      <c r="R1469" s="26">
        <f t="shared" si="298"/>
        <v>17792</v>
      </c>
      <c r="S1469" s="27">
        <f t="shared" si="299"/>
        <v>1</v>
      </c>
      <c r="T1469" s="28">
        <f t="shared" si="300"/>
        <v>16012.800000000001</v>
      </c>
      <c r="U1469" s="61">
        <f ca="1">OFFSET($U$4,B1469,0)/OFFSET($G$4,B1469,0)*G1469</f>
        <v>4930709.2832194678</v>
      </c>
      <c r="V1469" s="62">
        <f t="shared" ca="1" si="301"/>
        <v>4946722.0832194677</v>
      </c>
      <c r="W1469" s="63">
        <v>826.30765892372403</v>
      </c>
      <c r="X1469" s="63">
        <f t="shared" ca="1" si="302"/>
        <v>760.91710247953665</v>
      </c>
      <c r="Y1469" s="64">
        <f t="shared" ca="1" si="303"/>
        <v>-7.9135846966926771E-2</v>
      </c>
      <c r="Z1469" s="64"/>
      <c r="AA1469" s="64">
        <f ca="1">MAX(Y1469,OFFSET($AA$4,B1469,0))</f>
        <v>-7.7301052690755601E-2</v>
      </c>
      <c r="AB1469" s="62">
        <f t="shared" ca="1" si="304"/>
        <v>4956578.2789832037</v>
      </c>
      <c r="AC1469" s="65">
        <f t="shared" ca="1" si="305"/>
        <v>9856.1957637360319</v>
      </c>
      <c r="AD1469" s="62">
        <f ca="1">MAX(0,AB1469-W1469*(1+OFFSET($Y$4,B1469,0))*E1469)</f>
        <v>0</v>
      </c>
      <c r="AE1469" s="65">
        <f ca="1">IF(OFFSET($AC$4,B1469,0)=0,0,-OFFSET($AC$4,B1469,0)/OFFSET($AD$4,B1469,0)*AD1469)</f>
        <v>0</v>
      </c>
      <c r="AF1469" s="51">
        <f t="shared" ca="1" si="306"/>
        <v>4956578.2789832037</v>
      </c>
    </row>
    <row r="1470" spans="1:32" ht="11.25" x14ac:dyDescent="0.2">
      <c r="A1470" s="60">
        <v>60611</v>
      </c>
      <c r="B1470" s="102">
        <f>INT(A1470/10000)</f>
        <v>6</v>
      </c>
      <c r="C1470" s="109">
        <v>4</v>
      </c>
      <c r="D1470" s="60" t="s">
        <v>1526</v>
      </c>
      <c r="E1470" s="60">
        <v>4050</v>
      </c>
      <c r="F1470" s="60">
        <v>0</v>
      </c>
      <c r="G1470" s="60">
        <f t="shared" si="294"/>
        <v>6528.3582089552237</v>
      </c>
      <c r="H1470" s="60"/>
      <c r="I1470" s="60"/>
      <c r="J1470" s="57"/>
      <c r="K1470" s="23">
        <f t="shared" si="295"/>
        <v>1</v>
      </c>
      <c r="L1470" s="23">
        <f t="shared" si="296"/>
        <v>0</v>
      </c>
      <c r="M1470" s="23">
        <f ca="1">OFFSET('Z1'!$B$7,B1470,K1470)*E1470</f>
        <v>0</v>
      </c>
      <c r="N1470" s="23">
        <f ca="1">IF(L1470&gt;0,OFFSET('Z1'!$I$7,B1470,L1470)*IF(L1470=1,E1470-9300,IF(L1470=2,E1470-18000,IF(L1470=3,E1470-45000,0))),0)</f>
        <v>0</v>
      </c>
      <c r="O1470" s="23">
        <f>IF(AND(F1470=1,E1470&gt;20000,E1470&lt;=45000),E1470*'Z1'!$G$7,0)+IF(AND(F1470=1,E1470&gt;45000,E1470&lt;=50000),'Z1'!$G$7/5000*(50000-E1470)*E1470,0)</f>
        <v>0</v>
      </c>
      <c r="P1470" s="24">
        <f t="shared" ca="1" si="297"/>
        <v>0</v>
      </c>
      <c r="Q1470" s="27">
        <v>16905</v>
      </c>
      <c r="R1470" s="26">
        <f t="shared" si="298"/>
        <v>15905</v>
      </c>
      <c r="S1470" s="27">
        <f t="shared" si="299"/>
        <v>1</v>
      </c>
      <c r="T1470" s="28">
        <f t="shared" si="300"/>
        <v>14314.5</v>
      </c>
      <c r="U1470" s="61">
        <f ca="1">OFFSET($U$4,B1470,0)/OFFSET($G$4,B1470,0)*G1470</f>
        <v>3071738.5936069596</v>
      </c>
      <c r="V1470" s="62">
        <f t="shared" ca="1" si="301"/>
        <v>3086053.0936069596</v>
      </c>
      <c r="W1470" s="63">
        <v>825.95404397050959</v>
      </c>
      <c r="X1470" s="63">
        <f t="shared" ca="1" si="302"/>
        <v>761.98841817455786</v>
      </c>
      <c r="Y1470" s="64">
        <f t="shared" ca="1" si="303"/>
        <v>-7.7444533703663998E-2</v>
      </c>
      <c r="Z1470" s="64"/>
      <c r="AA1470" s="64">
        <f ca="1">MAX(Y1470,OFFSET($AA$4,B1470,0))</f>
        <v>-7.7301052690755601E-2</v>
      </c>
      <c r="AB1470" s="62">
        <f t="shared" ca="1" si="304"/>
        <v>3086533.0539344805</v>
      </c>
      <c r="AC1470" s="65">
        <f t="shared" ca="1" si="305"/>
        <v>479.96032752096653</v>
      </c>
      <c r="AD1470" s="62">
        <f ca="1">MAX(0,AB1470-W1470*(1+OFFSET($Y$4,B1470,0))*E1470)</f>
        <v>0</v>
      </c>
      <c r="AE1470" s="65">
        <f ca="1">IF(OFFSET($AC$4,B1470,0)=0,0,-OFFSET($AC$4,B1470,0)/OFFSET($AD$4,B1470,0)*AD1470)</f>
        <v>0</v>
      </c>
      <c r="AF1470" s="51">
        <f t="shared" ca="1" si="306"/>
        <v>3086533.0539344805</v>
      </c>
    </row>
    <row r="1471" spans="1:32" ht="11.25" x14ac:dyDescent="0.2">
      <c r="A1471" s="60">
        <v>60613</v>
      </c>
      <c r="B1471" s="102">
        <f>INT(A1471/10000)</f>
        <v>6</v>
      </c>
      <c r="C1471" s="109">
        <v>5</v>
      </c>
      <c r="D1471" s="60" t="s">
        <v>1527</v>
      </c>
      <c r="E1471" s="60">
        <v>7985</v>
      </c>
      <c r="F1471" s="60">
        <v>0</v>
      </c>
      <c r="G1471" s="60">
        <f t="shared" si="294"/>
        <v>12871.343283582089</v>
      </c>
      <c r="H1471" s="60"/>
      <c r="I1471" s="60"/>
      <c r="J1471" s="57"/>
      <c r="K1471" s="23">
        <f t="shared" si="295"/>
        <v>1</v>
      </c>
      <c r="L1471" s="23">
        <f t="shared" si="296"/>
        <v>0</v>
      </c>
      <c r="M1471" s="23">
        <f ca="1">OFFSET('Z1'!$B$7,B1471,K1471)*E1471</f>
        <v>0</v>
      </c>
      <c r="N1471" s="23">
        <f ca="1">IF(L1471&gt;0,OFFSET('Z1'!$I$7,B1471,L1471)*IF(L1471=1,E1471-9300,IF(L1471=2,E1471-18000,IF(L1471=3,E1471-45000,0))),0)</f>
        <v>0</v>
      </c>
      <c r="O1471" s="23">
        <f>IF(AND(F1471=1,E1471&gt;20000,E1471&lt;=45000),E1471*'Z1'!$G$7,0)+IF(AND(F1471=1,E1471&gt;45000,E1471&lt;=50000),'Z1'!$G$7/5000*(50000-E1471)*E1471,0)</f>
        <v>0</v>
      </c>
      <c r="P1471" s="24">
        <f t="shared" ca="1" si="297"/>
        <v>0</v>
      </c>
      <c r="Q1471" s="27">
        <v>35871</v>
      </c>
      <c r="R1471" s="26">
        <f t="shared" si="298"/>
        <v>34871</v>
      </c>
      <c r="S1471" s="27">
        <f t="shared" si="299"/>
        <v>1</v>
      </c>
      <c r="T1471" s="28">
        <f t="shared" si="300"/>
        <v>31383.9</v>
      </c>
      <c r="U1471" s="61">
        <f ca="1">OFFSET($U$4,B1471,0)/OFFSET($G$4,B1471,0)*G1471</f>
        <v>6056254.9802349564</v>
      </c>
      <c r="V1471" s="62">
        <f t="shared" ca="1" si="301"/>
        <v>6087638.8802349567</v>
      </c>
      <c r="W1471" s="63">
        <v>825.23355680023656</v>
      </c>
      <c r="X1471" s="63">
        <f t="shared" ca="1" si="302"/>
        <v>762.38433064933713</v>
      </c>
      <c r="Y1471" s="64">
        <f t="shared" ca="1" si="303"/>
        <v>-7.6159319544143678E-2</v>
      </c>
      <c r="Z1471" s="64"/>
      <c r="AA1471" s="64">
        <f ca="1">MAX(Y1471,OFFSET($AA$4,B1471,0))</f>
        <v>-7.6159319544143678E-2</v>
      </c>
      <c r="AB1471" s="62">
        <f t="shared" ca="1" si="304"/>
        <v>6087638.8802349567</v>
      </c>
      <c r="AC1471" s="65">
        <f t="shared" ca="1" si="305"/>
        <v>0</v>
      </c>
      <c r="AD1471" s="62">
        <f ca="1">MAX(0,AB1471-W1471*(1+OFFSET($Y$4,B1471,0))*E1471)</f>
        <v>0</v>
      </c>
      <c r="AE1471" s="65">
        <f ca="1">IF(OFFSET($AC$4,B1471,0)=0,0,-OFFSET($AC$4,B1471,0)/OFFSET($AD$4,B1471,0)*AD1471)</f>
        <v>0</v>
      </c>
      <c r="AF1471" s="51">
        <f t="shared" ca="1" si="306"/>
        <v>6087638.8802349567</v>
      </c>
    </row>
    <row r="1472" spans="1:32" ht="11.25" x14ac:dyDescent="0.2">
      <c r="A1472" s="60">
        <v>60617</v>
      </c>
      <c r="B1472" s="102">
        <f>INT(A1472/10000)</f>
        <v>6</v>
      </c>
      <c r="C1472" s="109">
        <v>5</v>
      </c>
      <c r="D1472" s="60" t="s">
        <v>1528</v>
      </c>
      <c r="E1472" s="60">
        <v>5060</v>
      </c>
      <c r="F1472" s="60">
        <v>0</v>
      </c>
      <c r="G1472" s="60">
        <f t="shared" si="294"/>
        <v>8156.4179104477607</v>
      </c>
      <c r="H1472" s="60"/>
      <c r="I1472" s="60"/>
      <c r="J1472" s="57"/>
      <c r="K1472" s="23">
        <f t="shared" si="295"/>
        <v>1</v>
      </c>
      <c r="L1472" s="23">
        <f t="shared" si="296"/>
        <v>0</v>
      </c>
      <c r="M1472" s="23">
        <f ca="1">OFFSET('Z1'!$B$7,B1472,K1472)*E1472</f>
        <v>0</v>
      </c>
      <c r="N1472" s="23">
        <f ca="1">IF(L1472&gt;0,OFFSET('Z1'!$I$7,B1472,L1472)*IF(L1472=1,E1472-9300,IF(L1472=2,E1472-18000,IF(L1472=3,E1472-45000,0))),0)</f>
        <v>0</v>
      </c>
      <c r="O1472" s="23">
        <f>IF(AND(F1472=1,E1472&gt;20000,E1472&lt;=45000),E1472*'Z1'!$G$7,0)+IF(AND(F1472=1,E1472&gt;45000,E1472&lt;=50000),'Z1'!$G$7/5000*(50000-E1472)*E1472,0)</f>
        <v>0</v>
      </c>
      <c r="P1472" s="24">
        <f t="shared" ca="1" si="297"/>
        <v>0</v>
      </c>
      <c r="Q1472" s="27">
        <v>20572</v>
      </c>
      <c r="R1472" s="26">
        <f t="shared" si="298"/>
        <v>19572</v>
      </c>
      <c r="S1472" s="27">
        <f t="shared" si="299"/>
        <v>1</v>
      </c>
      <c r="T1472" s="28">
        <f t="shared" si="300"/>
        <v>17614.8</v>
      </c>
      <c r="U1472" s="61">
        <f ca="1">OFFSET($U$4,B1472,0)/OFFSET($G$4,B1472,0)*G1472</f>
        <v>3837777.1070743739</v>
      </c>
      <c r="V1472" s="62">
        <f t="shared" ca="1" si="301"/>
        <v>3855391.9070743737</v>
      </c>
      <c r="W1472" s="63">
        <v>826.72951944697411</v>
      </c>
      <c r="X1472" s="63">
        <f t="shared" ca="1" si="302"/>
        <v>761.93515950086442</v>
      </c>
      <c r="Y1472" s="64">
        <f t="shared" ca="1" si="303"/>
        <v>-7.837431520463034E-2</v>
      </c>
      <c r="Z1472" s="64"/>
      <c r="AA1472" s="64">
        <f ca="1">MAX(Y1472,OFFSET($AA$4,B1472,0))</f>
        <v>-7.7301052690755601E-2</v>
      </c>
      <c r="AB1472" s="62">
        <f t="shared" ca="1" si="304"/>
        <v>3859881.6339541944</v>
      </c>
      <c r="AC1472" s="65">
        <f t="shared" ca="1" si="305"/>
        <v>4489.7268798206933</v>
      </c>
      <c r="AD1472" s="62">
        <f ca="1">MAX(0,AB1472-W1472*(1+OFFSET($Y$4,B1472,0))*E1472)</f>
        <v>0</v>
      </c>
      <c r="AE1472" s="65">
        <f ca="1">IF(OFFSET($AC$4,B1472,0)=0,0,-OFFSET($AC$4,B1472,0)/OFFSET($AD$4,B1472,0)*AD1472)</f>
        <v>0</v>
      </c>
      <c r="AF1472" s="51">
        <f t="shared" ca="1" si="306"/>
        <v>3859881.6339541944</v>
      </c>
    </row>
    <row r="1473" spans="1:32" ht="11.25" x14ac:dyDescent="0.2">
      <c r="A1473" s="60">
        <v>60618</v>
      </c>
      <c r="B1473" s="102">
        <f>INT(A1473/10000)</f>
        <v>6</v>
      </c>
      <c r="C1473" s="109">
        <v>3</v>
      </c>
      <c r="D1473" s="60" t="s">
        <v>1529</v>
      </c>
      <c r="E1473" s="60">
        <v>1506</v>
      </c>
      <c r="F1473" s="60">
        <v>0</v>
      </c>
      <c r="G1473" s="60">
        <f t="shared" si="294"/>
        <v>2427.5820895522388</v>
      </c>
      <c r="H1473" s="60"/>
      <c r="I1473" s="60"/>
      <c r="J1473" s="57"/>
      <c r="K1473" s="23">
        <f t="shared" si="295"/>
        <v>1</v>
      </c>
      <c r="L1473" s="23">
        <f t="shared" si="296"/>
        <v>0</v>
      </c>
      <c r="M1473" s="23">
        <f ca="1">OFFSET('Z1'!$B$7,B1473,K1473)*E1473</f>
        <v>0</v>
      </c>
      <c r="N1473" s="23">
        <f ca="1">IF(L1473&gt;0,OFFSET('Z1'!$I$7,B1473,L1473)*IF(L1473=1,E1473-9300,IF(L1473=2,E1473-18000,IF(L1473=3,E1473-45000,0))),0)</f>
        <v>0</v>
      </c>
      <c r="O1473" s="23">
        <f>IF(AND(F1473=1,E1473&gt;20000,E1473&lt;=45000),E1473*'Z1'!$G$7,0)+IF(AND(F1473=1,E1473&gt;45000,E1473&lt;=50000),'Z1'!$G$7/5000*(50000-E1473)*E1473,0)</f>
        <v>0</v>
      </c>
      <c r="P1473" s="24">
        <f t="shared" ca="1" si="297"/>
        <v>0</v>
      </c>
      <c r="Q1473" s="27">
        <v>0</v>
      </c>
      <c r="R1473" s="26">
        <f t="shared" si="298"/>
        <v>0</v>
      </c>
      <c r="S1473" s="27">
        <f t="shared" si="299"/>
        <v>1</v>
      </c>
      <c r="T1473" s="28">
        <f t="shared" si="300"/>
        <v>0</v>
      </c>
      <c r="U1473" s="61">
        <f ca="1">OFFSET($U$4,B1473,0)/OFFSET($G$4,B1473,0)*G1473</f>
        <v>1142231.6844375508</v>
      </c>
      <c r="V1473" s="62">
        <f t="shared" ca="1" si="301"/>
        <v>1142231.6844375508</v>
      </c>
      <c r="W1473" s="63">
        <v>822.88628262681436</v>
      </c>
      <c r="X1473" s="63">
        <f t="shared" ca="1" si="302"/>
        <v>758.45397373011349</v>
      </c>
      <c r="Y1473" s="64">
        <f t="shared" ca="1" si="303"/>
        <v>-7.830038032839759E-2</v>
      </c>
      <c r="Z1473" s="64"/>
      <c r="AA1473" s="64">
        <f ca="1">MAX(Y1473,OFFSET($AA$4,B1473,0))</f>
        <v>-7.7301052690755601E-2</v>
      </c>
      <c r="AB1473" s="62">
        <f t="shared" ca="1" si="304"/>
        <v>1143470.1179428785</v>
      </c>
      <c r="AC1473" s="65">
        <f t="shared" ca="1" si="305"/>
        <v>1238.4335053276736</v>
      </c>
      <c r="AD1473" s="62">
        <f ca="1">MAX(0,AB1473-W1473*(1+OFFSET($Y$4,B1473,0))*E1473)</f>
        <v>0</v>
      </c>
      <c r="AE1473" s="65">
        <f ca="1">IF(OFFSET($AC$4,B1473,0)=0,0,-OFFSET($AC$4,B1473,0)/OFFSET($AD$4,B1473,0)*AD1473)</f>
        <v>0</v>
      </c>
      <c r="AF1473" s="51">
        <f t="shared" ca="1" si="306"/>
        <v>1143470.1179428785</v>
      </c>
    </row>
    <row r="1474" spans="1:32" ht="11.25" x14ac:dyDescent="0.2">
      <c r="A1474" s="60">
        <v>60619</v>
      </c>
      <c r="B1474" s="102">
        <f>INT(A1474/10000)</f>
        <v>6</v>
      </c>
      <c r="C1474" s="109">
        <v>4</v>
      </c>
      <c r="D1474" s="60" t="s">
        <v>1530</v>
      </c>
      <c r="E1474" s="60">
        <v>3337</v>
      </c>
      <c r="F1474" s="60">
        <v>0</v>
      </c>
      <c r="G1474" s="60">
        <f t="shared" si="294"/>
        <v>5379.0447761194027</v>
      </c>
      <c r="H1474" s="60"/>
      <c r="I1474" s="60"/>
      <c r="J1474" s="57"/>
      <c r="K1474" s="23">
        <f t="shared" si="295"/>
        <v>1</v>
      </c>
      <c r="L1474" s="23">
        <f t="shared" si="296"/>
        <v>0</v>
      </c>
      <c r="M1474" s="23">
        <f ca="1">OFFSET('Z1'!$B$7,B1474,K1474)*E1474</f>
        <v>0</v>
      </c>
      <c r="N1474" s="23">
        <f ca="1">IF(L1474&gt;0,OFFSET('Z1'!$I$7,B1474,L1474)*IF(L1474=1,E1474-9300,IF(L1474=2,E1474-18000,IF(L1474=3,E1474-45000,0))),0)</f>
        <v>0</v>
      </c>
      <c r="O1474" s="23">
        <f>IF(AND(F1474=1,E1474&gt;20000,E1474&lt;=45000),E1474*'Z1'!$G$7,0)+IF(AND(F1474=1,E1474&gt;45000,E1474&lt;=50000),'Z1'!$G$7/5000*(50000-E1474)*E1474,0)</f>
        <v>0</v>
      </c>
      <c r="P1474" s="24">
        <f t="shared" ca="1" si="297"/>
        <v>0</v>
      </c>
      <c r="Q1474" s="27">
        <v>0</v>
      </c>
      <c r="R1474" s="26">
        <f t="shared" si="298"/>
        <v>0</v>
      </c>
      <c r="S1474" s="27">
        <f t="shared" si="299"/>
        <v>1</v>
      </c>
      <c r="T1474" s="28">
        <f t="shared" si="300"/>
        <v>0</v>
      </c>
      <c r="U1474" s="61">
        <f ca="1">OFFSET($U$4,B1474,0)/OFFSET($G$4,B1474,0)*G1474</f>
        <v>2530960.9103373885</v>
      </c>
      <c r="V1474" s="62">
        <f t="shared" ca="1" si="301"/>
        <v>2530960.9103373885</v>
      </c>
      <c r="W1474" s="63">
        <v>822.88628262681448</v>
      </c>
      <c r="X1474" s="63">
        <f t="shared" ca="1" si="302"/>
        <v>758.45397373011338</v>
      </c>
      <c r="Y1474" s="64">
        <f t="shared" ca="1" si="303"/>
        <v>-7.8300380328397923E-2</v>
      </c>
      <c r="Z1474" s="64"/>
      <c r="AA1474" s="64">
        <f ca="1">MAX(Y1474,OFFSET($AA$4,B1474,0))</f>
        <v>-7.7301052690755601E-2</v>
      </c>
      <c r="AB1474" s="62">
        <f t="shared" ca="1" si="304"/>
        <v>2533705.0355746252</v>
      </c>
      <c r="AC1474" s="65">
        <f t="shared" ca="1" si="305"/>
        <v>2744.1252372367308</v>
      </c>
      <c r="AD1474" s="62">
        <f ca="1">MAX(0,AB1474-W1474*(1+OFFSET($Y$4,B1474,0))*E1474)</f>
        <v>0</v>
      </c>
      <c r="AE1474" s="65">
        <f ca="1">IF(OFFSET($AC$4,B1474,0)=0,0,-OFFSET($AC$4,B1474,0)/OFFSET($AD$4,B1474,0)*AD1474)</f>
        <v>0</v>
      </c>
      <c r="AF1474" s="51">
        <f t="shared" ca="1" si="306"/>
        <v>2533705.0355746252</v>
      </c>
    </row>
    <row r="1475" spans="1:32" ht="11.25" x14ac:dyDescent="0.2">
      <c r="A1475" s="60">
        <v>60623</v>
      </c>
      <c r="B1475" s="102">
        <f>INT(A1475/10000)</f>
        <v>6</v>
      </c>
      <c r="C1475" s="109">
        <v>4</v>
      </c>
      <c r="D1475" s="60" t="s">
        <v>1531</v>
      </c>
      <c r="E1475" s="60">
        <v>2816</v>
      </c>
      <c r="F1475" s="60">
        <v>0</v>
      </c>
      <c r="G1475" s="60">
        <f t="shared" si="294"/>
        <v>4539.2238805970146</v>
      </c>
      <c r="H1475" s="60"/>
      <c r="I1475" s="60"/>
      <c r="J1475" s="57"/>
      <c r="K1475" s="23">
        <f t="shared" si="295"/>
        <v>1</v>
      </c>
      <c r="L1475" s="23">
        <f t="shared" si="296"/>
        <v>0</v>
      </c>
      <c r="M1475" s="23">
        <f ca="1">OFFSET('Z1'!$B$7,B1475,K1475)*E1475</f>
        <v>0</v>
      </c>
      <c r="N1475" s="23">
        <f ca="1">IF(L1475&gt;0,OFFSET('Z1'!$I$7,B1475,L1475)*IF(L1475=1,E1475-9300,IF(L1475=2,E1475-18000,IF(L1475=3,E1475-45000,0))),0)</f>
        <v>0</v>
      </c>
      <c r="O1475" s="23">
        <f>IF(AND(F1475=1,E1475&gt;20000,E1475&lt;=45000),E1475*'Z1'!$G$7,0)+IF(AND(F1475=1,E1475&gt;45000,E1475&lt;=50000),'Z1'!$G$7/5000*(50000-E1475)*E1475,0)</f>
        <v>0</v>
      </c>
      <c r="P1475" s="24">
        <f t="shared" ca="1" si="297"/>
        <v>0</v>
      </c>
      <c r="Q1475" s="27">
        <v>5428</v>
      </c>
      <c r="R1475" s="26">
        <f t="shared" si="298"/>
        <v>4428</v>
      </c>
      <c r="S1475" s="27">
        <f t="shared" si="299"/>
        <v>1</v>
      </c>
      <c r="T1475" s="28">
        <f t="shared" si="300"/>
        <v>3985.2000000000003</v>
      </c>
      <c r="U1475" s="61">
        <f ca="1">OFFSET($U$4,B1475,0)/OFFSET($G$4,B1475,0)*G1475</f>
        <v>2135806.3900239994</v>
      </c>
      <c r="V1475" s="62">
        <f t="shared" ca="1" si="301"/>
        <v>2139791.5900239996</v>
      </c>
      <c r="W1475" s="63">
        <v>824.17718198441639</v>
      </c>
      <c r="X1475" s="63">
        <f t="shared" ca="1" si="302"/>
        <v>759.86917259374979</v>
      </c>
      <c r="Y1475" s="64">
        <f t="shared" ca="1" si="303"/>
        <v>-7.8026922846648916E-2</v>
      </c>
      <c r="Z1475" s="64"/>
      <c r="AA1475" s="64">
        <f ca="1">MAX(Y1475,OFFSET($AA$4,B1475,0))</f>
        <v>-7.7301052690755601E-2</v>
      </c>
      <c r="AB1475" s="62">
        <f t="shared" ca="1" si="304"/>
        <v>2141476.2496887106</v>
      </c>
      <c r="AC1475" s="65">
        <f t="shared" ca="1" si="305"/>
        <v>1684.6596647109836</v>
      </c>
      <c r="AD1475" s="62">
        <f ca="1">MAX(0,AB1475-W1475*(1+OFFSET($Y$4,B1475,0))*E1475)</f>
        <v>0</v>
      </c>
      <c r="AE1475" s="65">
        <f ca="1">IF(OFFSET($AC$4,B1475,0)=0,0,-OFFSET($AC$4,B1475,0)/OFFSET($AD$4,B1475,0)*AD1475)</f>
        <v>0</v>
      </c>
      <c r="AF1475" s="51">
        <f t="shared" ca="1" si="306"/>
        <v>2141476.2496887106</v>
      </c>
    </row>
    <row r="1476" spans="1:32" ht="11.25" x14ac:dyDescent="0.2">
      <c r="A1476" s="60">
        <v>60624</v>
      </c>
      <c r="B1476" s="102">
        <f>INT(A1476/10000)</f>
        <v>6</v>
      </c>
      <c r="C1476" s="109">
        <v>5</v>
      </c>
      <c r="D1476" s="60" t="s">
        <v>1532</v>
      </c>
      <c r="E1476" s="60">
        <v>7110</v>
      </c>
      <c r="F1476" s="60">
        <v>0</v>
      </c>
      <c r="G1476" s="60">
        <f t="shared" si="294"/>
        <v>11460.89552238806</v>
      </c>
      <c r="H1476" s="60"/>
      <c r="I1476" s="60"/>
      <c r="J1476" s="57"/>
      <c r="K1476" s="23">
        <f t="shared" si="295"/>
        <v>1</v>
      </c>
      <c r="L1476" s="23">
        <f t="shared" si="296"/>
        <v>0</v>
      </c>
      <c r="M1476" s="23">
        <f ca="1">OFFSET('Z1'!$B$7,B1476,K1476)*E1476</f>
        <v>0</v>
      </c>
      <c r="N1476" s="23">
        <f ca="1">IF(L1476&gt;0,OFFSET('Z1'!$I$7,B1476,L1476)*IF(L1476=1,E1476-9300,IF(L1476=2,E1476-18000,IF(L1476=3,E1476-45000,0))),0)</f>
        <v>0</v>
      </c>
      <c r="O1476" s="23">
        <f>IF(AND(F1476=1,E1476&gt;20000,E1476&lt;=45000),E1476*'Z1'!$G$7,0)+IF(AND(F1476=1,E1476&gt;45000,E1476&lt;=50000),'Z1'!$G$7/5000*(50000-E1476)*E1476,0)</f>
        <v>0</v>
      </c>
      <c r="P1476" s="24">
        <f t="shared" ca="1" si="297"/>
        <v>0</v>
      </c>
      <c r="Q1476" s="27">
        <v>57520</v>
      </c>
      <c r="R1476" s="26">
        <f t="shared" si="298"/>
        <v>56520</v>
      </c>
      <c r="S1476" s="27">
        <f t="shared" si="299"/>
        <v>1</v>
      </c>
      <c r="T1476" s="28">
        <f t="shared" si="300"/>
        <v>50868</v>
      </c>
      <c r="U1476" s="61">
        <f ca="1">OFFSET($U$4,B1476,0)/OFFSET($G$4,B1476,0)*G1476</f>
        <v>5392607.7532211067</v>
      </c>
      <c r="V1476" s="62">
        <f t="shared" ca="1" si="301"/>
        <v>5443475.7532211067</v>
      </c>
      <c r="W1476" s="63">
        <v>830.77173526055583</v>
      </c>
      <c r="X1476" s="63">
        <f t="shared" ca="1" si="302"/>
        <v>765.60840410986032</v>
      </c>
      <c r="Y1476" s="64">
        <f t="shared" ca="1" si="303"/>
        <v>-7.8437106590125261E-2</v>
      </c>
      <c r="Z1476" s="64"/>
      <c r="AA1476" s="64">
        <f ca="1">MAX(Y1476,OFFSET($AA$4,B1476,0))</f>
        <v>-7.7301052690755601E-2</v>
      </c>
      <c r="AB1476" s="62">
        <f t="shared" ca="1" si="304"/>
        <v>5450186.1816680348</v>
      </c>
      <c r="AC1476" s="65">
        <f t="shared" ca="1" si="305"/>
        <v>6710.4284469280392</v>
      </c>
      <c r="AD1476" s="62">
        <f ca="1">MAX(0,AB1476-W1476*(1+OFFSET($Y$4,B1476,0))*E1476)</f>
        <v>0</v>
      </c>
      <c r="AE1476" s="65">
        <f ca="1">IF(OFFSET($AC$4,B1476,0)=0,0,-OFFSET($AC$4,B1476,0)/OFFSET($AD$4,B1476,0)*AD1476)</f>
        <v>0</v>
      </c>
      <c r="AF1476" s="51">
        <f t="shared" ca="1" si="306"/>
        <v>5450186.1816680348</v>
      </c>
    </row>
    <row r="1477" spans="1:32" ht="11.25" x14ac:dyDescent="0.2">
      <c r="A1477" s="60">
        <v>60626</v>
      </c>
      <c r="B1477" s="102">
        <f>INT(A1477/10000)</f>
        <v>6</v>
      </c>
      <c r="C1477" s="109">
        <v>4</v>
      </c>
      <c r="D1477" s="60" t="s">
        <v>1533</v>
      </c>
      <c r="E1477" s="60">
        <v>3875</v>
      </c>
      <c r="F1477" s="60">
        <v>0</v>
      </c>
      <c r="G1477" s="60">
        <f t="shared" si="294"/>
        <v>6246.2686567164183</v>
      </c>
      <c r="H1477" s="60"/>
      <c r="I1477" s="60"/>
      <c r="J1477" s="57"/>
      <c r="K1477" s="23">
        <f t="shared" si="295"/>
        <v>1</v>
      </c>
      <c r="L1477" s="23">
        <f t="shared" si="296"/>
        <v>0</v>
      </c>
      <c r="M1477" s="23">
        <f ca="1">OFFSET('Z1'!$B$7,B1477,K1477)*E1477</f>
        <v>0</v>
      </c>
      <c r="N1477" s="23">
        <f ca="1">IF(L1477&gt;0,OFFSET('Z1'!$I$7,B1477,L1477)*IF(L1477=1,E1477-9300,IF(L1477=2,E1477-18000,IF(L1477=3,E1477-45000,0))),0)</f>
        <v>0</v>
      </c>
      <c r="O1477" s="23">
        <f>IF(AND(F1477=1,E1477&gt;20000,E1477&lt;=45000),E1477*'Z1'!$G$7,0)+IF(AND(F1477=1,E1477&gt;45000,E1477&lt;=50000),'Z1'!$G$7/5000*(50000-E1477)*E1477,0)</f>
        <v>0</v>
      </c>
      <c r="P1477" s="24">
        <f t="shared" ca="1" si="297"/>
        <v>0</v>
      </c>
      <c r="Q1477" s="27">
        <v>0</v>
      </c>
      <c r="R1477" s="26">
        <f t="shared" si="298"/>
        <v>0</v>
      </c>
      <c r="S1477" s="27">
        <f t="shared" si="299"/>
        <v>1</v>
      </c>
      <c r="T1477" s="28">
        <f t="shared" si="300"/>
        <v>0</v>
      </c>
      <c r="U1477" s="61">
        <f ca="1">OFFSET($U$4,B1477,0)/OFFSET($G$4,B1477,0)*G1477</f>
        <v>2939009.1482041897</v>
      </c>
      <c r="V1477" s="62">
        <f t="shared" ca="1" si="301"/>
        <v>2939009.1482041897</v>
      </c>
      <c r="W1477" s="63">
        <v>822.88628262681459</v>
      </c>
      <c r="X1477" s="63">
        <f t="shared" ca="1" si="302"/>
        <v>758.45397373011349</v>
      </c>
      <c r="Y1477" s="64">
        <f t="shared" ca="1" si="303"/>
        <v>-7.8300380328397923E-2</v>
      </c>
      <c r="Z1477" s="64"/>
      <c r="AA1477" s="64">
        <f ca="1">MAX(Y1477,OFFSET($AA$4,B1477,0))</f>
        <v>-7.7301052690755601E-2</v>
      </c>
      <c r="AB1477" s="62">
        <f t="shared" ca="1" si="304"/>
        <v>2942195.6885980447</v>
      </c>
      <c r="AC1477" s="65">
        <f t="shared" ca="1" si="305"/>
        <v>3186.5403938549571</v>
      </c>
      <c r="AD1477" s="62">
        <f ca="1">MAX(0,AB1477-W1477*(1+OFFSET($Y$4,B1477,0))*E1477)</f>
        <v>0</v>
      </c>
      <c r="AE1477" s="65">
        <f ca="1">IF(OFFSET($AC$4,B1477,0)=0,0,-OFFSET($AC$4,B1477,0)/OFFSET($AD$4,B1477,0)*AD1477)</f>
        <v>0</v>
      </c>
      <c r="AF1477" s="51">
        <f t="shared" ca="1" si="306"/>
        <v>2942195.6885980447</v>
      </c>
    </row>
    <row r="1478" spans="1:32" ht="11.25" x14ac:dyDescent="0.2">
      <c r="A1478" s="60">
        <v>60628</v>
      </c>
      <c r="B1478" s="102">
        <f>INT(A1478/10000)</f>
        <v>6</v>
      </c>
      <c r="C1478" s="109">
        <v>4</v>
      </c>
      <c r="D1478" s="60" t="s">
        <v>1534</v>
      </c>
      <c r="E1478" s="60">
        <v>2774</v>
      </c>
      <c r="F1478" s="60">
        <v>0</v>
      </c>
      <c r="G1478" s="60">
        <f t="shared" si="294"/>
        <v>4471.5223880597014</v>
      </c>
      <c r="H1478" s="60"/>
      <c r="I1478" s="60"/>
      <c r="J1478" s="57"/>
      <c r="K1478" s="23">
        <f t="shared" si="295"/>
        <v>1</v>
      </c>
      <c r="L1478" s="23">
        <f t="shared" si="296"/>
        <v>0</v>
      </c>
      <c r="M1478" s="23">
        <f ca="1">OFFSET('Z1'!$B$7,B1478,K1478)*E1478</f>
        <v>0</v>
      </c>
      <c r="N1478" s="23">
        <f ca="1">IF(L1478&gt;0,OFFSET('Z1'!$I$7,B1478,L1478)*IF(L1478=1,E1478-9300,IF(L1478=2,E1478-18000,IF(L1478=3,E1478-45000,0))),0)</f>
        <v>0</v>
      </c>
      <c r="O1478" s="23">
        <f>IF(AND(F1478=1,E1478&gt;20000,E1478&lt;=45000),E1478*'Z1'!$G$7,0)+IF(AND(F1478=1,E1478&gt;45000,E1478&lt;=50000),'Z1'!$G$7/5000*(50000-E1478)*E1478,0)</f>
        <v>0</v>
      </c>
      <c r="P1478" s="24">
        <f t="shared" ca="1" si="297"/>
        <v>0</v>
      </c>
      <c r="Q1478" s="27">
        <v>96434</v>
      </c>
      <c r="R1478" s="26">
        <f t="shared" si="298"/>
        <v>95434</v>
      </c>
      <c r="S1478" s="27">
        <f t="shared" si="299"/>
        <v>1</v>
      </c>
      <c r="T1478" s="28">
        <f t="shared" si="300"/>
        <v>85890.6</v>
      </c>
      <c r="U1478" s="61">
        <f ca="1">OFFSET($U$4,B1478,0)/OFFSET($G$4,B1478,0)*G1478</f>
        <v>2103951.3231273345</v>
      </c>
      <c r="V1478" s="62">
        <f t="shared" ca="1" si="301"/>
        <v>2189841.9231273346</v>
      </c>
      <c r="W1478" s="63">
        <v>855.04437138844673</v>
      </c>
      <c r="X1478" s="63">
        <f t="shared" ca="1" si="302"/>
        <v>789.41669903653008</v>
      </c>
      <c r="Y1478" s="64">
        <f t="shared" ca="1" si="303"/>
        <v>-7.6753528293915907E-2</v>
      </c>
      <c r="Z1478" s="64"/>
      <c r="AA1478" s="64">
        <f ca="1">MAX(Y1478,OFFSET($AA$4,B1478,0))</f>
        <v>-7.6753528293915907E-2</v>
      </c>
      <c r="AB1478" s="62">
        <f t="shared" ca="1" si="304"/>
        <v>2189841.9231273346</v>
      </c>
      <c r="AC1478" s="65">
        <f t="shared" ca="1" si="305"/>
        <v>0</v>
      </c>
      <c r="AD1478" s="62">
        <f ca="1">MAX(0,AB1478-W1478*(1+OFFSET($Y$4,B1478,0))*E1478)</f>
        <v>0</v>
      </c>
      <c r="AE1478" s="65">
        <f ca="1">IF(OFFSET($AC$4,B1478,0)=0,0,-OFFSET($AC$4,B1478,0)/OFFSET($AD$4,B1478,0)*AD1478)</f>
        <v>0</v>
      </c>
      <c r="AF1478" s="51">
        <f t="shared" ca="1" si="306"/>
        <v>2189841.9231273346</v>
      </c>
    </row>
    <row r="1479" spans="1:32" ht="11.25" x14ac:dyDescent="0.2">
      <c r="A1479" s="60">
        <v>60629</v>
      </c>
      <c r="B1479" s="102">
        <f>INT(A1479/10000)</f>
        <v>6</v>
      </c>
      <c r="C1479" s="109">
        <v>5</v>
      </c>
      <c r="D1479" s="60" t="s">
        <v>1535</v>
      </c>
      <c r="E1479" s="60">
        <v>5145</v>
      </c>
      <c r="F1479" s="60">
        <v>0</v>
      </c>
      <c r="G1479" s="60">
        <f t="shared" si="294"/>
        <v>8293.432835820895</v>
      </c>
      <c r="H1479" s="60"/>
      <c r="I1479" s="60"/>
      <c r="J1479" s="57"/>
      <c r="K1479" s="23">
        <f t="shared" si="295"/>
        <v>1</v>
      </c>
      <c r="L1479" s="23">
        <f t="shared" si="296"/>
        <v>0</v>
      </c>
      <c r="M1479" s="23">
        <f ca="1">OFFSET('Z1'!$B$7,B1479,K1479)*E1479</f>
        <v>0</v>
      </c>
      <c r="N1479" s="23">
        <f ca="1">IF(L1479&gt;0,OFFSET('Z1'!$I$7,B1479,L1479)*IF(L1479=1,E1479-9300,IF(L1479=2,E1479-18000,IF(L1479=3,E1479-45000,0))),0)</f>
        <v>0</v>
      </c>
      <c r="O1479" s="23">
        <f>IF(AND(F1479=1,E1479&gt;20000,E1479&lt;=45000),E1479*'Z1'!$G$7,0)+IF(AND(F1479=1,E1479&gt;45000,E1479&lt;=50000),'Z1'!$G$7/5000*(50000-E1479)*E1479,0)</f>
        <v>0</v>
      </c>
      <c r="P1479" s="24">
        <f t="shared" ca="1" si="297"/>
        <v>0</v>
      </c>
      <c r="Q1479" s="27">
        <v>5576</v>
      </c>
      <c r="R1479" s="26">
        <f t="shared" si="298"/>
        <v>4576</v>
      </c>
      <c r="S1479" s="27">
        <f t="shared" si="299"/>
        <v>1</v>
      </c>
      <c r="T1479" s="28">
        <f t="shared" si="300"/>
        <v>4118.4000000000005</v>
      </c>
      <c r="U1479" s="61">
        <f ca="1">OFFSET($U$4,B1479,0)/OFFSET($G$4,B1479,0)*G1479</f>
        <v>3902245.6948414333</v>
      </c>
      <c r="V1479" s="62">
        <f t="shared" ca="1" si="301"/>
        <v>3906364.0948414332</v>
      </c>
      <c r="W1479" s="63">
        <v>823.8387046703524</v>
      </c>
      <c r="X1479" s="63">
        <f t="shared" ca="1" si="302"/>
        <v>759.25444020241662</v>
      </c>
      <c r="Y1479" s="64">
        <f t="shared" ca="1" si="303"/>
        <v>-7.839430716450535E-2</v>
      </c>
      <c r="Z1479" s="64"/>
      <c r="AA1479" s="64">
        <f ca="1">MAX(Y1479,OFFSET($AA$4,B1479,0))</f>
        <v>-7.7301052690755601E-2</v>
      </c>
      <c r="AB1479" s="62">
        <f t="shared" ca="1" si="304"/>
        <v>3910998.0180647606</v>
      </c>
      <c r="AC1479" s="65">
        <f t="shared" ca="1" si="305"/>
        <v>4633.9232233273797</v>
      </c>
      <c r="AD1479" s="62">
        <f ca="1">MAX(0,AB1479-W1479*(1+OFFSET($Y$4,B1479,0))*E1479)</f>
        <v>0</v>
      </c>
      <c r="AE1479" s="65">
        <f ca="1">IF(OFFSET($AC$4,B1479,0)=0,0,-OFFSET($AC$4,B1479,0)/OFFSET($AD$4,B1479,0)*AD1479)</f>
        <v>0</v>
      </c>
      <c r="AF1479" s="51">
        <f t="shared" ca="1" si="306"/>
        <v>3910998.0180647606</v>
      </c>
    </row>
    <row r="1480" spans="1:32" ht="11.25" x14ac:dyDescent="0.2">
      <c r="A1480" s="60">
        <v>60632</v>
      </c>
      <c r="B1480" s="102">
        <f>INT(A1480/10000)</f>
        <v>6</v>
      </c>
      <c r="C1480" s="109">
        <v>3</v>
      </c>
      <c r="D1480" s="60" t="s">
        <v>1536</v>
      </c>
      <c r="E1480" s="60">
        <v>2226</v>
      </c>
      <c r="F1480" s="60">
        <v>0</v>
      </c>
      <c r="G1480" s="60">
        <f t="shared" si="294"/>
        <v>3588.1791044776119</v>
      </c>
      <c r="H1480" s="60"/>
      <c r="I1480" s="60"/>
      <c r="J1480" s="57"/>
      <c r="K1480" s="23">
        <f t="shared" si="295"/>
        <v>1</v>
      </c>
      <c r="L1480" s="23">
        <f t="shared" si="296"/>
        <v>0</v>
      </c>
      <c r="M1480" s="23">
        <f ca="1">OFFSET('Z1'!$B$7,B1480,K1480)*E1480</f>
        <v>0</v>
      </c>
      <c r="N1480" s="23">
        <f ca="1">IF(L1480&gt;0,OFFSET('Z1'!$I$7,B1480,L1480)*IF(L1480=1,E1480-9300,IF(L1480=2,E1480-18000,IF(L1480=3,E1480-45000,0))),0)</f>
        <v>0</v>
      </c>
      <c r="O1480" s="23">
        <f>IF(AND(F1480=1,E1480&gt;20000,E1480&lt;=45000),E1480*'Z1'!$G$7,0)+IF(AND(F1480=1,E1480&gt;45000,E1480&lt;=50000),'Z1'!$G$7/5000*(50000-E1480)*E1480,0)</f>
        <v>0</v>
      </c>
      <c r="P1480" s="24">
        <f t="shared" ca="1" si="297"/>
        <v>0</v>
      </c>
      <c r="Q1480" s="27">
        <v>8633</v>
      </c>
      <c r="R1480" s="26">
        <f t="shared" si="298"/>
        <v>7633</v>
      </c>
      <c r="S1480" s="27">
        <f t="shared" si="299"/>
        <v>1</v>
      </c>
      <c r="T1480" s="28">
        <f t="shared" si="300"/>
        <v>6869.7</v>
      </c>
      <c r="U1480" s="61">
        <f ca="1">OFFSET($U$4,B1480,0)/OFFSET($G$4,B1480,0)*G1480</f>
        <v>1688318.5455232325</v>
      </c>
      <c r="V1480" s="62">
        <f t="shared" ca="1" si="301"/>
        <v>1695188.2455232325</v>
      </c>
      <c r="W1480" s="63">
        <v>826.34252034392375</v>
      </c>
      <c r="X1480" s="63">
        <f t="shared" ca="1" si="302"/>
        <v>761.54009232849614</v>
      </c>
      <c r="Y1480" s="64">
        <f t="shared" ca="1" si="303"/>
        <v>-7.8420783658157633E-2</v>
      </c>
      <c r="Z1480" s="64"/>
      <c r="AA1480" s="64">
        <f ca="1">MAX(Y1480,OFFSET($AA$4,B1480,0))</f>
        <v>-7.7301052690755601E-2</v>
      </c>
      <c r="AB1480" s="62">
        <f t="shared" ca="1" si="304"/>
        <v>1697247.9217186472</v>
      </c>
      <c r="AC1480" s="65">
        <f t="shared" ca="1" si="305"/>
        <v>2059.6761954147369</v>
      </c>
      <c r="AD1480" s="62">
        <f ca="1">MAX(0,AB1480-W1480*(1+OFFSET($Y$4,B1480,0))*E1480)</f>
        <v>0</v>
      </c>
      <c r="AE1480" s="65">
        <f ca="1">IF(OFFSET($AC$4,B1480,0)=0,0,-OFFSET($AC$4,B1480,0)/OFFSET($AD$4,B1480,0)*AD1480)</f>
        <v>0</v>
      </c>
      <c r="AF1480" s="51">
        <f t="shared" ca="1" si="306"/>
        <v>1697247.9217186472</v>
      </c>
    </row>
    <row r="1481" spans="1:32" ht="11.25" x14ac:dyDescent="0.2">
      <c r="A1481" s="60">
        <v>60639</v>
      </c>
      <c r="B1481" s="102">
        <f>INT(A1481/10000)</f>
        <v>6</v>
      </c>
      <c r="C1481" s="109">
        <v>3</v>
      </c>
      <c r="D1481" s="60" t="s">
        <v>1537</v>
      </c>
      <c r="E1481" s="60">
        <v>1432</v>
      </c>
      <c r="F1481" s="60">
        <v>0</v>
      </c>
      <c r="G1481" s="60">
        <f t="shared" si="294"/>
        <v>2308.2985074626868</v>
      </c>
      <c r="H1481" s="60"/>
      <c r="I1481" s="60"/>
      <c r="J1481" s="57"/>
      <c r="K1481" s="23">
        <f t="shared" si="295"/>
        <v>1</v>
      </c>
      <c r="L1481" s="23">
        <f t="shared" si="296"/>
        <v>0</v>
      </c>
      <c r="M1481" s="23">
        <f ca="1">OFFSET('Z1'!$B$7,B1481,K1481)*E1481</f>
        <v>0</v>
      </c>
      <c r="N1481" s="23">
        <f ca="1">IF(L1481&gt;0,OFFSET('Z1'!$I$7,B1481,L1481)*IF(L1481=1,E1481-9300,IF(L1481=2,E1481-18000,IF(L1481=3,E1481-45000,0))),0)</f>
        <v>0</v>
      </c>
      <c r="O1481" s="23">
        <f>IF(AND(F1481=1,E1481&gt;20000,E1481&lt;=45000),E1481*'Z1'!$G$7,0)+IF(AND(F1481=1,E1481&gt;45000,E1481&lt;=50000),'Z1'!$G$7/5000*(50000-E1481)*E1481,0)</f>
        <v>0</v>
      </c>
      <c r="P1481" s="24">
        <f t="shared" ca="1" si="297"/>
        <v>0</v>
      </c>
      <c r="Q1481" s="27">
        <v>0</v>
      </c>
      <c r="R1481" s="26">
        <f t="shared" si="298"/>
        <v>0</v>
      </c>
      <c r="S1481" s="27">
        <f t="shared" si="299"/>
        <v>1</v>
      </c>
      <c r="T1481" s="28">
        <f t="shared" si="300"/>
        <v>0</v>
      </c>
      <c r="U1481" s="61">
        <f ca="1">OFFSET($U$4,B1481,0)/OFFSET($G$4,B1481,0)*G1481</f>
        <v>1086106.0903815227</v>
      </c>
      <c r="V1481" s="62">
        <f t="shared" ca="1" si="301"/>
        <v>1086106.0903815227</v>
      </c>
      <c r="W1481" s="63">
        <v>822.88628262681448</v>
      </c>
      <c r="X1481" s="63">
        <f t="shared" ca="1" si="302"/>
        <v>758.4539737301136</v>
      </c>
      <c r="Y1481" s="64">
        <f t="shared" ca="1" si="303"/>
        <v>-7.830038032839759E-2</v>
      </c>
      <c r="Z1481" s="64"/>
      <c r="AA1481" s="64">
        <f ca="1">MAX(Y1481,OFFSET($AA$4,B1481,0))</f>
        <v>-7.7301052690755601E-2</v>
      </c>
      <c r="AB1481" s="62">
        <f t="shared" ca="1" si="304"/>
        <v>1087283.6712444902</v>
      </c>
      <c r="AC1481" s="65">
        <f t="shared" ca="1" si="305"/>
        <v>1177.5808629675303</v>
      </c>
      <c r="AD1481" s="62">
        <f ca="1">MAX(0,AB1481-W1481*(1+OFFSET($Y$4,B1481,0))*E1481)</f>
        <v>0</v>
      </c>
      <c r="AE1481" s="65">
        <f ca="1">IF(OFFSET($AC$4,B1481,0)=0,0,-OFFSET($AC$4,B1481,0)/OFFSET($AD$4,B1481,0)*AD1481)</f>
        <v>0</v>
      </c>
      <c r="AF1481" s="51">
        <f t="shared" ca="1" si="306"/>
        <v>1087283.6712444902</v>
      </c>
    </row>
    <row r="1482" spans="1:32" ht="11.25" x14ac:dyDescent="0.2">
      <c r="A1482" s="60">
        <v>60641</v>
      </c>
      <c r="B1482" s="102">
        <f>INT(A1482/10000)</f>
        <v>6</v>
      </c>
      <c r="C1482" s="109">
        <v>3</v>
      </c>
      <c r="D1482" s="60" t="s">
        <v>1538</v>
      </c>
      <c r="E1482" s="60">
        <v>1262</v>
      </c>
      <c r="F1482" s="60">
        <v>0</v>
      </c>
      <c r="G1482" s="60">
        <f t="shared" si="294"/>
        <v>2034.2686567164178</v>
      </c>
      <c r="H1482" s="60"/>
      <c r="I1482" s="60"/>
      <c r="J1482" s="57"/>
      <c r="K1482" s="23">
        <f t="shared" si="295"/>
        <v>1</v>
      </c>
      <c r="L1482" s="23">
        <f t="shared" si="296"/>
        <v>0</v>
      </c>
      <c r="M1482" s="23">
        <f ca="1">OFFSET('Z1'!$B$7,B1482,K1482)*E1482</f>
        <v>0</v>
      </c>
      <c r="N1482" s="23">
        <f ca="1">IF(L1482&gt;0,OFFSET('Z1'!$I$7,B1482,L1482)*IF(L1482=1,E1482-9300,IF(L1482=2,E1482-18000,IF(L1482=3,E1482-45000,0))),0)</f>
        <v>0</v>
      </c>
      <c r="O1482" s="23">
        <f>IF(AND(F1482=1,E1482&gt;20000,E1482&lt;=45000),E1482*'Z1'!$G$7,0)+IF(AND(F1482=1,E1482&gt;45000,E1482&lt;=50000),'Z1'!$G$7/5000*(50000-E1482)*E1482,0)</f>
        <v>0</v>
      </c>
      <c r="P1482" s="24">
        <f t="shared" ca="1" si="297"/>
        <v>0</v>
      </c>
      <c r="Q1482" s="27">
        <v>0</v>
      </c>
      <c r="R1482" s="26">
        <f t="shared" si="298"/>
        <v>0</v>
      </c>
      <c r="S1482" s="27">
        <f t="shared" si="299"/>
        <v>1</v>
      </c>
      <c r="T1482" s="28">
        <f t="shared" si="300"/>
        <v>0</v>
      </c>
      <c r="U1482" s="61">
        <f ca="1">OFFSET($U$4,B1482,0)/OFFSET($G$4,B1482,0)*G1482</f>
        <v>957168.91484740318</v>
      </c>
      <c r="V1482" s="62">
        <f t="shared" ca="1" si="301"/>
        <v>957168.91484740318</v>
      </c>
      <c r="W1482" s="63">
        <v>822.88628262681459</v>
      </c>
      <c r="X1482" s="63">
        <f t="shared" ca="1" si="302"/>
        <v>758.45397373011349</v>
      </c>
      <c r="Y1482" s="64">
        <f t="shared" ca="1" si="303"/>
        <v>-7.8300380328397923E-2</v>
      </c>
      <c r="Z1482" s="64"/>
      <c r="AA1482" s="64">
        <f ca="1">MAX(Y1482,OFFSET($AA$4,B1482,0))</f>
        <v>-7.7301052690755601E-2</v>
      </c>
      <c r="AB1482" s="62">
        <f t="shared" ca="1" si="304"/>
        <v>958206.69909954385</v>
      </c>
      <c r="AC1482" s="65">
        <f t="shared" ca="1" si="305"/>
        <v>1037.784252140671</v>
      </c>
      <c r="AD1482" s="62">
        <f ca="1">MAX(0,AB1482-W1482*(1+OFFSET($Y$4,B1482,0))*E1482)</f>
        <v>0</v>
      </c>
      <c r="AE1482" s="65">
        <f ca="1">IF(OFFSET($AC$4,B1482,0)=0,0,-OFFSET($AC$4,B1482,0)/OFFSET($AD$4,B1482,0)*AD1482)</f>
        <v>0</v>
      </c>
      <c r="AF1482" s="51">
        <f t="shared" ca="1" si="306"/>
        <v>958206.69909954385</v>
      </c>
    </row>
    <row r="1483" spans="1:32" ht="11.25" x14ac:dyDescent="0.2">
      <c r="A1483" s="60">
        <v>60642</v>
      </c>
      <c r="B1483" s="102">
        <f>INT(A1483/10000)</f>
        <v>6</v>
      </c>
      <c r="C1483" s="109">
        <v>3</v>
      </c>
      <c r="D1483" s="60" t="s">
        <v>1539</v>
      </c>
      <c r="E1483" s="60">
        <v>2157</v>
      </c>
      <c r="F1483" s="60">
        <v>0</v>
      </c>
      <c r="G1483" s="60">
        <f t="shared" si="294"/>
        <v>3476.9552238805968</v>
      </c>
      <c r="H1483" s="60"/>
      <c r="I1483" s="60"/>
      <c r="J1483" s="57"/>
      <c r="K1483" s="23">
        <f t="shared" si="295"/>
        <v>1</v>
      </c>
      <c r="L1483" s="23">
        <f t="shared" si="296"/>
        <v>0</v>
      </c>
      <c r="M1483" s="23">
        <f ca="1">OFFSET('Z1'!$B$7,B1483,K1483)*E1483</f>
        <v>0</v>
      </c>
      <c r="N1483" s="23">
        <f ca="1">IF(L1483&gt;0,OFFSET('Z1'!$I$7,B1483,L1483)*IF(L1483=1,E1483-9300,IF(L1483=2,E1483-18000,IF(L1483=3,E1483-45000,0))),0)</f>
        <v>0</v>
      </c>
      <c r="O1483" s="23">
        <f>IF(AND(F1483=1,E1483&gt;20000,E1483&lt;=45000),E1483*'Z1'!$G$7,0)+IF(AND(F1483=1,E1483&gt;45000,E1483&lt;=50000),'Z1'!$G$7/5000*(50000-E1483)*E1483,0)</f>
        <v>0</v>
      </c>
      <c r="P1483" s="24">
        <f t="shared" ca="1" si="297"/>
        <v>0</v>
      </c>
      <c r="Q1483" s="27">
        <v>98595</v>
      </c>
      <c r="R1483" s="26">
        <f t="shared" si="298"/>
        <v>97595</v>
      </c>
      <c r="S1483" s="27">
        <f t="shared" si="299"/>
        <v>1</v>
      </c>
      <c r="T1483" s="28">
        <f t="shared" si="300"/>
        <v>87835.5</v>
      </c>
      <c r="U1483" s="61">
        <f ca="1">OFFSET($U$4,B1483,0)/OFFSET($G$4,B1483,0)*G1483</f>
        <v>1635985.2213358546</v>
      </c>
      <c r="V1483" s="62">
        <f t="shared" ca="1" si="301"/>
        <v>1723820.7213358546</v>
      </c>
      <c r="W1483" s="63">
        <v>864.70789438963732</v>
      </c>
      <c r="X1483" s="63">
        <f t="shared" ca="1" si="302"/>
        <v>799.1751142029924</v>
      </c>
      <c r="Y1483" s="64">
        <f t="shared" ca="1" si="303"/>
        <v>-7.5786032036751383E-2</v>
      </c>
      <c r="Z1483" s="64"/>
      <c r="AA1483" s="64">
        <f ca="1">MAX(Y1483,OFFSET($AA$4,B1483,0))</f>
        <v>-7.5786032036751383E-2</v>
      </c>
      <c r="AB1483" s="62">
        <f t="shared" ca="1" si="304"/>
        <v>1723820.7213358546</v>
      </c>
      <c r="AC1483" s="65">
        <f t="shared" ca="1" si="305"/>
        <v>0</v>
      </c>
      <c r="AD1483" s="62">
        <f ca="1">MAX(0,AB1483-W1483*(1+OFFSET($Y$4,B1483,0))*E1483)</f>
        <v>0</v>
      </c>
      <c r="AE1483" s="65">
        <f ca="1">IF(OFFSET($AC$4,B1483,0)=0,0,-OFFSET($AC$4,B1483,0)/OFFSET($AD$4,B1483,0)*AD1483)</f>
        <v>0</v>
      </c>
      <c r="AF1483" s="51">
        <f t="shared" ca="1" si="306"/>
        <v>1723820.7213358546</v>
      </c>
    </row>
    <row r="1484" spans="1:32" ht="11.25" x14ac:dyDescent="0.2">
      <c r="A1484" s="60">
        <v>60645</v>
      </c>
      <c r="B1484" s="102">
        <f>INT(A1484/10000)</f>
        <v>6</v>
      </c>
      <c r="C1484" s="109">
        <v>4</v>
      </c>
      <c r="D1484" s="60" t="s">
        <v>1540</v>
      </c>
      <c r="E1484" s="60">
        <v>3317</v>
      </c>
      <c r="F1484" s="60">
        <v>0</v>
      </c>
      <c r="G1484" s="60">
        <f t="shared" si="294"/>
        <v>5346.8059701492539</v>
      </c>
      <c r="H1484" s="60"/>
      <c r="I1484" s="60"/>
      <c r="J1484" s="57"/>
      <c r="K1484" s="23">
        <f t="shared" si="295"/>
        <v>1</v>
      </c>
      <c r="L1484" s="23">
        <f t="shared" si="296"/>
        <v>0</v>
      </c>
      <c r="M1484" s="23">
        <f ca="1">OFFSET('Z1'!$B$7,B1484,K1484)*E1484</f>
        <v>0</v>
      </c>
      <c r="N1484" s="23">
        <f ca="1">IF(L1484&gt;0,OFFSET('Z1'!$I$7,B1484,L1484)*IF(L1484=1,E1484-9300,IF(L1484=2,E1484-18000,IF(L1484=3,E1484-45000,0))),0)</f>
        <v>0</v>
      </c>
      <c r="O1484" s="23">
        <f>IF(AND(F1484=1,E1484&gt;20000,E1484&lt;=45000),E1484*'Z1'!$G$7,0)+IF(AND(F1484=1,E1484&gt;45000,E1484&lt;=50000),'Z1'!$G$7/5000*(50000-E1484)*E1484,0)</f>
        <v>0</v>
      </c>
      <c r="P1484" s="24">
        <f t="shared" ca="1" si="297"/>
        <v>0</v>
      </c>
      <c r="Q1484" s="27">
        <v>31125</v>
      </c>
      <c r="R1484" s="26">
        <f t="shared" si="298"/>
        <v>30125</v>
      </c>
      <c r="S1484" s="27">
        <f t="shared" si="299"/>
        <v>1</v>
      </c>
      <c r="T1484" s="28">
        <f t="shared" si="300"/>
        <v>27112.5</v>
      </c>
      <c r="U1484" s="61">
        <f ca="1">OFFSET($U$4,B1484,0)/OFFSET($G$4,B1484,0)*G1484</f>
        <v>2515791.8308627866</v>
      </c>
      <c r="V1484" s="62">
        <f t="shared" ca="1" si="301"/>
        <v>2542904.3308627866</v>
      </c>
      <c r="W1484" s="63">
        <v>831.16368647296827</v>
      </c>
      <c r="X1484" s="63">
        <f t="shared" ca="1" si="302"/>
        <v>766.62777535809062</v>
      </c>
      <c r="Y1484" s="64">
        <f t="shared" ca="1" si="303"/>
        <v>-7.7645248661830868E-2</v>
      </c>
      <c r="Z1484" s="64"/>
      <c r="AA1484" s="64">
        <f ca="1">MAX(Y1484,OFFSET($AA$4,B1484,0))</f>
        <v>-7.7301052690755601E-2</v>
      </c>
      <c r="AB1484" s="62">
        <f t="shared" ca="1" si="304"/>
        <v>2543853.2688112743</v>
      </c>
      <c r="AC1484" s="65">
        <f t="shared" ca="1" si="305"/>
        <v>948.93794848769903</v>
      </c>
      <c r="AD1484" s="62">
        <f ca="1">MAX(0,AB1484-W1484*(1+OFFSET($Y$4,B1484,0))*E1484)</f>
        <v>0</v>
      </c>
      <c r="AE1484" s="65">
        <f ca="1">IF(OFFSET($AC$4,B1484,0)=0,0,-OFFSET($AC$4,B1484,0)/OFFSET($AD$4,B1484,0)*AD1484)</f>
        <v>0</v>
      </c>
      <c r="AF1484" s="51">
        <f t="shared" ca="1" si="306"/>
        <v>2543853.2688112743</v>
      </c>
    </row>
    <row r="1485" spans="1:32" ht="11.25" x14ac:dyDescent="0.2">
      <c r="A1485" s="60">
        <v>60646</v>
      </c>
      <c r="B1485" s="102">
        <f>INT(A1485/10000)</f>
        <v>6</v>
      </c>
      <c r="C1485" s="109">
        <v>4</v>
      </c>
      <c r="D1485" s="60" t="s">
        <v>1541</v>
      </c>
      <c r="E1485" s="60">
        <v>2945</v>
      </c>
      <c r="F1485" s="60">
        <v>0</v>
      </c>
      <c r="G1485" s="60">
        <f t="shared" si="294"/>
        <v>4747.1641791044776</v>
      </c>
      <c r="H1485" s="60"/>
      <c r="I1485" s="60"/>
      <c r="J1485" s="57"/>
      <c r="K1485" s="23">
        <f t="shared" si="295"/>
        <v>1</v>
      </c>
      <c r="L1485" s="23">
        <f t="shared" si="296"/>
        <v>0</v>
      </c>
      <c r="M1485" s="23">
        <f ca="1">OFFSET('Z1'!$B$7,B1485,K1485)*E1485</f>
        <v>0</v>
      </c>
      <c r="N1485" s="23">
        <f ca="1">IF(L1485&gt;0,OFFSET('Z1'!$I$7,B1485,L1485)*IF(L1485=1,E1485-9300,IF(L1485=2,E1485-18000,IF(L1485=3,E1485-45000,0))),0)</f>
        <v>0</v>
      </c>
      <c r="O1485" s="23">
        <f>IF(AND(F1485=1,E1485&gt;20000,E1485&lt;=45000),E1485*'Z1'!$G$7,0)+IF(AND(F1485=1,E1485&gt;45000,E1485&lt;=50000),'Z1'!$G$7/5000*(50000-E1485)*E1485,0)</f>
        <v>0</v>
      </c>
      <c r="P1485" s="24">
        <f t="shared" ca="1" si="297"/>
        <v>0</v>
      </c>
      <c r="Q1485" s="27">
        <v>0</v>
      </c>
      <c r="R1485" s="26">
        <f t="shared" si="298"/>
        <v>0</v>
      </c>
      <c r="S1485" s="27">
        <f t="shared" si="299"/>
        <v>1</v>
      </c>
      <c r="T1485" s="28">
        <f t="shared" si="300"/>
        <v>0</v>
      </c>
      <c r="U1485" s="61">
        <f ca="1">OFFSET($U$4,B1485,0)/OFFSET($G$4,B1485,0)*G1485</f>
        <v>2233646.9526351844</v>
      </c>
      <c r="V1485" s="62">
        <f t="shared" ca="1" si="301"/>
        <v>2233646.9526351844</v>
      </c>
      <c r="W1485" s="63">
        <v>822.88628262681448</v>
      </c>
      <c r="X1485" s="63">
        <f t="shared" ca="1" si="302"/>
        <v>758.4539737301136</v>
      </c>
      <c r="Y1485" s="64">
        <f t="shared" ca="1" si="303"/>
        <v>-7.830038032839759E-2</v>
      </c>
      <c r="Z1485" s="64"/>
      <c r="AA1485" s="64">
        <f ca="1">MAX(Y1485,OFFSET($AA$4,B1485,0))</f>
        <v>-7.7301052690755601E-2</v>
      </c>
      <c r="AB1485" s="62">
        <f t="shared" ca="1" si="304"/>
        <v>2236068.7233345136</v>
      </c>
      <c r="AC1485" s="65">
        <f t="shared" ca="1" si="305"/>
        <v>2421.7706993292086</v>
      </c>
      <c r="AD1485" s="62">
        <f ca="1">MAX(0,AB1485-W1485*(1+OFFSET($Y$4,B1485,0))*E1485)</f>
        <v>0</v>
      </c>
      <c r="AE1485" s="65">
        <f ca="1">IF(OFFSET($AC$4,B1485,0)=0,0,-OFFSET($AC$4,B1485,0)/OFFSET($AD$4,B1485,0)*AD1485)</f>
        <v>0</v>
      </c>
      <c r="AF1485" s="51">
        <f t="shared" ca="1" si="306"/>
        <v>2236068.7233345136</v>
      </c>
    </row>
    <row r="1486" spans="1:32" ht="11.25" x14ac:dyDescent="0.2">
      <c r="A1486" s="60">
        <v>60647</v>
      </c>
      <c r="B1486" s="102">
        <f>INT(A1486/10000)</f>
        <v>6</v>
      </c>
      <c r="C1486" s="109">
        <v>2</v>
      </c>
      <c r="D1486" s="60" t="s">
        <v>1542</v>
      </c>
      <c r="E1486" s="60">
        <v>711</v>
      </c>
      <c r="F1486" s="60">
        <v>0</v>
      </c>
      <c r="G1486" s="60">
        <f t="shared" si="294"/>
        <v>1146.0895522388059</v>
      </c>
      <c r="H1486" s="60"/>
      <c r="I1486" s="60"/>
      <c r="J1486" s="57"/>
      <c r="K1486" s="23">
        <f t="shared" si="295"/>
        <v>1</v>
      </c>
      <c r="L1486" s="23">
        <f t="shared" si="296"/>
        <v>0</v>
      </c>
      <c r="M1486" s="23">
        <f ca="1">OFFSET('Z1'!$B$7,B1486,K1486)*E1486</f>
        <v>0</v>
      </c>
      <c r="N1486" s="23">
        <f ca="1">IF(L1486&gt;0,OFFSET('Z1'!$I$7,B1486,L1486)*IF(L1486=1,E1486-9300,IF(L1486=2,E1486-18000,IF(L1486=3,E1486-45000,0))),0)</f>
        <v>0</v>
      </c>
      <c r="O1486" s="23">
        <f>IF(AND(F1486=1,E1486&gt;20000,E1486&lt;=45000),E1486*'Z1'!$G$7,0)+IF(AND(F1486=1,E1486&gt;45000,E1486&lt;=50000),'Z1'!$G$7/5000*(50000-E1486)*E1486,0)</f>
        <v>0</v>
      </c>
      <c r="P1486" s="24">
        <f t="shared" ca="1" si="297"/>
        <v>0</v>
      </c>
      <c r="Q1486" s="27">
        <v>0</v>
      </c>
      <c r="R1486" s="26">
        <f t="shared" si="298"/>
        <v>0</v>
      </c>
      <c r="S1486" s="27">
        <f t="shared" si="299"/>
        <v>1</v>
      </c>
      <c r="T1486" s="28">
        <f t="shared" si="300"/>
        <v>0</v>
      </c>
      <c r="U1486" s="61">
        <f ca="1">OFFSET($U$4,B1486,0)/OFFSET($G$4,B1486,0)*G1486</f>
        <v>539260.77532211062</v>
      </c>
      <c r="V1486" s="62">
        <f t="shared" ca="1" si="301"/>
        <v>539260.77532211062</v>
      </c>
      <c r="W1486" s="63">
        <v>822.88628262681448</v>
      </c>
      <c r="X1486" s="63">
        <f t="shared" ca="1" si="302"/>
        <v>758.45397373011338</v>
      </c>
      <c r="Y1486" s="64">
        <f t="shared" ca="1" si="303"/>
        <v>-7.8300380328397923E-2</v>
      </c>
      <c r="Z1486" s="64"/>
      <c r="AA1486" s="64">
        <f ca="1">MAX(Y1486,OFFSET($AA$4,B1486,0))</f>
        <v>-7.7301052690755601E-2</v>
      </c>
      <c r="AB1486" s="62">
        <f t="shared" ca="1" si="304"/>
        <v>539845.4540885702</v>
      </c>
      <c r="AC1486" s="65">
        <f t="shared" ca="1" si="305"/>
        <v>584.67876645957585</v>
      </c>
      <c r="AD1486" s="62">
        <f ca="1">MAX(0,AB1486-W1486*(1+OFFSET($Y$4,B1486,0))*E1486)</f>
        <v>0</v>
      </c>
      <c r="AE1486" s="65">
        <f ca="1">IF(OFFSET($AC$4,B1486,0)=0,0,-OFFSET($AC$4,B1486,0)/OFFSET($AD$4,B1486,0)*AD1486)</f>
        <v>0</v>
      </c>
      <c r="AF1486" s="51">
        <f t="shared" ca="1" si="306"/>
        <v>539845.4540885702</v>
      </c>
    </row>
    <row r="1487" spans="1:32" ht="11.25" x14ac:dyDescent="0.2">
      <c r="A1487" s="60">
        <v>60648</v>
      </c>
      <c r="B1487" s="102">
        <f>INT(A1487/10000)</f>
        <v>6</v>
      </c>
      <c r="C1487" s="109">
        <v>3</v>
      </c>
      <c r="D1487" s="60" t="s">
        <v>1543</v>
      </c>
      <c r="E1487" s="60">
        <v>2275</v>
      </c>
      <c r="F1487" s="60">
        <v>0</v>
      </c>
      <c r="G1487" s="60">
        <f t="shared" si="294"/>
        <v>3667.1641791044776</v>
      </c>
      <c r="H1487" s="60"/>
      <c r="I1487" s="60"/>
      <c r="J1487" s="57"/>
      <c r="K1487" s="23">
        <f t="shared" si="295"/>
        <v>1</v>
      </c>
      <c r="L1487" s="23">
        <f t="shared" si="296"/>
        <v>0</v>
      </c>
      <c r="M1487" s="23">
        <f ca="1">OFFSET('Z1'!$B$7,B1487,K1487)*E1487</f>
        <v>0</v>
      </c>
      <c r="N1487" s="23">
        <f ca="1">IF(L1487&gt;0,OFFSET('Z1'!$I$7,B1487,L1487)*IF(L1487=1,E1487-9300,IF(L1487=2,E1487-18000,IF(L1487=3,E1487-45000,0))),0)</f>
        <v>0</v>
      </c>
      <c r="O1487" s="23">
        <f>IF(AND(F1487=1,E1487&gt;20000,E1487&lt;=45000),E1487*'Z1'!$G$7,0)+IF(AND(F1487=1,E1487&gt;45000,E1487&lt;=50000),'Z1'!$G$7/5000*(50000-E1487)*E1487,0)</f>
        <v>0</v>
      </c>
      <c r="P1487" s="24">
        <f t="shared" ca="1" si="297"/>
        <v>0</v>
      </c>
      <c r="Q1487" s="27">
        <v>0</v>
      </c>
      <c r="R1487" s="26">
        <f t="shared" si="298"/>
        <v>0</v>
      </c>
      <c r="S1487" s="27">
        <f t="shared" si="299"/>
        <v>1</v>
      </c>
      <c r="T1487" s="28">
        <f t="shared" si="300"/>
        <v>0</v>
      </c>
      <c r="U1487" s="61">
        <f ca="1">OFFSET($U$4,B1487,0)/OFFSET($G$4,B1487,0)*G1487</f>
        <v>1725482.7902360081</v>
      </c>
      <c r="V1487" s="62">
        <f t="shared" ca="1" si="301"/>
        <v>1725482.7902360081</v>
      </c>
      <c r="W1487" s="63">
        <v>823.05812600560921</v>
      </c>
      <c r="X1487" s="63">
        <f t="shared" ca="1" si="302"/>
        <v>758.45397373011349</v>
      </c>
      <c r="Y1487" s="64">
        <f t="shared" ca="1" si="303"/>
        <v>-7.8492818713821189E-2</v>
      </c>
      <c r="Z1487" s="64"/>
      <c r="AA1487" s="64">
        <f ca="1">MAX(Y1487,OFFSET($AA$4,B1487,0))</f>
        <v>-7.7301052690755601E-2</v>
      </c>
      <c r="AB1487" s="62">
        <f t="shared" ca="1" si="304"/>
        <v>1727714.3211503061</v>
      </c>
      <c r="AC1487" s="65">
        <f t="shared" ca="1" si="305"/>
        <v>2231.5309142980259</v>
      </c>
      <c r="AD1487" s="62">
        <f ca="1">MAX(0,AB1487-W1487*(1+OFFSET($Y$4,B1487,0))*E1487)</f>
        <v>0</v>
      </c>
      <c r="AE1487" s="65">
        <f ca="1">IF(OFFSET($AC$4,B1487,0)=0,0,-OFFSET($AC$4,B1487,0)/OFFSET($AD$4,B1487,0)*AD1487)</f>
        <v>0</v>
      </c>
      <c r="AF1487" s="51">
        <f t="shared" ca="1" si="306"/>
        <v>1727714.3211503061</v>
      </c>
    </row>
    <row r="1488" spans="1:32" ht="11.25" x14ac:dyDescent="0.2">
      <c r="A1488" s="60">
        <v>60651</v>
      </c>
      <c r="B1488" s="102">
        <f>INT(A1488/10000)</f>
        <v>6</v>
      </c>
      <c r="C1488" s="109">
        <v>3</v>
      </c>
      <c r="D1488" s="60" t="s">
        <v>1544</v>
      </c>
      <c r="E1488" s="60">
        <v>2035</v>
      </c>
      <c r="F1488" s="60">
        <v>0</v>
      </c>
      <c r="G1488" s="60">
        <f t="shared" si="294"/>
        <v>3280.2985074626868</v>
      </c>
      <c r="H1488" s="60"/>
      <c r="I1488" s="60"/>
      <c r="J1488" s="57"/>
      <c r="K1488" s="23">
        <f t="shared" si="295"/>
        <v>1</v>
      </c>
      <c r="L1488" s="23">
        <f t="shared" si="296"/>
        <v>0</v>
      </c>
      <c r="M1488" s="23">
        <f ca="1">OFFSET('Z1'!$B$7,B1488,K1488)*E1488</f>
        <v>0</v>
      </c>
      <c r="N1488" s="23">
        <f ca="1">IF(L1488&gt;0,OFFSET('Z1'!$I$7,B1488,L1488)*IF(L1488=1,E1488-9300,IF(L1488=2,E1488-18000,IF(L1488=3,E1488-45000,0))),0)</f>
        <v>0</v>
      </c>
      <c r="O1488" s="23">
        <f>IF(AND(F1488=1,E1488&gt;20000,E1488&lt;=45000),E1488*'Z1'!$G$7,0)+IF(AND(F1488=1,E1488&gt;45000,E1488&lt;=50000),'Z1'!$G$7/5000*(50000-E1488)*E1488,0)</f>
        <v>0</v>
      </c>
      <c r="P1488" s="24">
        <f t="shared" ca="1" si="297"/>
        <v>0</v>
      </c>
      <c r="Q1488" s="27">
        <v>17853</v>
      </c>
      <c r="R1488" s="26">
        <f t="shared" si="298"/>
        <v>16853</v>
      </c>
      <c r="S1488" s="27">
        <f t="shared" si="299"/>
        <v>1</v>
      </c>
      <c r="T1488" s="28">
        <f t="shared" si="300"/>
        <v>15167.7</v>
      </c>
      <c r="U1488" s="61">
        <f ca="1">OFFSET($U$4,B1488,0)/OFFSET($G$4,B1488,0)*G1488</f>
        <v>1543453.836540781</v>
      </c>
      <c r="V1488" s="62">
        <f t="shared" ca="1" si="301"/>
        <v>1558621.5365407809</v>
      </c>
      <c r="W1488" s="63">
        <v>829.33657819331711</v>
      </c>
      <c r="X1488" s="63">
        <f t="shared" ca="1" si="302"/>
        <v>765.90738896352866</v>
      </c>
      <c r="Y1488" s="64">
        <f t="shared" ca="1" si="303"/>
        <v>-7.6481842110433518E-2</v>
      </c>
      <c r="Z1488" s="64"/>
      <c r="AA1488" s="64">
        <f ca="1">MAX(Y1488,OFFSET($AA$4,B1488,0))</f>
        <v>-7.6481842110433518E-2</v>
      </c>
      <c r="AB1488" s="62">
        <f t="shared" ca="1" si="304"/>
        <v>1558621.5365407809</v>
      </c>
      <c r="AC1488" s="65">
        <f t="shared" ca="1" si="305"/>
        <v>0</v>
      </c>
      <c r="AD1488" s="62">
        <f ca="1">MAX(0,AB1488-W1488*(1+OFFSET($Y$4,B1488,0))*E1488)</f>
        <v>0</v>
      </c>
      <c r="AE1488" s="65">
        <f ca="1">IF(OFFSET($AC$4,B1488,0)=0,0,-OFFSET($AC$4,B1488,0)/OFFSET($AD$4,B1488,0)*AD1488)</f>
        <v>0</v>
      </c>
      <c r="AF1488" s="51">
        <f t="shared" ca="1" si="306"/>
        <v>1558621.5365407809</v>
      </c>
    </row>
    <row r="1489" spans="1:32" ht="11.25" x14ac:dyDescent="0.2">
      <c r="A1489" s="60">
        <v>60653</v>
      </c>
      <c r="B1489" s="102">
        <f>INT(A1489/10000)</f>
        <v>6</v>
      </c>
      <c r="C1489" s="109">
        <v>4</v>
      </c>
      <c r="D1489" s="60" t="s">
        <v>1545</v>
      </c>
      <c r="E1489" s="60">
        <v>4589</v>
      </c>
      <c r="F1489" s="60">
        <v>0</v>
      </c>
      <c r="G1489" s="60">
        <f t="shared" si="294"/>
        <v>7397.1940298507461</v>
      </c>
      <c r="H1489" s="60"/>
      <c r="I1489" s="60"/>
      <c r="J1489" s="57"/>
      <c r="K1489" s="23">
        <f t="shared" si="295"/>
        <v>1</v>
      </c>
      <c r="L1489" s="23">
        <f t="shared" si="296"/>
        <v>0</v>
      </c>
      <c r="M1489" s="23">
        <f ca="1">OFFSET('Z1'!$B$7,B1489,K1489)*E1489</f>
        <v>0</v>
      </c>
      <c r="N1489" s="23">
        <f ca="1">IF(L1489&gt;0,OFFSET('Z1'!$I$7,B1489,L1489)*IF(L1489=1,E1489-9300,IF(L1489=2,E1489-18000,IF(L1489=3,E1489-45000,0))),0)</f>
        <v>0</v>
      </c>
      <c r="O1489" s="23">
        <f>IF(AND(F1489=1,E1489&gt;20000,E1489&lt;=45000),E1489*'Z1'!$G$7,0)+IF(AND(F1489=1,E1489&gt;45000,E1489&lt;=50000),'Z1'!$G$7/5000*(50000-E1489)*E1489,0)</f>
        <v>0</v>
      </c>
      <c r="P1489" s="24">
        <f t="shared" ca="1" si="297"/>
        <v>0</v>
      </c>
      <c r="Q1489" s="27">
        <v>8353</v>
      </c>
      <c r="R1489" s="26">
        <f t="shared" si="298"/>
        <v>7353</v>
      </c>
      <c r="S1489" s="27">
        <f t="shared" si="299"/>
        <v>1</v>
      </c>
      <c r="T1489" s="28">
        <f t="shared" si="300"/>
        <v>6617.7</v>
      </c>
      <c r="U1489" s="61">
        <f ca="1">OFFSET($U$4,B1489,0)/OFFSET($G$4,B1489,0)*G1489</f>
        <v>3480545.2854474904</v>
      </c>
      <c r="V1489" s="62">
        <f t="shared" ca="1" si="301"/>
        <v>3487162.9854474906</v>
      </c>
      <c r="W1489" s="63">
        <v>824.52412403650601</v>
      </c>
      <c r="X1489" s="63">
        <f t="shared" ca="1" si="302"/>
        <v>759.89605261440192</v>
      </c>
      <c r="Y1489" s="64">
        <f t="shared" ca="1" si="303"/>
        <v>-7.8382268678463429E-2</v>
      </c>
      <c r="Z1489" s="64"/>
      <c r="AA1489" s="64">
        <f ca="1">MAX(Y1489,OFFSET($AA$4,B1489,0))</f>
        <v>-7.7301052690755601E-2</v>
      </c>
      <c r="AB1489" s="62">
        <f t="shared" ca="1" si="304"/>
        <v>3491254.0269319052</v>
      </c>
      <c r="AC1489" s="65">
        <f t="shared" ca="1" si="305"/>
        <v>4091.0414844145998</v>
      </c>
      <c r="AD1489" s="62">
        <f ca="1">MAX(0,AB1489-W1489*(1+OFFSET($Y$4,B1489,0))*E1489)</f>
        <v>0</v>
      </c>
      <c r="AE1489" s="65">
        <f ca="1">IF(OFFSET($AC$4,B1489,0)=0,0,-OFFSET($AC$4,B1489,0)/OFFSET($AD$4,B1489,0)*AD1489)</f>
        <v>0</v>
      </c>
      <c r="AF1489" s="51">
        <f t="shared" ca="1" si="306"/>
        <v>3491254.0269319052</v>
      </c>
    </row>
    <row r="1490" spans="1:32" ht="11.25" x14ac:dyDescent="0.2">
      <c r="A1490" s="60">
        <v>60654</v>
      </c>
      <c r="B1490" s="102">
        <f>INT(A1490/10000)</f>
        <v>6</v>
      </c>
      <c r="C1490" s="109">
        <v>4</v>
      </c>
      <c r="D1490" s="60" t="s">
        <v>1546</v>
      </c>
      <c r="E1490" s="60">
        <v>2615</v>
      </c>
      <c r="F1490" s="60">
        <v>0</v>
      </c>
      <c r="G1490" s="60">
        <f t="shared" si="294"/>
        <v>4215.2238805970146</v>
      </c>
      <c r="H1490" s="60"/>
      <c r="I1490" s="60"/>
      <c r="J1490" s="57"/>
      <c r="K1490" s="23">
        <f t="shared" si="295"/>
        <v>1</v>
      </c>
      <c r="L1490" s="23">
        <f t="shared" si="296"/>
        <v>0</v>
      </c>
      <c r="M1490" s="23">
        <f ca="1">OFFSET('Z1'!$B$7,B1490,K1490)*E1490</f>
        <v>0</v>
      </c>
      <c r="N1490" s="23">
        <f ca="1">IF(L1490&gt;0,OFFSET('Z1'!$I$7,B1490,L1490)*IF(L1490=1,E1490-9300,IF(L1490=2,E1490-18000,IF(L1490=3,E1490-45000,0))),0)</f>
        <v>0</v>
      </c>
      <c r="O1490" s="23">
        <f>IF(AND(F1490=1,E1490&gt;20000,E1490&lt;=45000),E1490*'Z1'!$G$7,0)+IF(AND(F1490=1,E1490&gt;45000,E1490&lt;=50000),'Z1'!$G$7/5000*(50000-E1490)*E1490,0)</f>
        <v>0</v>
      </c>
      <c r="P1490" s="24">
        <f t="shared" ca="1" si="297"/>
        <v>0</v>
      </c>
      <c r="Q1490" s="27">
        <v>23497</v>
      </c>
      <c r="R1490" s="26">
        <f t="shared" si="298"/>
        <v>22497</v>
      </c>
      <c r="S1490" s="27">
        <f t="shared" si="299"/>
        <v>1</v>
      </c>
      <c r="T1490" s="28">
        <f t="shared" si="300"/>
        <v>20247.3</v>
      </c>
      <c r="U1490" s="61">
        <f ca="1">OFFSET($U$4,B1490,0)/OFFSET($G$4,B1490,0)*G1490</f>
        <v>1983357.1413042466</v>
      </c>
      <c r="V1490" s="62">
        <f t="shared" ca="1" si="301"/>
        <v>2003604.4413042467</v>
      </c>
      <c r="W1490" s="63">
        <v>831.45884290235983</v>
      </c>
      <c r="X1490" s="63">
        <f t="shared" ca="1" si="302"/>
        <v>766.19672707619372</v>
      </c>
      <c r="Y1490" s="64">
        <f t="shared" ca="1" si="303"/>
        <v>-7.8491095961354729E-2</v>
      </c>
      <c r="Z1490" s="64"/>
      <c r="AA1490" s="64">
        <f ca="1">MAX(Y1490,OFFSET($AA$4,B1490,0))</f>
        <v>-7.7301052690755601E-2</v>
      </c>
      <c r="AB1490" s="62">
        <f t="shared" ca="1" si="304"/>
        <v>2006191.9105862761</v>
      </c>
      <c r="AC1490" s="65">
        <f t="shared" ca="1" si="305"/>
        <v>2587.4692820294295</v>
      </c>
      <c r="AD1490" s="62">
        <f ca="1">MAX(0,AB1490-W1490*(1+OFFSET($Y$4,B1490,0))*E1490)</f>
        <v>0</v>
      </c>
      <c r="AE1490" s="65">
        <f ca="1">IF(OFFSET($AC$4,B1490,0)=0,0,-OFFSET($AC$4,B1490,0)/OFFSET($AD$4,B1490,0)*AD1490)</f>
        <v>0</v>
      </c>
      <c r="AF1490" s="51">
        <f t="shared" ca="1" si="306"/>
        <v>2006191.9105862761</v>
      </c>
    </row>
    <row r="1491" spans="1:32" ht="11.25" x14ac:dyDescent="0.2">
      <c r="A1491" s="60">
        <v>60655</v>
      </c>
      <c r="B1491" s="102">
        <f>INT(A1491/10000)</f>
        <v>6</v>
      </c>
      <c r="C1491" s="109">
        <v>3</v>
      </c>
      <c r="D1491" s="60" t="s">
        <v>1547</v>
      </c>
      <c r="E1491" s="60">
        <v>2352</v>
      </c>
      <c r="F1491" s="60">
        <v>0</v>
      </c>
      <c r="G1491" s="60">
        <f t="shared" si="294"/>
        <v>3791.2835820895521</v>
      </c>
      <c r="H1491" s="60"/>
      <c r="I1491" s="60"/>
      <c r="J1491" s="57"/>
      <c r="K1491" s="23">
        <f t="shared" si="295"/>
        <v>1</v>
      </c>
      <c r="L1491" s="23">
        <f t="shared" si="296"/>
        <v>0</v>
      </c>
      <c r="M1491" s="23">
        <f ca="1">OFFSET('Z1'!$B$7,B1491,K1491)*E1491</f>
        <v>0</v>
      </c>
      <c r="N1491" s="23">
        <f ca="1">IF(L1491&gt;0,OFFSET('Z1'!$I$7,B1491,L1491)*IF(L1491=1,E1491-9300,IF(L1491=2,E1491-18000,IF(L1491=3,E1491-45000,0))),0)</f>
        <v>0</v>
      </c>
      <c r="O1491" s="23">
        <f>IF(AND(F1491=1,E1491&gt;20000,E1491&lt;=45000),E1491*'Z1'!$G$7,0)+IF(AND(F1491=1,E1491&gt;45000,E1491&lt;=50000),'Z1'!$G$7/5000*(50000-E1491)*E1491,0)</f>
        <v>0</v>
      </c>
      <c r="P1491" s="24">
        <f t="shared" ca="1" si="297"/>
        <v>0</v>
      </c>
      <c r="Q1491" s="27">
        <v>0</v>
      </c>
      <c r="R1491" s="26">
        <f t="shared" si="298"/>
        <v>0</v>
      </c>
      <c r="S1491" s="27">
        <f t="shared" si="299"/>
        <v>1</v>
      </c>
      <c r="T1491" s="28">
        <f t="shared" si="300"/>
        <v>0</v>
      </c>
      <c r="U1491" s="61">
        <f ca="1">OFFSET($U$4,B1491,0)/OFFSET($G$4,B1491,0)*G1491</f>
        <v>1783883.7462132268</v>
      </c>
      <c r="V1491" s="62">
        <f t="shared" ca="1" si="301"/>
        <v>1783883.7462132268</v>
      </c>
      <c r="W1491" s="63">
        <v>822.73228471936147</v>
      </c>
      <c r="X1491" s="63">
        <f t="shared" ca="1" si="302"/>
        <v>758.45397373011349</v>
      </c>
      <c r="Y1491" s="64">
        <f t="shared" ca="1" si="303"/>
        <v>-7.8127857850106897E-2</v>
      </c>
      <c r="Z1491" s="64"/>
      <c r="AA1491" s="64">
        <f ca="1">MAX(Y1491,OFFSET($AA$4,B1491,0))</f>
        <v>-7.7301052690755601E-2</v>
      </c>
      <c r="AB1491" s="62">
        <f t="shared" ca="1" si="304"/>
        <v>1785483.669041584</v>
      </c>
      <c r="AC1491" s="65">
        <f t="shared" ca="1" si="305"/>
        <v>1599.9228283572011</v>
      </c>
      <c r="AD1491" s="62">
        <f ca="1">MAX(0,AB1491-W1491*(1+OFFSET($Y$4,B1491,0))*E1491)</f>
        <v>0</v>
      </c>
      <c r="AE1491" s="65">
        <f ca="1">IF(OFFSET($AC$4,B1491,0)=0,0,-OFFSET($AC$4,B1491,0)/OFFSET($AD$4,B1491,0)*AD1491)</f>
        <v>0</v>
      </c>
      <c r="AF1491" s="51">
        <f t="shared" ca="1" si="306"/>
        <v>1785483.669041584</v>
      </c>
    </row>
    <row r="1492" spans="1:32" ht="11.25" x14ac:dyDescent="0.2">
      <c r="A1492" s="60">
        <v>60656</v>
      </c>
      <c r="B1492" s="102">
        <f>INT(A1492/10000)</f>
        <v>6</v>
      </c>
      <c r="C1492" s="109">
        <v>3</v>
      </c>
      <c r="D1492" s="60" t="s">
        <v>1548</v>
      </c>
      <c r="E1492" s="60">
        <v>1593</v>
      </c>
      <c r="F1492" s="60">
        <v>0</v>
      </c>
      <c r="G1492" s="60">
        <f t="shared" ref="G1492:G1555" si="307">IF(AND(F1492=1,E1492&lt;=20000),E1492*2,IF(E1492&lt;=10000,E1492*(1+41/67),IF(E1492&lt;=20000,E1492*(1+2/3),IF(E1492&lt;=50000,E1492*(2),E1492*(2+1/3))))+IF(AND(E1492&gt;9000,E1492&lt;=10000),(E1492-9000)*(110/201),0)+IF(AND(E1492&gt;18000,E1492&lt;=20000),(E1492-18000)*(3+1/3),0)+IF(AND(E1492&gt;45000,E1492&lt;=50000),(E1492-45000)*(3+1/3),0))</f>
        <v>2567.8208955223881</v>
      </c>
      <c r="H1492" s="60"/>
      <c r="I1492" s="60"/>
      <c r="J1492" s="57"/>
      <c r="K1492" s="23">
        <f t="shared" ref="K1492:K1555" si="308">IF(AND(F1492=1,E1492&lt;=20000),3,IF(E1492&lt;=10000,1,IF(E1492&lt;=20000,2,IF(E1492&lt;=50000,3,4))))</f>
        <v>1</v>
      </c>
      <c r="L1492" s="23">
        <f t="shared" ref="L1492:L1555" si="309">IF(AND(F1492=1,E1492&lt;=45000),0,IF(AND(E1492&gt;9300,E1492&lt;=10000),1,IF(AND(E1492&gt;18000,E1492&lt;=20000),2,IF(AND(E1492&gt;45000,E1492&lt;=50000),3,0))))</f>
        <v>0</v>
      </c>
      <c r="M1492" s="23">
        <f ca="1">OFFSET('Z1'!$B$7,B1492,K1492)*E1492</f>
        <v>0</v>
      </c>
      <c r="N1492" s="23">
        <f ca="1">IF(L1492&gt;0,OFFSET('Z1'!$I$7,B1492,L1492)*IF(L1492=1,E1492-9300,IF(L1492=2,E1492-18000,IF(L1492=3,E1492-45000,0))),0)</f>
        <v>0</v>
      </c>
      <c r="O1492" s="23">
        <f>IF(AND(F1492=1,E1492&gt;20000,E1492&lt;=45000),E1492*'Z1'!$G$7,0)+IF(AND(F1492=1,E1492&gt;45000,E1492&lt;=50000),'Z1'!$G$7/5000*(50000-E1492)*E1492,0)</f>
        <v>0</v>
      </c>
      <c r="P1492" s="24">
        <f t="shared" ref="P1492:P1555" ca="1" si="310">SUM(M1492:O1492)</f>
        <v>0</v>
      </c>
      <c r="Q1492" s="27">
        <v>0</v>
      </c>
      <c r="R1492" s="26">
        <f t="shared" ref="R1492:R1555" si="311">MAX(Q1492-$R$3,0)</f>
        <v>0</v>
      </c>
      <c r="S1492" s="27">
        <f t="shared" ref="S1492:S1555" si="312">IF(E1492&lt;=9300,1,IF(E1492&gt;10000,0,2))</f>
        <v>1</v>
      </c>
      <c r="T1492" s="28">
        <f t="shared" ref="T1492:T1555" si="313">IF(S1492=0,0,IF(S1492=1,R1492*$T$3,R1492*$T$3*(10000-E1492)/700))</f>
        <v>0</v>
      </c>
      <c r="U1492" s="61">
        <f ca="1">OFFSET($U$4,B1492,0)/OFFSET($G$4,B1492,0)*G1492</f>
        <v>1208217.1801520707</v>
      </c>
      <c r="V1492" s="62">
        <f t="shared" ref="V1492:V1555" ca="1" si="314">P1492+T1492+U1492</f>
        <v>1208217.1801520707</v>
      </c>
      <c r="W1492" s="63">
        <v>822.83357905073365</v>
      </c>
      <c r="X1492" s="63">
        <f t="shared" ref="X1492:X1555" ca="1" si="315">V1492/E1492</f>
        <v>758.45397373011349</v>
      </c>
      <c r="Y1492" s="64">
        <f t="shared" ref="Y1492:Y1555" ca="1" si="316">X1492/W1492-1</f>
        <v>-7.8241344252007794E-2</v>
      </c>
      <c r="Z1492" s="64"/>
      <c r="AA1492" s="64">
        <f ca="1">MAX(Y1492,OFFSET($AA$4,B1492,0))</f>
        <v>-7.7301052690755601E-2</v>
      </c>
      <c r="AB1492" s="62">
        <f t="shared" ref="AB1492:AB1555" ca="1" si="317">(W1492*(1+AA1492))*E1492</f>
        <v>1209449.6897808902</v>
      </c>
      <c r="AC1492" s="65">
        <f t="shared" ref="AC1492:AC1555" ca="1" si="318">AB1492-V1492</f>
        <v>1232.5096288195346</v>
      </c>
      <c r="AD1492" s="62">
        <f ca="1">MAX(0,AB1492-W1492*(1+OFFSET($Y$4,B1492,0))*E1492)</f>
        <v>0</v>
      </c>
      <c r="AE1492" s="65">
        <f ca="1">IF(OFFSET($AC$4,B1492,0)=0,0,-OFFSET($AC$4,B1492,0)/OFFSET($AD$4,B1492,0)*AD1492)</f>
        <v>0</v>
      </c>
      <c r="AF1492" s="51">
        <f t="shared" ref="AF1492:AF1555" ca="1" si="319">AB1492+AE1492</f>
        <v>1209449.6897808902</v>
      </c>
    </row>
    <row r="1493" spans="1:32" ht="11.25" x14ac:dyDescent="0.2">
      <c r="A1493" s="60">
        <v>60659</v>
      </c>
      <c r="B1493" s="102">
        <f>INT(A1493/10000)</f>
        <v>6</v>
      </c>
      <c r="C1493" s="109">
        <v>4</v>
      </c>
      <c r="D1493" s="60" t="s">
        <v>1549</v>
      </c>
      <c r="E1493" s="60">
        <v>4413</v>
      </c>
      <c r="F1493" s="60">
        <v>0</v>
      </c>
      <c r="G1493" s="60">
        <f t="shared" si="307"/>
        <v>7113.4925373134329</v>
      </c>
      <c r="H1493" s="60"/>
      <c r="I1493" s="60"/>
      <c r="J1493" s="57"/>
      <c r="K1493" s="23">
        <f t="shared" si="308"/>
        <v>1</v>
      </c>
      <c r="L1493" s="23">
        <f t="shared" si="309"/>
        <v>0</v>
      </c>
      <c r="M1493" s="23">
        <f ca="1">OFFSET('Z1'!$B$7,B1493,K1493)*E1493</f>
        <v>0</v>
      </c>
      <c r="N1493" s="23">
        <f ca="1">IF(L1493&gt;0,OFFSET('Z1'!$I$7,B1493,L1493)*IF(L1493=1,E1493-9300,IF(L1493=2,E1493-18000,IF(L1493=3,E1493-45000,0))),0)</f>
        <v>0</v>
      </c>
      <c r="O1493" s="23">
        <f>IF(AND(F1493=1,E1493&gt;20000,E1493&lt;=45000),E1493*'Z1'!$G$7,0)+IF(AND(F1493=1,E1493&gt;45000,E1493&lt;=50000),'Z1'!$G$7/5000*(50000-E1493)*E1493,0)</f>
        <v>0</v>
      </c>
      <c r="P1493" s="24">
        <f t="shared" ca="1" si="310"/>
        <v>0</v>
      </c>
      <c r="Q1493" s="27">
        <v>4011</v>
      </c>
      <c r="R1493" s="26">
        <f t="shared" si="311"/>
        <v>3011</v>
      </c>
      <c r="S1493" s="27">
        <f t="shared" si="312"/>
        <v>1</v>
      </c>
      <c r="T1493" s="28">
        <f t="shared" si="313"/>
        <v>2709.9</v>
      </c>
      <c r="U1493" s="61">
        <f ca="1">OFFSET($U$4,B1493,0)/OFFSET($G$4,B1493,0)*G1493</f>
        <v>3347057.3860709909</v>
      </c>
      <c r="V1493" s="62">
        <f t="shared" ca="1" si="314"/>
        <v>3349767.2860709908</v>
      </c>
      <c r="W1493" s="63">
        <v>823.5174596468986</v>
      </c>
      <c r="X1493" s="63">
        <f t="shared" ca="1" si="315"/>
        <v>759.06804578993672</v>
      </c>
      <c r="Y1493" s="64">
        <f t="shared" ca="1" si="316"/>
        <v>-7.8261138366873206E-2</v>
      </c>
      <c r="Z1493" s="64"/>
      <c r="AA1493" s="64">
        <f ca="1">MAX(Y1493,OFFSET($AA$4,B1493,0))</f>
        <v>-7.7301052690755601E-2</v>
      </c>
      <c r="AB1493" s="62">
        <f t="shared" ca="1" si="317"/>
        <v>3353256.4126810874</v>
      </c>
      <c r="AC1493" s="65">
        <f t="shared" ca="1" si="318"/>
        <v>3489.126610096544</v>
      </c>
      <c r="AD1493" s="62">
        <f ca="1">MAX(0,AB1493-W1493*(1+OFFSET($Y$4,B1493,0))*E1493)</f>
        <v>0</v>
      </c>
      <c r="AE1493" s="65">
        <f ca="1">IF(OFFSET($AC$4,B1493,0)=0,0,-OFFSET($AC$4,B1493,0)/OFFSET($AD$4,B1493,0)*AD1493)</f>
        <v>0</v>
      </c>
      <c r="AF1493" s="51">
        <f t="shared" ca="1" si="319"/>
        <v>3353256.4126810874</v>
      </c>
    </row>
    <row r="1494" spans="1:32" ht="11.25" x14ac:dyDescent="0.2">
      <c r="A1494" s="60">
        <v>60660</v>
      </c>
      <c r="B1494" s="102">
        <f>INT(A1494/10000)</f>
        <v>6</v>
      </c>
      <c r="C1494" s="109">
        <v>4</v>
      </c>
      <c r="D1494" s="60" t="s">
        <v>1550</v>
      </c>
      <c r="E1494" s="60">
        <v>3520</v>
      </c>
      <c r="F1494" s="60">
        <v>0</v>
      </c>
      <c r="G1494" s="60">
        <f t="shared" si="307"/>
        <v>5674.0298507462685</v>
      </c>
      <c r="H1494" s="60"/>
      <c r="I1494" s="60"/>
      <c r="J1494" s="57"/>
      <c r="K1494" s="23">
        <f t="shared" si="308"/>
        <v>1</v>
      </c>
      <c r="L1494" s="23">
        <f t="shared" si="309"/>
        <v>0</v>
      </c>
      <c r="M1494" s="23">
        <f ca="1">OFFSET('Z1'!$B$7,B1494,K1494)*E1494</f>
        <v>0</v>
      </c>
      <c r="N1494" s="23">
        <f ca="1">IF(L1494&gt;0,OFFSET('Z1'!$I$7,B1494,L1494)*IF(L1494=1,E1494-9300,IF(L1494=2,E1494-18000,IF(L1494=3,E1494-45000,0))),0)</f>
        <v>0</v>
      </c>
      <c r="O1494" s="23">
        <f>IF(AND(F1494=1,E1494&gt;20000,E1494&lt;=45000),E1494*'Z1'!$G$7,0)+IF(AND(F1494=1,E1494&gt;45000,E1494&lt;=50000),'Z1'!$G$7/5000*(50000-E1494)*E1494,0)</f>
        <v>0</v>
      </c>
      <c r="P1494" s="24">
        <f t="shared" ca="1" si="310"/>
        <v>0</v>
      </c>
      <c r="Q1494" s="27">
        <v>0</v>
      </c>
      <c r="R1494" s="26">
        <f t="shared" si="311"/>
        <v>0</v>
      </c>
      <c r="S1494" s="27">
        <f t="shared" si="312"/>
        <v>1</v>
      </c>
      <c r="T1494" s="28">
        <f t="shared" si="313"/>
        <v>0</v>
      </c>
      <c r="U1494" s="61">
        <f ca="1">OFFSET($U$4,B1494,0)/OFFSET($G$4,B1494,0)*G1494</f>
        <v>2669757.9875299991</v>
      </c>
      <c r="V1494" s="62">
        <f t="shared" ca="1" si="314"/>
        <v>2669757.9875299991</v>
      </c>
      <c r="W1494" s="63">
        <v>822.88628262681459</v>
      </c>
      <c r="X1494" s="63">
        <f t="shared" ca="1" si="315"/>
        <v>758.45397373011338</v>
      </c>
      <c r="Y1494" s="64">
        <f t="shared" ca="1" si="316"/>
        <v>-7.8300380328398034E-2</v>
      </c>
      <c r="Z1494" s="64"/>
      <c r="AA1494" s="64">
        <f ca="1">MAX(Y1494,OFFSET($AA$4,B1494,0))</f>
        <v>-7.7301052690755601E-2</v>
      </c>
      <c r="AB1494" s="62">
        <f t="shared" ca="1" si="317"/>
        <v>2672652.5997071271</v>
      </c>
      <c r="AC1494" s="65">
        <f t="shared" ca="1" si="318"/>
        <v>2894.6121771279722</v>
      </c>
      <c r="AD1494" s="62">
        <f ca="1">MAX(0,AB1494-W1494*(1+OFFSET($Y$4,B1494,0))*E1494)</f>
        <v>0</v>
      </c>
      <c r="AE1494" s="65">
        <f ca="1">IF(OFFSET($AC$4,B1494,0)=0,0,-OFFSET($AC$4,B1494,0)/OFFSET($AD$4,B1494,0)*AD1494)</f>
        <v>0</v>
      </c>
      <c r="AF1494" s="51">
        <f t="shared" ca="1" si="319"/>
        <v>2672652.5997071271</v>
      </c>
    </row>
    <row r="1495" spans="1:32" ht="11.25" x14ac:dyDescent="0.2">
      <c r="A1495" s="60">
        <v>60661</v>
      </c>
      <c r="B1495" s="102">
        <f>INT(A1495/10000)</f>
        <v>6</v>
      </c>
      <c r="C1495" s="109">
        <v>5</v>
      </c>
      <c r="D1495" s="60" t="s">
        <v>1551</v>
      </c>
      <c r="E1495" s="60">
        <v>6679</v>
      </c>
      <c r="F1495" s="60">
        <v>0</v>
      </c>
      <c r="G1495" s="60">
        <f t="shared" si="307"/>
        <v>10766.149253731342</v>
      </c>
      <c r="H1495" s="60"/>
      <c r="I1495" s="60"/>
      <c r="J1495" s="57"/>
      <c r="K1495" s="23">
        <f t="shared" si="308"/>
        <v>1</v>
      </c>
      <c r="L1495" s="23">
        <f t="shared" si="309"/>
        <v>0</v>
      </c>
      <c r="M1495" s="23">
        <f ca="1">OFFSET('Z1'!$B$7,B1495,K1495)*E1495</f>
        <v>0</v>
      </c>
      <c r="N1495" s="23">
        <f ca="1">IF(L1495&gt;0,OFFSET('Z1'!$I$7,B1495,L1495)*IF(L1495=1,E1495-9300,IF(L1495=2,E1495-18000,IF(L1495=3,E1495-45000,0))),0)</f>
        <v>0</v>
      </c>
      <c r="O1495" s="23">
        <f>IF(AND(F1495=1,E1495&gt;20000,E1495&lt;=45000),E1495*'Z1'!$G$7,0)+IF(AND(F1495=1,E1495&gt;45000,E1495&lt;=50000),'Z1'!$G$7/5000*(50000-E1495)*E1495,0)</f>
        <v>0</v>
      </c>
      <c r="P1495" s="24">
        <f t="shared" ca="1" si="310"/>
        <v>0</v>
      </c>
      <c r="Q1495" s="27">
        <v>4845</v>
      </c>
      <c r="R1495" s="26">
        <f t="shared" si="311"/>
        <v>3845</v>
      </c>
      <c r="S1495" s="27">
        <f t="shared" si="312"/>
        <v>1</v>
      </c>
      <c r="T1495" s="28">
        <f t="shared" si="313"/>
        <v>3460.5</v>
      </c>
      <c r="U1495" s="61">
        <f ca="1">OFFSET($U$4,B1495,0)/OFFSET($G$4,B1495,0)*G1495</f>
        <v>5065714.0905434275</v>
      </c>
      <c r="V1495" s="62">
        <f t="shared" ca="1" si="314"/>
        <v>5069174.5905434275</v>
      </c>
      <c r="W1495" s="63">
        <v>823.48800937628437</v>
      </c>
      <c r="X1495" s="63">
        <f t="shared" ca="1" si="315"/>
        <v>758.97209021461708</v>
      </c>
      <c r="Y1495" s="64">
        <f t="shared" ca="1" si="316"/>
        <v>-7.8344697709116784E-2</v>
      </c>
      <c r="Z1495" s="64"/>
      <c r="AA1495" s="64">
        <f ca="1">MAX(Y1495,OFFSET($AA$4,B1495,0))</f>
        <v>-7.7301052690755601E-2</v>
      </c>
      <c r="AB1495" s="62">
        <f t="shared" ca="1" si="317"/>
        <v>5074914.7178941555</v>
      </c>
      <c r="AC1495" s="65">
        <f t="shared" ca="1" si="318"/>
        <v>5740.1273507280275</v>
      </c>
      <c r="AD1495" s="62">
        <f ca="1">MAX(0,AB1495-W1495*(1+OFFSET($Y$4,B1495,0))*E1495)</f>
        <v>0</v>
      </c>
      <c r="AE1495" s="65">
        <f ca="1">IF(OFFSET($AC$4,B1495,0)=0,0,-OFFSET($AC$4,B1495,0)/OFFSET($AD$4,B1495,0)*AD1495)</f>
        <v>0</v>
      </c>
      <c r="AF1495" s="51">
        <f t="shared" ca="1" si="319"/>
        <v>5074914.7178941555</v>
      </c>
    </row>
    <row r="1496" spans="1:32" ht="11.25" x14ac:dyDescent="0.2">
      <c r="A1496" s="60">
        <v>60662</v>
      </c>
      <c r="B1496" s="102">
        <f>INT(A1496/10000)</f>
        <v>6</v>
      </c>
      <c r="C1496" s="109">
        <v>4</v>
      </c>
      <c r="D1496" s="60" t="s">
        <v>1552</v>
      </c>
      <c r="E1496" s="60">
        <v>4835</v>
      </c>
      <c r="F1496" s="60">
        <v>0</v>
      </c>
      <c r="G1496" s="60">
        <f t="shared" si="307"/>
        <v>7793.7313432835817</v>
      </c>
      <c r="H1496" s="60"/>
      <c r="I1496" s="60"/>
      <c r="J1496" s="57"/>
      <c r="K1496" s="23">
        <f t="shared" si="308"/>
        <v>1</v>
      </c>
      <c r="L1496" s="23">
        <f t="shared" si="309"/>
        <v>0</v>
      </c>
      <c r="M1496" s="23">
        <f ca="1">OFFSET('Z1'!$B$7,B1496,K1496)*E1496</f>
        <v>0</v>
      </c>
      <c r="N1496" s="23">
        <f ca="1">IF(L1496&gt;0,OFFSET('Z1'!$I$7,B1496,L1496)*IF(L1496=1,E1496-9300,IF(L1496=2,E1496-18000,IF(L1496=3,E1496-45000,0))),0)</f>
        <v>0</v>
      </c>
      <c r="O1496" s="23">
        <f>IF(AND(F1496=1,E1496&gt;20000,E1496&lt;=45000),E1496*'Z1'!$G$7,0)+IF(AND(F1496=1,E1496&gt;45000,E1496&lt;=50000),'Z1'!$G$7/5000*(50000-E1496)*E1496,0)</f>
        <v>0</v>
      </c>
      <c r="P1496" s="24">
        <f t="shared" ca="1" si="310"/>
        <v>0</v>
      </c>
      <c r="Q1496" s="27">
        <v>0</v>
      </c>
      <c r="R1496" s="26">
        <f t="shared" si="311"/>
        <v>0</v>
      </c>
      <c r="S1496" s="27">
        <f t="shared" si="312"/>
        <v>1</v>
      </c>
      <c r="T1496" s="28">
        <f t="shared" si="313"/>
        <v>0</v>
      </c>
      <c r="U1496" s="61">
        <f ca="1">OFFSET($U$4,B1496,0)/OFFSET($G$4,B1496,0)*G1496</f>
        <v>3667124.9629850984</v>
      </c>
      <c r="V1496" s="62">
        <f t="shared" ca="1" si="314"/>
        <v>3667124.9629850984</v>
      </c>
      <c r="W1496" s="63">
        <v>822.88628262681459</v>
      </c>
      <c r="X1496" s="63">
        <f t="shared" ca="1" si="315"/>
        <v>758.45397373011338</v>
      </c>
      <c r="Y1496" s="64">
        <f t="shared" ca="1" si="316"/>
        <v>-7.8300380328398034E-2</v>
      </c>
      <c r="Z1496" s="64"/>
      <c r="AA1496" s="64">
        <f ca="1">MAX(Y1496,OFFSET($AA$4,B1496,0))</f>
        <v>-7.7301052690755601E-2</v>
      </c>
      <c r="AB1496" s="62">
        <f t="shared" ca="1" si="317"/>
        <v>3671100.9430636247</v>
      </c>
      <c r="AC1496" s="65">
        <f t="shared" ca="1" si="318"/>
        <v>3975.9800785263069</v>
      </c>
      <c r="AD1496" s="62">
        <f ca="1">MAX(0,AB1496-W1496*(1+OFFSET($Y$4,B1496,0))*E1496)</f>
        <v>0</v>
      </c>
      <c r="AE1496" s="65">
        <f ca="1">IF(OFFSET($AC$4,B1496,0)=0,0,-OFFSET($AC$4,B1496,0)/OFFSET($AD$4,B1496,0)*AD1496)</f>
        <v>0</v>
      </c>
      <c r="AF1496" s="51">
        <f t="shared" ca="1" si="319"/>
        <v>3671100.9430636247</v>
      </c>
    </row>
    <row r="1497" spans="1:32" ht="11.25" x14ac:dyDescent="0.2">
      <c r="A1497" s="60">
        <v>60663</v>
      </c>
      <c r="B1497" s="102">
        <f>INT(A1497/10000)</f>
        <v>6</v>
      </c>
      <c r="C1497" s="109">
        <v>5</v>
      </c>
      <c r="D1497" s="60" t="s">
        <v>1553</v>
      </c>
      <c r="E1497" s="60">
        <v>6553</v>
      </c>
      <c r="F1497" s="60">
        <v>0</v>
      </c>
      <c r="G1497" s="60">
        <f t="shared" si="307"/>
        <v>10563.044776119403</v>
      </c>
      <c r="H1497" s="60"/>
      <c r="I1497" s="60"/>
      <c r="J1497" s="57"/>
      <c r="K1497" s="23">
        <f t="shared" si="308"/>
        <v>1</v>
      </c>
      <c r="L1497" s="23">
        <f t="shared" si="309"/>
        <v>0</v>
      </c>
      <c r="M1497" s="23">
        <f ca="1">OFFSET('Z1'!$B$7,B1497,K1497)*E1497</f>
        <v>0</v>
      </c>
      <c r="N1497" s="23">
        <f ca="1">IF(L1497&gt;0,OFFSET('Z1'!$I$7,B1497,L1497)*IF(L1497=1,E1497-9300,IF(L1497=2,E1497-18000,IF(L1497=3,E1497-45000,0))),0)</f>
        <v>0</v>
      </c>
      <c r="O1497" s="23">
        <f>IF(AND(F1497=1,E1497&gt;20000,E1497&lt;=45000),E1497*'Z1'!$G$7,0)+IF(AND(F1497=1,E1497&gt;45000,E1497&lt;=50000),'Z1'!$G$7/5000*(50000-E1497)*E1497,0)</f>
        <v>0</v>
      </c>
      <c r="P1497" s="24">
        <f t="shared" ca="1" si="310"/>
        <v>0</v>
      </c>
      <c r="Q1497" s="27">
        <v>17269</v>
      </c>
      <c r="R1497" s="26">
        <f t="shared" si="311"/>
        <v>16269</v>
      </c>
      <c r="S1497" s="27">
        <f t="shared" si="312"/>
        <v>1</v>
      </c>
      <c r="T1497" s="28">
        <f t="shared" si="313"/>
        <v>14642.1</v>
      </c>
      <c r="U1497" s="61">
        <f ca="1">OFFSET($U$4,B1497,0)/OFFSET($G$4,B1497,0)*G1497</f>
        <v>4970148.8898534337</v>
      </c>
      <c r="V1497" s="62">
        <f t="shared" ca="1" si="314"/>
        <v>4984790.9898534333</v>
      </c>
      <c r="W1497" s="63">
        <v>825.14546905731572</v>
      </c>
      <c r="X1497" s="63">
        <f t="shared" ca="1" si="315"/>
        <v>760.68838544993639</v>
      </c>
      <c r="Y1497" s="64">
        <f t="shared" ca="1" si="316"/>
        <v>-7.8116024415692542E-2</v>
      </c>
      <c r="Z1497" s="64"/>
      <c r="AA1497" s="64">
        <f ca="1">MAX(Y1497,OFFSET($AA$4,B1497,0))</f>
        <v>-7.7301052690755601E-2</v>
      </c>
      <c r="AB1497" s="62">
        <f t="shared" ca="1" si="317"/>
        <v>4989197.6872459939</v>
      </c>
      <c r="AC1497" s="65">
        <f t="shared" ca="1" si="318"/>
        <v>4406.6973925605416</v>
      </c>
      <c r="AD1497" s="62">
        <f ca="1">MAX(0,AB1497-W1497*(1+OFFSET($Y$4,B1497,0))*E1497)</f>
        <v>0</v>
      </c>
      <c r="AE1497" s="65">
        <f ca="1">IF(OFFSET($AC$4,B1497,0)=0,0,-OFFSET($AC$4,B1497,0)/OFFSET($AD$4,B1497,0)*AD1497)</f>
        <v>0</v>
      </c>
      <c r="AF1497" s="51">
        <f t="shared" ca="1" si="319"/>
        <v>4989197.6872459939</v>
      </c>
    </row>
    <row r="1498" spans="1:32" ht="11.25" x14ac:dyDescent="0.2">
      <c r="A1498" s="60">
        <v>60664</v>
      </c>
      <c r="B1498" s="102">
        <f>INT(A1498/10000)</f>
        <v>6</v>
      </c>
      <c r="C1498" s="109">
        <v>6</v>
      </c>
      <c r="D1498" s="60" t="s">
        <v>1554</v>
      </c>
      <c r="E1498" s="60">
        <v>12940</v>
      </c>
      <c r="F1498" s="60">
        <v>0</v>
      </c>
      <c r="G1498" s="60">
        <f t="shared" si="307"/>
        <v>21566.666666666664</v>
      </c>
      <c r="H1498" s="60"/>
      <c r="I1498" s="60"/>
      <c r="J1498" s="57"/>
      <c r="K1498" s="23">
        <f t="shared" si="308"/>
        <v>2</v>
      </c>
      <c r="L1498" s="23">
        <f t="shared" si="309"/>
        <v>0</v>
      </c>
      <c r="M1498" s="23">
        <f ca="1">OFFSET('Z1'!$B$7,B1498,K1498)*E1498</f>
        <v>1138331.8</v>
      </c>
      <c r="N1498" s="23">
        <f ca="1">IF(L1498&gt;0,OFFSET('Z1'!$I$7,B1498,L1498)*IF(L1498=1,E1498-9300,IF(L1498=2,E1498-18000,IF(L1498=3,E1498-45000,0))),0)</f>
        <v>0</v>
      </c>
      <c r="O1498" s="23">
        <f>IF(AND(F1498=1,E1498&gt;20000,E1498&lt;=45000),E1498*'Z1'!$G$7,0)+IF(AND(F1498=1,E1498&gt;45000,E1498&lt;=50000),'Z1'!$G$7/5000*(50000-E1498)*E1498,0)</f>
        <v>0</v>
      </c>
      <c r="P1498" s="24">
        <f t="shared" ca="1" si="310"/>
        <v>1138331.8</v>
      </c>
      <c r="Q1498" s="27">
        <v>9642</v>
      </c>
      <c r="R1498" s="26">
        <f t="shared" si="311"/>
        <v>8642</v>
      </c>
      <c r="S1498" s="27">
        <f t="shared" si="312"/>
        <v>0</v>
      </c>
      <c r="T1498" s="28">
        <f t="shared" si="313"/>
        <v>0</v>
      </c>
      <c r="U1498" s="61">
        <f ca="1">OFFSET($U$4,B1498,0)/OFFSET($G$4,B1498,0)*G1498</f>
        <v>10147599.168897126</v>
      </c>
      <c r="V1498" s="62">
        <f t="shared" ca="1" si="314"/>
        <v>11285930.968897127</v>
      </c>
      <c r="W1498" s="63">
        <v>935.99377987649007</v>
      </c>
      <c r="X1498" s="63">
        <f t="shared" ca="1" si="315"/>
        <v>872.17395431971613</v>
      </c>
      <c r="Y1498" s="64">
        <f t="shared" ca="1" si="316"/>
        <v>-6.8184027425049032E-2</v>
      </c>
      <c r="Z1498" s="64"/>
      <c r="AA1498" s="64">
        <f ca="1">MAX(Y1498,OFFSET($AA$4,B1498,0))</f>
        <v>-6.8184027425049032E-2</v>
      </c>
      <c r="AB1498" s="62">
        <f t="shared" ca="1" si="317"/>
        <v>11285930.968897127</v>
      </c>
      <c r="AC1498" s="65">
        <f t="shared" ca="1" si="318"/>
        <v>0</v>
      </c>
      <c r="AD1498" s="62">
        <f ca="1">MAX(0,AB1498-W1498*(1+OFFSET($Y$4,B1498,0))*E1498)</f>
        <v>49864.419921426103</v>
      </c>
      <c r="AE1498" s="65">
        <f ca="1">IF(OFFSET($AC$4,B1498,0)=0,0,-OFFSET($AC$4,B1498,0)/OFFSET($AD$4,B1498,0)*AD1498)</f>
        <v>-10552.230660632329</v>
      </c>
      <c r="AF1498" s="51">
        <f t="shared" ca="1" si="319"/>
        <v>11275378.738236494</v>
      </c>
    </row>
    <row r="1499" spans="1:32" ht="11.25" x14ac:dyDescent="0.2">
      <c r="A1499" s="60">
        <v>60665</v>
      </c>
      <c r="B1499" s="102">
        <f>INT(A1499/10000)</f>
        <v>6</v>
      </c>
      <c r="C1499" s="109">
        <v>5</v>
      </c>
      <c r="D1499" s="60" t="s">
        <v>1555</v>
      </c>
      <c r="E1499" s="60">
        <v>7127</v>
      </c>
      <c r="F1499" s="60">
        <v>0</v>
      </c>
      <c r="G1499" s="60">
        <f t="shared" si="307"/>
        <v>11488.298507462687</v>
      </c>
      <c r="H1499" s="60"/>
      <c r="I1499" s="60"/>
      <c r="J1499" s="57"/>
      <c r="K1499" s="23">
        <f t="shared" si="308"/>
        <v>1</v>
      </c>
      <c r="L1499" s="23">
        <f t="shared" si="309"/>
        <v>0</v>
      </c>
      <c r="M1499" s="23">
        <f ca="1">OFFSET('Z1'!$B$7,B1499,K1499)*E1499</f>
        <v>0</v>
      </c>
      <c r="N1499" s="23">
        <f ca="1">IF(L1499&gt;0,OFFSET('Z1'!$I$7,B1499,L1499)*IF(L1499=1,E1499-9300,IF(L1499=2,E1499-18000,IF(L1499=3,E1499-45000,0))),0)</f>
        <v>0</v>
      </c>
      <c r="O1499" s="23">
        <f>IF(AND(F1499=1,E1499&gt;20000,E1499&lt;=45000),E1499*'Z1'!$G$7,0)+IF(AND(F1499=1,E1499&gt;45000,E1499&lt;=50000),'Z1'!$G$7/5000*(50000-E1499)*E1499,0)</f>
        <v>0</v>
      </c>
      <c r="P1499" s="24">
        <f t="shared" ca="1" si="310"/>
        <v>0</v>
      </c>
      <c r="Q1499" s="27">
        <v>3768</v>
      </c>
      <c r="R1499" s="26">
        <f t="shared" si="311"/>
        <v>2768</v>
      </c>
      <c r="S1499" s="27">
        <f t="shared" si="312"/>
        <v>1</v>
      </c>
      <c r="T1499" s="28">
        <f t="shared" si="313"/>
        <v>2491.2000000000003</v>
      </c>
      <c r="U1499" s="61">
        <f ca="1">OFFSET($U$4,B1499,0)/OFFSET($G$4,B1499,0)*G1499</f>
        <v>5405501.4707745183</v>
      </c>
      <c r="V1499" s="62">
        <f t="shared" ca="1" si="314"/>
        <v>5407992.6707745185</v>
      </c>
      <c r="W1499" s="63">
        <v>823.30227981782593</v>
      </c>
      <c r="X1499" s="63">
        <f t="shared" ca="1" si="315"/>
        <v>758.803517717766</v>
      </c>
      <c r="Y1499" s="64">
        <f t="shared" ca="1" si="316"/>
        <v>-7.8341532242971246E-2</v>
      </c>
      <c r="Z1499" s="64"/>
      <c r="AA1499" s="64">
        <f ca="1">MAX(Y1499,OFFSET($AA$4,B1499,0))</f>
        <v>-7.7301052690755601E-2</v>
      </c>
      <c r="AB1499" s="62">
        <f t="shared" ca="1" si="317"/>
        <v>5414097.8669934245</v>
      </c>
      <c r="AC1499" s="65">
        <f t="shared" ca="1" si="318"/>
        <v>6105.1962189059705</v>
      </c>
      <c r="AD1499" s="62">
        <f ca="1">MAX(0,AB1499-W1499*(1+OFFSET($Y$4,B1499,0))*E1499)</f>
        <v>0</v>
      </c>
      <c r="AE1499" s="65">
        <f ca="1">IF(OFFSET($AC$4,B1499,0)=0,0,-OFFSET($AC$4,B1499,0)/OFFSET($AD$4,B1499,0)*AD1499)</f>
        <v>0</v>
      </c>
      <c r="AF1499" s="51">
        <f t="shared" ca="1" si="319"/>
        <v>5414097.8669934245</v>
      </c>
    </row>
    <row r="1500" spans="1:32" ht="11.25" x14ac:dyDescent="0.2">
      <c r="A1500" s="60">
        <v>60666</v>
      </c>
      <c r="B1500" s="102">
        <f>INT(A1500/10000)</f>
        <v>6</v>
      </c>
      <c r="C1500" s="109">
        <v>4</v>
      </c>
      <c r="D1500" s="60" t="s">
        <v>1556</v>
      </c>
      <c r="E1500" s="60">
        <v>2658</v>
      </c>
      <c r="F1500" s="60">
        <v>0</v>
      </c>
      <c r="G1500" s="60">
        <f t="shared" si="307"/>
        <v>4284.5373134328356</v>
      </c>
      <c r="H1500" s="60"/>
      <c r="I1500" s="60"/>
      <c r="J1500" s="57"/>
      <c r="K1500" s="23">
        <f t="shared" si="308"/>
        <v>1</v>
      </c>
      <c r="L1500" s="23">
        <f t="shared" si="309"/>
        <v>0</v>
      </c>
      <c r="M1500" s="23">
        <f ca="1">OFFSET('Z1'!$B$7,B1500,K1500)*E1500</f>
        <v>0</v>
      </c>
      <c r="N1500" s="23">
        <f ca="1">IF(L1500&gt;0,OFFSET('Z1'!$I$7,B1500,L1500)*IF(L1500=1,E1500-9300,IF(L1500=2,E1500-18000,IF(L1500=3,E1500-45000,0))),0)</f>
        <v>0</v>
      </c>
      <c r="O1500" s="23">
        <f>IF(AND(F1500=1,E1500&gt;20000,E1500&lt;=45000),E1500*'Z1'!$G$7,0)+IF(AND(F1500=1,E1500&gt;45000,E1500&lt;=50000),'Z1'!$G$7/5000*(50000-E1500)*E1500,0)</f>
        <v>0</v>
      </c>
      <c r="P1500" s="24">
        <f t="shared" ca="1" si="310"/>
        <v>0</v>
      </c>
      <c r="Q1500" s="27">
        <v>1245</v>
      </c>
      <c r="R1500" s="26">
        <f t="shared" si="311"/>
        <v>245</v>
      </c>
      <c r="S1500" s="27">
        <f t="shared" si="312"/>
        <v>1</v>
      </c>
      <c r="T1500" s="28">
        <f t="shared" si="313"/>
        <v>220.5</v>
      </c>
      <c r="U1500" s="61">
        <f ca="1">OFFSET($U$4,B1500,0)/OFFSET($G$4,B1500,0)*G1500</f>
        <v>2015970.6621746414</v>
      </c>
      <c r="V1500" s="62">
        <f t="shared" ca="1" si="314"/>
        <v>2016191.1621746414</v>
      </c>
      <c r="W1500" s="63">
        <v>822.88628262681448</v>
      </c>
      <c r="X1500" s="63">
        <f t="shared" ca="1" si="315"/>
        <v>758.5369308407229</v>
      </c>
      <c r="Y1500" s="64">
        <f t="shared" ca="1" si="316"/>
        <v>-7.8199567965425043E-2</v>
      </c>
      <c r="Z1500" s="64"/>
      <c r="AA1500" s="64">
        <f ca="1">MAX(Y1500,OFFSET($AA$4,B1500,0))</f>
        <v>-7.7301052690755601E-2</v>
      </c>
      <c r="AB1500" s="62">
        <f t="shared" ca="1" si="317"/>
        <v>2018156.4233015745</v>
      </c>
      <c r="AC1500" s="65">
        <f t="shared" ca="1" si="318"/>
        <v>1965.2611269331537</v>
      </c>
      <c r="AD1500" s="62">
        <f ca="1">MAX(0,AB1500-W1500*(1+OFFSET($Y$4,B1500,0))*E1500)</f>
        <v>0</v>
      </c>
      <c r="AE1500" s="65">
        <f ca="1">IF(OFFSET($AC$4,B1500,0)=0,0,-OFFSET($AC$4,B1500,0)/OFFSET($AD$4,B1500,0)*AD1500)</f>
        <v>0</v>
      </c>
      <c r="AF1500" s="51">
        <f t="shared" ca="1" si="319"/>
        <v>2018156.4233015745</v>
      </c>
    </row>
    <row r="1501" spans="1:32" ht="11.25" x14ac:dyDescent="0.2">
      <c r="A1501" s="60">
        <v>60667</v>
      </c>
      <c r="B1501" s="102">
        <f>INT(A1501/10000)</f>
        <v>6</v>
      </c>
      <c r="C1501" s="109">
        <v>4</v>
      </c>
      <c r="D1501" s="60" t="s">
        <v>1557</v>
      </c>
      <c r="E1501" s="60">
        <v>4541</v>
      </c>
      <c r="F1501" s="60">
        <v>0</v>
      </c>
      <c r="G1501" s="60">
        <f t="shared" si="307"/>
        <v>7319.8208955223881</v>
      </c>
      <c r="H1501" s="60"/>
      <c r="I1501" s="60"/>
      <c r="J1501" s="57"/>
      <c r="K1501" s="23">
        <f t="shared" si="308"/>
        <v>1</v>
      </c>
      <c r="L1501" s="23">
        <f t="shared" si="309"/>
        <v>0</v>
      </c>
      <c r="M1501" s="23">
        <f ca="1">OFFSET('Z1'!$B$7,B1501,K1501)*E1501</f>
        <v>0</v>
      </c>
      <c r="N1501" s="23">
        <f ca="1">IF(L1501&gt;0,OFFSET('Z1'!$I$7,B1501,L1501)*IF(L1501=1,E1501-9300,IF(L1501=2,E1501-18000,IF(L1501=3,E1501-45000,0))),0)</f>
        <v>0</v>
      </c>
      <c r="O1501" s="23">
        <f>IF(AND(F1501=1,E1501&gt;20000,E1501&lt;=45000),E1501*'Z1'!$G$7,0)+IF(AND(F1501=1,E1501&gt;45000,E1501&lt;=50000),'Z1'!$G$7/5000*(50000-E1501)*E1501,0)</f>
        <v>0</v>
      </c>
      <c r="P1501" s="24">
        <f t="shared" ca="1" si="310"/>
        <v>0</v>
      </c>
      <c r="Q1501" s="27">
        <v>4534</v>
      </c>
      <c r="R1501" s="26">
        <f t="shared" si="311"/>
        <v>3534</v>
      </c>
      <c r="S1501" s="27">
        <f t="shared" si="312"/>
        <v>1</v>
      </c>
      <c r="T1501" s="28">
        <f t="shared" si="313"/>
        <v>3180.6</v>
      </c>
      <c r="U1501" s="61">
        <f ca="1">OFFSET($U$4,B1501,0)/OFFSET($G$4,B1501,0)*G1501</f>
        <v>3444139.4947084454</v>
      </c>
      <c r="V1501" s="62">
        <f t="shared" ca="1" si="314"/>
        <v>3447320.0947084455</v>
      </c>
      <c r="W1501" s="63">
        <v>823.40524000233052</v>
      </c>
      <c r="X1501" s="63">
        <f t="shared" ca="1" si="315"/>
        <v>759.15439214015532</v>
      </c>
      <c r="Y1501" s="64">
        <f t="shared" ca="1" si="316"/>
        <v>-7.8030652151294677E-2</v>
      </c>
      <c r="Z1501" s="64"/>
      <c r="AA1501" s="64">
        <f ca="1">MAX(Y1501,OFFSET($AA$4,B1501,0))</f>
        <v>-7.7301052690755601E-2</v>
      </c>
      <c r="AB1501" s="62">
        <f t="shared" ca="1" si="317"/>
        <v>3450048.1277903193</v>
      </c>
      <c r="AC1501" s="65">
        <f t="shared" ca="1" si="318"/>
        <v>2728.0330818737857</v>
      </c>
      <c r="AD1501" s="62">
        <f ca="1">MAX(0,AB1501-W1501*(1+OFFSET($Y$4,B1501,0))*E1501)</f>
        <v>0</v>
      </c>
      <c r="AE1501" s="65">
        <f ca="1">IF(OFFSET($AC$4,B1501,0)=0,0,-OFFSET($AC$4,B1501,0)/OFFSET($AD$4,B1501,0)*AD1501)</f>
        <v>0</v>
      </c>
      <c r="AF1501" s="51">
        <f t="shared" ca="1" si="319"/>
        <v>3450048.1277903193</v>
      </c>
    </row>
    <row r="1502" spans="1:32" ht="11.25" x14ac:dyDescent="0.2">
      <c r="A1502" s="60">
        <v>60668</v>
      </c>
      <c r="B1502" s="102">
        <f>INT(A1502/10000)</f>
        <v>6</v>
      </c>
      <c r="C1502" s="109">
        <v>4</v>
      </c>
      <c r="D1502" s="60" t="s">
        <v>1558</v>
      </c>
      <c r="E1502" s="60">
        <v>3735</v>
      </c>
      <c r="F1502" s="60">
        <v>0</v>
      </c>
      <c r="G1502" s="60">
        <f t="shared" si="307"/>
        <v>6020.5970149253735</v>
      </c>
      <c r="H1502" s="60"/>
      <c r="I1502" s="60"/>
      <c r="J1502" s="57"/>
      <c r="K1502" s="23">
        <f t="shared" si="308"/>
        <v>1</v>
      </c>
      <c r="L1502" s="23">
        <f t="shared" si="309"/>
        <v>0</v>
      </c>
      <c r="M1502" s="23">
        <f ca="1">OFFSET('Z1'!$B$7,B1502,K1502)*E1502</f>
        <v>0</v>
      </c>
      <c r="N1502" s="23">
        <f ca="1">IF(L1502&gt;0,OFFSET('Z1'!$I$7,B1502,L1502)*IF(L1502=1,E1502-9300,IF(L1502=2,E1502-18000,IF(L1502=3,E1502-45000,0))),0)</f>
        <v>0</v>
      </c>
      <c r="O1502" s="23">
        <f>IF(AND(F1502=1,E1502&gt;20000,E1502&lt;=45000),E1502*'Z1'!$G$7,0)+IF(AND(F1502=1,E1502&gt;45000,E1502&lt;=50000),'Z1'!$G$7/5000*(50000-E1502)*E1502,0)</f>
        <v>0</v>
      </c>
      <c r="P1502" s="24">
        <f t="shared" ca="1" si="310"/>
        <v>0</v>
      </c>
      <c r="Q1502" s="27">
        <v>0</v>
      </c>
      <c r="R1502" s="26">
        <f t="shared" si="311"/>
        <v>0</v>
      </c>
      <c r="S1502" s="27">
        <f t="shared" si="312"/>
        <v>1</v>
      </c>
      <c r="T1502" s="28">
        <f t="shared" si="313"/>
        <v>0</v>
      </c>
      <c r="U1502" s="61">
        <f ca="1">OFFSET($U$4,B1502,0)/OFFSET($G$4,B1502,0)*G1502</f>
        <v>2832825.5918819741</v>
      </c>
      <c r="V1502" s="62">
        <f t="shared" ca="1" si="314"/>
        <v>2832825.5918819741</v>
      </c>
      <c r="W1502" s="63">
        <v>822.88628262681448</v>
      </c>
      <c r="X1502" s="63">
        <f t="shared" ca="1" si="315"/>
        <v>758.4539737301136</v>
      </c>
      <c r="Y1502" s="64">
        <f t="shared" ca="1" si="316"/>
        <v>-7.830038032839759E-2</v>
      </c>
      <c r="Z1502" s="64"/>
      <c r="AA1502" s="64">
        <f ca="1">MAX(Y1502,OFFSET($AA$4,B1502,0))</f>
        <v>-7.7301052690755601E-2</v>
      </c>
      <c r="AB1502" s="62">
        <f t="shared" ca="1" si="317"/>
        <v>2835897.0056551471</v>
      </c>
      <c r="AC1502" s="65">
        <f t="shared" ca="1" si="318"/>
        <v>3071.4137731730007</v>
      </c>
      <c r="AD1502" s="62">
        <f ca="1">MAX(0,AB1502-W1502*(1+OFFSET($Y$4,B1502,0))*E1502)</f>
        <v>0</v>
      </c>
      <c r="AE1502" s="65">
        <f ca="1">IF(OFFSET($AC$4,B1502,0)=0,0,-OFFSET($AC$4,B1502,0)/OFFSET($AD$4,B1502,0)*AD1502)</f>
        <v>0</v>
      </c>
      <c r="AF1502" s="51">
        <f t="shared" ca="1" si="319"/>
        <v>2835897.0056551471</v>
      </c>
    </row>
    <row r="1503" spans="1:32" ht="11.25" x14ac:dyDescent="0.2">
      <c r="A1503" s="60">
        <v>60669</v>
      </c>
      <c r="B1503" s="102">
        <f>INT(A1503/10000)</f>
        <v>6</v>
      </c>
      <c r="C1503" s="109">
        <v>6</v>
      </c>
      <c r="D1503" s="60" t="s">
        <v>1559</v>
      </c>
      <c r="E1503" s="60">
        <v>11222</v>
      </c>
      <c r="F1503" s="60">
        <v>0</v>
      </c>
      <c r="G1503" s="60">
        <f t="shared" si="307"/>
        <v>18703.333333333332</v>
      </c>
      <c r="H1503" s="60"/>
      <c r="I1503" s="60"/>
      <c r="J1503" s="57"/>
      <c r="K1503" s="23">
        <f t="shared" si="308"/>
        <v>2</v>
      </c>
      <c r="L1503" s="23">
        <f t="shared" si="309"/>
        <v>0</v>
      </c>
      <c r="M1503" s="23">
        <f ca="1">OFFSET('Z1'!$B$7,B1503,K1503)*E1503</f>
        <v>987199.34</v>
      </c>
      <c r="N1503" s="23">
        <f ca="1">IF(L1503&gt;0,OFFSET('Z1'!$I$7,B1503,L1503)*IF(L1503=1,E1503-9300,IF(L1503=2,E1503-18000,IF(L1503=3,E1503-45000,0))),0)</f>
        <v>0</v>
      </c>
      <c r="O1503" s="23">
        <f>IF(AND(F1503=1,E1503&gt;20000,E1503&lt;=45000),E1503*'Z1'!$G$7,0)+IF(AND(F1503=1,E1503&gt;45000,E1503&lt;=50000),'Z1'!$G$7/5000*(50000-E1503)*E1503,0)</f>
        <v>0</v>
      </c>
      <c r="P1503" s="24">
        <f t="shared" ca="1" si="310"/>
        <v>987199.34</v>
      </c>
      <c r="Q1503" s="27">
        <v>14939</v>
      </c>
      <c r="R1503" s="26">
        <f t="shared" si="311"/>
        <v>13939</v>
      </c>
      <c r="S1503" s="27">
        <f t="shared" si="312"/>
        <v>0</v>
      </c>
      <c r="T1503" s="28">
        <f t="shared" si="313"/>
        <v>0</v>
      </c>
      <c r="U1503" s="61">
        <f ca="1">OFFSET($U$4,B1503,0)/OFFSET($G$4,B1503,0)*G1503</f>
        <v>8800336.7753758542</v>
      </c>
      <c r="V1503" s="62">
        <f t="shared" ca="1" si="314"/>
        <v>9787536.1153758541</v>
      </c>
      <c r="W1503" s="63">
        <v>935.92907786734304</v>
      </c>
      <c r="X1503" s="63">
        <f t="shared" ca="1" si="315"/>
        <v>872.17395431971613</v>
      </c>
      <c r="Y1503" s="64">
        <f t="shared" ca="1" si="316"/>
        <v>-6.8119609760285083E-2</v>
      </c>
      <c r="Z1503" s="64"/>
      <c r="AA1503" s="64">
        <f ca="1">MAX(Y1503,OFFSET($AA$4,B1503,0))</f>
        <v>-6.8119609760285083E-2</v>
      </c>
      <c r="AB1503" s="62">
        <f t="shared" ca="1" si="317"/>
        <v>9787536.1153758541</v>
      </c>
      <c r="AC1503" s="65">
        <f t="shared" ca="1" si="318"/>
        <v>0</v>
      </c>
      <c r="AD1503" s="62">
        <f ca="1">MAX(0,AB1503-W1503*(1+OFFSET($Y$4,B1503,0))*E1503)</f>
        <v>43917.678840558976</v>
      </c>
      <c r="AE1503" s="65">
        <f ca="1">IF(OFFSET($AC$4,B1503,0)=0,0,-OFFSET($AC$4,B1503,0)/OFFSET($AD$4,B1503,0)*AD1503)</f>
        <v>-9293.7906013024822</v>
      </c>
      <c r="AF1503" s="51">
        <f t="shared" ca="1" si="319"/>
        <v>9778242.3247745521</v>
      </c>
    </row>
    <row r="1504" spans="1:32" ht="11.25" x14ac:dyDescent="0.2">
      <c r="A1504" s="60">
        <v>60670</v>
      </c>
      <c r="B1504" s="102">
        <f>INT(A1504/10000)</f>
        <v>6</v>
      </c>
      <c r="C1504" s="109">
        <v>5</v>
      </c>
      <c r="D1504" s="60" t="s">
        <v>1560</v>
      </c>
      <c r="E1504" s="60">
        <v>6212</v>
      </c>
      <c r="F1504" s="60">
        <v>0</v>
      </c>
      <c r="G1504" s="60">
        <f t="shared" si="307"/>
        <v>10013.373134328358</v>
      </c>
      <c r="H1504" s="60"/>
      <c r="I1504" s="60"/>
      <c r="J1504" s="57"/>
      <c r="K1504" s="23">
        <f t="shared" si="308"/>
        <v>1</v>
      </c>
      <c r="L1504" s="23">
        <f t="shared" si="309"/>
        <v>0</v>
      </c>
      <c r="M1504" s="23">
        <f ca="1">OFFSET('Z1'!$B$7,B1504,K1504)*E1504</f>
        <v>0</v>
      </c>
      <c r="N1504" s="23">
        <f ca="1">IF(L1504&gt;0,OFFSET('Z1'!$I$7,B1504,L1504)*IF(L1504=1,E1504-9300,IF(L1504=2,E1504-18000,IF(L1504=3,E1504-45000,0))),0)</f>
        <v>0</v>
      </c>
      <c r="O1504" s="23">
        <f>IF(AND(F1504=1,E1504&gt;20000,E1504&lt;=45000),E1504*'Z1'!$G$7,0)+IF(AND(F1504=1,E1504&gt;45000,E1504&lt;=50000),'Z1'!$G$7/5000*(50000-E1504)*E1504,0)</f>
        <v>0</v>
      </c>
      <c r="P1504" s="24">
        <f t="shared" ca="1" si="310"/>
        <v>0</v>
      </c>
      <c r="Q1504" s="27">
        <v>121441</v>
      </c>
      <c r="R1504" s="26">
        <f t="shared" si="311"/>
        <v>120441</v>
      </c>
      <c r="S1504" s="27">
        <f t="shared" si="312"/>
        <v>1</v>
      </c>
      <c r="T1504" s="28">
        <f t="shared" si="313"/>
        <v>108396.90000000001</v>
      </c>
      <c r="U1504" s="61">
        <f ca="1">OFFSET($U$4,B1504,0)/OFFSET($G$4,B1504,0)*G1504</f>
        <v>4711516.0848114649</v>
      </c>
      <c r="V1504" s="62">
        <f t="shared" ca="1" si="314"/>
        <v>4819912.9848114653</v>
      </c>
      <c r="W1504" s="63">
        <v>838.09806207527549</v>
      </c>
      <c r="X1504" s="63">
        <f t="shared" ca="1" si="315"/>
        <v>775.90357128323649</v>
      </c>
      <c r="Y1504" s="64">
        <f t="shared" ca="1" si="316"/>
        <v>-7.4209085555018151E-2</v>
      </c>
      <c r="Z1504" s="64"/>
      <c r="AA1504" s="64">
        <f ca="1">MAX(Y1504,OFFSET($AA$4,B1504,0))</f>
        <v>-7.4209085555018151E-2</v>
      </c>
      <c r="AB1504" s="62">
        <f t="shared" ca="1" si="317"/>
        <v>4819912.9848114653</v>
      </c>
      <c r="AC1504" s="65">
        <f t="shared" ca="1" si="318"/>
        <v>0</v>
      </c>
      <c r="AD1504" s="62">
        <f ca="1">MAX(0,AB1504-W1504*(1+OFFSET($Y$4,B1504,0))*E1504)</f>
        <v>0</v>
      </c>
      <c r="AE1504" s="65">
        <f ca="1">IF(OFFSET($AC$4,B1504,0)=0,0,-OFFSET($AC$4,B1504,0)/OFFSET($AD$4,B1504,0)*AD1504)</f>
        <v>0</v>
      </c>
      <c r="AF1504" s="51">
        <f t="shared" ca="1" si="319"/>
        <v>4819912.9848114653</v>
      </c>
    </row>
    <row r="1505" spans="1:32" ht="11.25" x14ac:dyDescent="0.2">
      <c r="A1505" s="60">
        <v>61001</v>
      </c>
      <c r="B1505" s="102">
        <f>INT(A1505/10000)</f>
        <v>6</v>
      </c>
      <c r="C1505" s="109">
        <v>3</v>
      </c>
      <c r="D1505" s="60" t="s">
        <v>1561</v>
      </c>
      <c r="E1505" s="60">
        <v>1480</v>
      </c>
      <c r="F1505" s="60">
        <v>0</v>
      </c>
      <c r="G1505" s="60">
        <f t="shared" si="307"/>
        <v>2385.6716417910447</v>
      </c>
      <c r="H1505" s="60"/>
      <c r="I1505" s="60"/>
      <c r="J1505" s="57"/>
      <c r="K1505" s="23">
        <f t="shared" si="308"/>
        <v>1</v>
      </c>
      <c r="L1505" s="23">
        <f t="shared" si="309"/>
        <v>0</v>
      </c>
      <c r="M1505" s="23">
        <f ca="1">OFFSET('Z1'!$B$7,B1505,K1505)*E1505</f>
        <v>0</v>
      </c>
      <c r="N1505" s="23">
        <f ca="1">IF(L1505&gt;0,OFFSET('Z1'!$I$7,B1505,L1505)*IF(L1505=1,E1505-9300,IF(L1505=2,E1505-18000,IF(L1505=3,E1505-45000,0))),0)</f>
        <v>0</v>
      </c>
      <c r="O1505" s="23">
        <f>IF(AND(F1505=1,E1505&gt;20000,E1505&lt;=45000),E1505*'Z1'!$G$7,0)+IF(AND(F1505=1,E1505&gt;45000,E1505&lt;=50000),'Z1'!$G$7/5000*(50000-E1505)*E1505,0)</f>
        <v>0</v>
      </c>
      <c r="P1505" s="24">
        <f t="shared" ca="1" si="310"/>
        <v>0</v>
      </c>
      <c r="Q1505" s="27">
        <v>0</v>
      </c>
      <c r="R1505" s="26">
        <f t="shared" si="311"/>
        <v>0</v>
      </c>
      <c r="S1505" s="27">
        <f t="shared" si="312"/>
        <v>1</v>
      </c>
      <c r="T1505" s="28">
        <f t="shared" si="313"/>
        <v>0</v>
      </c>
      <c r="U1505" s="61">
        <f ca="1">OFFSET($U$4,B1505,0)/OFFSET($G$4,B1505,0)*G1505</f>
        <v>1122511.8811205679</v>
      </c>
      <c r="V1505" s="62">
        <f t="shared" ca="1" si="314"/>
        <v>1122511.8811205679</v>
      </c>
      <c r="W1505" s="63">
        <v>822.88628262681459</v>
      </c>
      <c r="X1505" s="63">
        <f t="shared" ca="1" si="315"/>
        <v>758.45397373011349</v>
      </c>
      <c r="Y1505" s="64">
        <f t="shared" ca="1" si="316"/>
        <v>-7.8300380328397923E-2</v>
      </c>
      <c r="Z1505" s="64"/>
      <c r="AA1505" s="64">
        <f ca="1">MAX(Y1505,OFFSET($AA$4,B1505,0))</f>
        <v>-7.7301052690755601E-2</v>
      </c>
      <c r="AB1505" s="62">
        <f t="shared" ca="1" si="317"/>
        <v>1123728.9339677694</v>
      </c>
      <c r="AC1505" s="65">
        <f t="shared" ca="1" si="318"/>
        <v>1217.0528472014703</v>
      </c>
      <c r="AD1505" s="62">
        <f ca="1">MAX(0,AB1505-W1505*(1+OFFSET($Y$4,B1505,0))*E1505)</f>
        <v>0</v>
      </c>
      <c r="AE1505" s="65">
        <f ca="1">IF(OFFSET($AC$4,B1505,0)=0,0,-OFFSET($AC$4,B1505,0)/OFFSET($AD$4,B1505,0)*AD1505)</f>
        <v>0</v>
      </c>
      <c r="AF1505" s="51">
        <f t="shared" ca="1" si="319"/>
        <v>1123728.9339677694</v>
      </c>
    </row>
    <row r="1506" spans="1:32" ht="11.25" x14ac:dyDescent="0.2">
      <c r="A1506" s="60">
        <v>61002</v>
      </c>
      <c r="B1506" s="102">
        <f>INT(A1506/10000)</f>
        <v>6</v>
      </c>
      <c r="C1506" s="109">
        <v>2</v>
      </c>
      <c r="D1506" s="60" t="s">
        <v>1562</v>
      </c>
      <c r="E1506" s="60">
        <v>995</v>
      </c>
      <c r="F1506" s="60">
        <v>0</v>
      </c>
      <c r="G1506" s="60">
        <f t="shared" si="307"/>
        <v>1603.8805970149253</v>
      </c>
      <c r="H1506" s="60"/>
      <c r="I1506" s="60"/>
      <c r="J1506" s="57"/>
      <c r="K1506" s="23">
        <f t="shared" si="308"/>
        <v>1</v>
      </c>
      <c r="L1506" s="23">
        <f t="shared" si="309"/>
        <v>0</v>
      </c>
      <c r="M1506" s="23">
        <f ca="1">OFFSET('Z1'!$B$7,B1506,K1506)*E1506</f>
        <v>0</v>
      </c>
      <c r="N1506" s="23">
        <f ca="1">IF(L1506&gt;0,OFFSET('Z1'!$I$7,B1506,L1506)*IF(L1506=1,E1506-9300,IF(L1506=2,E1506-18000,IF(L1506=3,E1506-45000,0))),0)</f>
        <v>0</v>
      </c>
      <c r="O1506" s="23">
        <f>IF(AND(F1506=1,E1506&gt;20000,E1506&lt;=45000),E1506*'Z1'!$G$7,0)+IF(AND(F1506=1,E1506&gt;45000,E1506&lt;=50000),'Z1'!$G$7/5000*(50000-E1506)*E1506,0)</f>
        <v>0</v>
      </c>
      <c r="P1506" s="24">
        <f t="shared" ca="1" si="310"/>
        <v>0</v>
      </c>
      <c r="Q1506" s="27">
        <v>4879</v>
      </c>
      <c r="R1506" s="26">
        <f t="shared" si="311"/>
        <v>3879</v>
      </c>
      <c r="S1506" s="27">
        <f t="shared" si="312"/>
        <v>1</v>
      </c>
      <c r="T1506" s="28">
        <f t="shared" si="313"/>
        <v>3491.1</v>
      </c>
      <c r="U1506" s="61">
        <f ca="1">OFFSET($U$4,B1506,0)/OFFSET($G$4,B1506,0)*G1506</f>
        <v>754661.70386146288</v>
      </c>
      <c r="V1506" s="62">
        <f t="shared" ca="1" si="314"/>
        <v>758152.80386146286</v>
      </c>
      <c r="W1506" s="63">
        <v>826.68085320924285</v>
      </c>
      <c r="X1506" s="63">
        <f t="shared" ca="1" si="315"/>
        <v>761.96261694619386</v>
      </c>
      <c r="Y1506" s="64">
        <f t="shared" ca="1" si="316"/>
        <v>-7.8286845536348793E-2</v>
      </c>
      <c r="Z1506" s="64"/>
      <c r="AA1506" s="64">
        <f ca="1">MAX(Y1506,OFFSET($AA$4,B1506,0))</f>
        <v>-7.7301052690755601E-2</v>
      </c>
      <c r="AB1506" s="62">
        <f t="shared" ca="1" si="317"/>
        <v>758963.66525179194</v>
      </c>
      <c r="AC1506" s="65">
        <f t="shared" ca="1" si="318"/>
        <v>810.8613903290825</v>
      </c>
      <c r="AD1506" s="62">
        <f ca="1">MAX(0,AB1506-W1506*(1+OFFSET($Y$4,B1506,0))*E1506)</f>
        <v>0</v>
      </c>
      <c r="AE1506" s="65">
        <f ca="1">IF(OFFSET($AC$4,B1506,0)=0,0,-OFFSET($AC$4,B1506,0)/OFFSET($AD$4,B1506,0)*AD1506)</f>
        <v>0</v>
      </c>
      <c r="AF1506" s="51">
        <f t="shared" ca="1" si="319"/>
        <v>758963.66525179194</v>
      </c>
    </row>
    <row r="1507" spans="1:32" ht="11.25" x14ac:dyDescent="0.2">
      <c r="A1507" s="60">
        <v>61007</v>
      </c>
      <c r="B1507" s="102">
        <f>INT(A1507/10000)</f>
        <v>6</v>
      </c>
      <c r="C1507" s="109">
        <v>3</v>
      </c>
      <c r="D1507" s="60" t="s">
        <v>1563</v>
      </c>
      <c r="E1507" s="60">
        <v>1384</v>
      </c>
      <c r="F1507" s="60">
        <v>0</v>
      </c>
      <c r="G1507" s="60">
        <f t="shared" si="307"/>
        <v>2230.9253731343283</v>
      </c>
      <c r="H1507" s="60"/>
      <c r="I1507" s="60"/>
      <c r="J1507" s="57"/>
      <c r="K1507" s="23">
        <f t="shared" si="308"/>
        <v>1</v>
      </c>
      <c r="L1507" s="23">
        <f t="shared" si="309"/>
        <v>0</v>
      </c>
      <c r="M1507" s="23">
        <f ca="1">OFFSET('Z1'!$B$7,B1507,K1507)*E1507</f>
        <v>0</v>
      </c>
      <c r="N1507" s="23">
        <f ca="1">IF(L1507&gt;0,OFFSET('Z1'!$I$7,B1507,L1507)*IF(L1507=1,E1507-9300,IF(L1507=2,E1507-18000,IF(L1507=3,E1507-45000,0))),0)</f>
        <v>0</v>
      </c>
      <c r="O1507" s="23">
        <f>IF(AND(F1507=1,E1507&gt;20000,E1507&lt;=45000),E1507*'Z1'!$G$7,0)+IF(AND(F1507=1,E1507&gt;45000,E1507&lt;=50000),'Z1'!$G$7/5000*(50000-E1507)*E1507,0)</f>
        <v>0</v>
      </c>
      <c r="P1507" s="24">
        <f t="shared" ca="1" si="310"/>
        <v>0</v>
      </c>
      <c r="Q1507" s="27">
        <v>0</v>
      </c>
      <c r="R1507" s="26">
        <f t="shared" si="311"/>
        <v>0</v>
      </c>
      <c r="S1507" s="27">
        <f t="shared" si="312"/>
        <v>1</v>
      </c>
      <c r="T1507" s="28">
        <f t="shared" si="313"/>
        <v>0</v>
      </c>
      <c r="U1507" s="61">
        <f ca="1">OFFSET($U$4,B1507,0)/OFFSET($G$4,B1507,0)*G1507</f>
        <v>1049700.299642477</v>
      </c>
      <c r="V1507" s="62">
        <f t="shared" ca="1" si="314"/>
        <v>1049700.299642477</v>
      </c>
      <c r="W1507" s="63">
        <v>822.88628262681448</v>
      </c>
      <c r="X1507" s="63">
        <f t="shared" ca="1" si="315"/>
        <v>758.45397373011338</v>
      </c>
      <c r="Y1507" s="64">
        <f t="shared" ca="1" si="316"/>
        <v>-7.8300380328397923E-2</v>
      </c>
      <c r="Z1507" s="64"/>
      <c r="AA1507" s="64">
        <f ca="1">MAX(Y1507,OFFSET($AA$4,B1507,0))</f>
        <v>-7.7301052690755601E-2</v>
      </c>
      <c r="AB1507" s="62">
        <f t="shared" ca="1" si="317"/>
        <v>1050838.408521211</v>
      </c>
      <c r="AC1507" s="65">
        <f t="shared" ca="1" si="318"/>
        <v>1138.1088787340559</v>
      </c>
      <c r="AD1507" s="62">
        <f ca="1">MAX(0,AB1507-W1507*(1+OFFSET($Y$4,B1507,0))*E1507)</f>
        <v>0</v>
      </c>
      <c r="AE1507" s="65">
        <f ca="1">IF(OFFSET($AC$4,B1507,0)=0,0,-OFFSET($AC$4,B1507,0)/OFFSET($AD$4,B1507,0)*AD1507)</f>
        <v>0</v>
      </c>
      <c r="AF1507" s="51">
        <f t="shared" ca="1" si="319"/>
        <v>1050838.408521211</v>
      </c>
    </row>
    <row r="1508" spans="1:32" ht="11.25" x14ac:dyDescent="0.2">
      <c r="A1508" s="60">
        <v>61008</v>
      </c>
      <c r="B1508" s="102">
        <f>INT(A1508/10000)</f>
        <v>6</v>
      </c>
      <c r="C1508" s="109">
        <v>3</v>
      </c>
      <c r="D1508" s="60" t="s">
        <v>1564</v>
      </c>
      <c r="E1508" s="60">
        <v>1218</v>
      </c>
      <c r="F1508" s="60">
        <v>0</v>
      </c>
      <c r="G1508" s="60">
        <f t="shared" si="307"/>
        <v>1963.3432835820895</v>
      </c>
      <c r="H1508" s="60"/>
      <c r="I1508" s="60"/>
      <c r="J1508" s="57"/>
      <c r="K1508" s="23">
        <f t="shared" si="308"/>
        <v>1</v>
      </c>
      <c r="L1508" s="23">
        <f t="shared" si="309"/>
        <v>0</v>
      </c>
      <c r="M1508" s="23">
        <f ca="1">OFFSET('Z1'!$B$7,B1508,K1508)*E1508</f>
        <v>0</v>
      </c>
      <c r="N1508" s="23">
        <f ca="1">IF(L1508&gt;0,OFFSET('Z1'!$I$7,B1508,L1508)*IF(L1508=1,E1508-9300,IF(L1508=2,E1508-18000,IF(L1508=3,E1508-45000,0))),0)</f>
        <v>0</v>
      </c>
      <c r="O1508" s="23">
        <f>IF(AND(F1508=1,E1508&gt;20000,E1508&lt;=45000),E1508*'Z1'!$G$7,0)+IF(AND(F1508=1,E1508&gt;45000,E1508&lt;=50000),'Z1'!$G$7/5000*(50000-E1508)*E1508,0)</f>
        <v>0</v>
      </c>
      <c r="P1508" s="24">
        <f t="shared" ca="1" si="310"/>
        <v>0</v>
      </c>
      <c r="Q1508" s="27">
        <v>0</v>
      </c>
      <c r="R1508" s="26">
        <f t="shared" si="311"/>
        <v>0</v>
      </c>
      <c r="S1508" s="27">
        <f t="shared" si="312"/>
        <v>1</v>
      </c>
      <c r="T1508" s="28">
        <f t="shared" si="313"/>
        <v>0</v>
      </c>
      <c r="U1508" s="61">
        <f ca="1">OFFSET($U$4,B1508,0)/OFFSET($G$4,B1508,0)*G1508</f>
        <v>923796.9400032782</v>
      </c>
      <c r="V1508" s="62">
        <f t="shared" ca="1" si="314"/>
        <v>923796.9400032782</v>
      </c>
      <c r="W1508" s="63">
        <v>822.75823987756587</v>
      </c>
      <c r="X1508" s="63">
        <f t="shared" ca="1" si="315"/>
        <v>758.45397373011349</v>
      </c>
      <c r="Y1508" s="64">
        <f t="shared" ca="1" si="316"/>
        <v>-7.815693970688331E-2</v>
      </c>
      <c r="Z1508" s="64"/>
      <c r="AA1508" s="64">
        <f ca="1">MAX(Y1508,OFFSET($AA$4,B1508,0))</f>
        <v>-7.7301052690755601E-2</v>
      </c>
      <c r="AB1508" s="62">
        <f t="shared" ca="1" si="317"/>
        <v>924654.64110289479</v>
      </c>
      <c r="AC1508" s="65">
        <f t="shared" ca="1" si="318"/>
        <v>857.70109961659182</v>
      </c>
      <c r="AD1508" s="62">
        <f ca="1">MAX(0,AB1508-W1508*(1+OFFSET($Y$4,B1508,0))*E1508)</f>
        <v>0</v>
      </c>
      <c r="AE1508" s="65">
        <f ca="1">IF(OFFSET($AC$4,B1508,0)=0,0,-OFFSET($AC$4,B1508,0)/OFFSET($AD$4,B1508,0)*AD1508)</f>
        <v>0</v>
      </c>
      <c r="AF1508" s="51">
        <f t="shared" ca="1" si="319"/>
        <v>924654.64110289479</v>
      </c>
    </row>
    <row r="1509" spans="1:32" ht="11.25" x14ac:dyDescent="0.2">
      <c r="A1509" s="60">
        <v>61012</v>
      </c>
      <c r="B1509" s="102">
        <f>INT(A1509/10000)</f>
        <v>6</v>
      </c>
      <c r="C1509" s="109">
        <v>4</v>
      </c>
      <c r="D1509" s="60" t="s">
        <v>1565</v>
      </c>
      <c r="E1509" s="60">
        <v>2509</v>
      </c>
      <c r="F1509" s="60">
        <v>0</v>
      </c>
      <c r="G1509" s="60">
        <f t="shared" si="307"/>
        <v>4044.3582089552237</v>
      </c>
      <c r="H1509" s="60"/>
      <c r="I1509" s="60"/>
      <c r="J1509" s="57"/>
      <c r="K1509" s="23">
        <f t="shared" si="308"/>
        <v>1</v>
      </c>
      <c r="L1509" s="23">
        <f t="shared" si="309"/>
        <v>0</v>
      </c>
      <c r="M1509" s="23">
        <f ca="1">OFFSET('Z1'!$B$7,B1509,K1509)*E1509</f>
        <v>0</v>
      </c>
      <c r="N1509" s="23">
        <f ca="1">IF(L1509&gt;0,OFFSET('Z1'!$I$7,B1509,L1509)*IF(L1509=1,E1509-9300,IF(L1509=2,E1509-18000,IF(L1509=3,E1509-45000,0))),0)</f>
        <v>0</v>
      </c>
      <c r="O1509" s="23">
        <f>IF(AND(F1509=1,E1509&gt;20000,E1509&lt;=45000),E1509*'Z1'!$G$7,0)+IF(AND(F1509=1,E1509&gt;45000,E1509&lt;=50000),'Z1'!$G$7/5000*(50000-E1509)*E1509,0)</f>
        <v>0</v>
      </c>
      <c r="P1509" s="24">
        <f t="shared" ca="1" si="310"/>
        <v>0</v>
      </c>
      <c r="Q1509" s="27">
        <v>0</v>
      </c>
      <c r="R1509" s="26">
        <f t="shared" si="311"/>
        <v>0</v>
      </c>
      <c r="S1509" s="27">
        <f t="shared" si="312"/>
        <v>1</v>
      </c>
      <c r="T1509" s="28">
        <f t="shared" si="313"/>
        <v>0</v>
      </c>
      <c r="U1509" s="61">
        <f ca="1">OFFSET($U$4,B1509,0)/OFFSET($G$4,B1509,0)*G1509</f>
        <v>1902961.0200888547</v>
      </c>
      <c r="V1509" s="62">
        <f t="shared" ca="1" si="314"/>
        <v>1902961.0200888547</v>
      </c>
      <c r="W1509" s="63">
        <v>822.88628262681459</v>
      </c>
      <c r="X1509" s="63">
        <f t="shared" ca="1" si="315"/>
        <v>758.45397373011349</v>
      </c>
      <c r="Y1509" s="64">
        <f t="shared" ca="1" si="316"/>
        <v>-7.8300380328397923E-2</v>
      </c>
      <c r="Z1509" s="64"/>
      <c r="AA1509" s="64">
        <f ca="1">MAX(Y1509,OFFSET($AA$4,B1509,0))</f>
        <v>-7.7301052690755601E-2</v>
      </c>
      <c r="AB1509" s="62">
        <f t="shared" ca="1" si="317"/>
        <v>1905024.253598063</v>
      </c>
      <c r="AC1509" s="65">
        <f t="shared" ca="1" si="318"/>
        <v>2063.2335092083085</v>
      </c>
      <c r="AD1509" s="62">
        <f ca="1">MAX(0,AB1509-W1509*(1+OFFSET($Y$4,B1509,0))*E1509)</f>
        <v>0</v>
      </c>
      <c r="AE1509" s="65">
        <f ca="1">IF(OFFSET($AC$4,B1509,0)=0,0,-OFFSET($AC$4,B1509,0)/OFFSET($AD$4,B1509,0)*AD1509)</f>
        <v>0</v>
      </c>
      <c r="AF1509" s="51">
        <f t="shared" ca="1" si="319"/>
        <v>1905024.253598063</v>
      </c>
    </row>
    <row r="1510" spans="1:32" ht="11.25" x14ac:dyDescent="0.2">
      <c r="A1510" s="60">
        <v>61013</v>
      </c>
      <c r="B1510" s="102">
        <f>INT(A1510/10000)</f>
        <v>6</v>
      </c>
      <c r="C1510" s="109">
        <v>3</v>
      </c>
      <c r="D1510" s="60" t="s">
        <v>1566</v>
      </c>
      <c r="E1510" s="60">
        <v>2261</v>
      </c>
      <c r="F1510" s="60">
        <v>0</v>
      </c>
      <c r="G1510" s="60">
        <f t="shared" si="307"/>
        <v>3644.5970149253731</v>
      </c>
      <c r="H1510" s="60"/>
      <c r="I1510" s="60"/>
      <c r="J1510" s="57"/>
      <c r="K1510" s="23">
        <f t="shared" si="308"/>
        <v>1</v>
      </c>
      <c r="L1510" s="23">
        <f t="shared" si="309"/>
        <v>0</v>
      </c>
      <c r="M1510" s="23">
        <f ca="1">OFFSET('Z1'!$B$7,B1510,K1510)*E1510</f>
        <v>0</v>
      </c>
      <c r="N1510" s="23">
        <f ca="1">IF(L1510&gt;0,OFFSET('Z1'!$I$7,B1510,L1510)*IF(L1510=1,E1510-9300,IF(L1510=2,E1510-18000,IF(L1510=3,E1510-45000,0))),0)</f>
        <v>0</v>
      </c>
      <c r="O1510" s="23">
        <f>IF(AND(F1510=1,E1510&gt;20000,E1510&lt;=45000),E1510*'Z1'!$G$7,0)+IF(AND(F1510=1,E1510&gt;45000,E1510&lt;=50000),'Z1'!$G$7/5000*(50000-E1510)*E1510,0)</f>
        <v>0</v>
      </c>
      <c r="P1510" s="24">
        <f t="shared" ca="1" si="310"/>
        <v>0</v>
      </c>
      <c r="Q1510" s="27">
        <v>13575</v>
      </c>
      <c r="R1510" s="26">
        <f t="shared" si="311"/>
        <v>12575</v>
      </c>
      <c r="S1510" s="27">
        <f t="shared" si="312"/>
        <v>1</v>
      </c>
      <c r="T1510" s="28">
        <f t="shared" si="313"/>
        <v>11317.5</v>
      </c>
      <c r="U1510" s="61">
        <f ca="1">OFFSET($U$4,B1510,0)/OFFSET($G$4,B1510,0)*G1510</f>
        <v>1714864.4346037866</v>
      </c>
      <c r="V1510" s="62">
        <f t="shared" ca="1" si="314"/>
        <v>1726181.9346037866</v>
      </c>
      <c r="W1510" s="63">
        <v>827.50403229973199</v>
      </c>
      <c r="X1510" s="63">
        <f t="shared" ca="1" si="315"/>
        <v>763.45950225731383</v>
      </c>
      <c r="Y1510" s="64">
        <f t="shared" ca="1" si="316"/>
        <v>-7.7394825333274575E-2</v>
      </c>
      <c r="Z1510" s="64"/>
      <c r="AA1510" s="64">
        <f ca="1">MAX(Y1510,OFFSET($AA$4,B1510,0))</f>
        <v>-7.7301052690755601E-2</v>
      </c>
      <c r="AB1510" s="62">
        <f t="shared" ca="1" si="317"/>
        <v>1726357.3819629829</v>
      </c>
      <c r="AC1510" s="65">
        <f t="shared" ca="1" si="318"/>
        <v>175.44735919637606</v>
      </c>
      <c r="AD1510" s="62">
        <f ca="1">MAX(0,AB1510-W1510*(1+OFFSET($Y$4,B1510,0))*E1510)</f>
        <v>0</v>
      </c>
      <c r="AE1510" s="65">
        <f ca="1">IF(OFFSET($AC$4,B1510,0)=0,0,-OFFSET($AC$4,B1510,0)/OFFSET($AD$4,B1510,0)*AD1510)</f>
        <v>0</v>
      </c>
      <c r="AF1510" s="51">
        <f t="shared" ca="1" si="319"/>
        <v>1726357.3819629829</v>
      </c>
    </row>
    <row r="1511" spans="1:32" ht="11.25" x14ac:dyDescent="0.2">
      <c r="A1511" s="60">
        <v>61016</v>
      </c>
      <c r="B1511" s="102">
        <f>INT(A1511/10000)</f>
        <v>6</v>
      </c>
      <c r="C1511" s="109">
        <v>3</v>
      </c>
      <c r="D1511" s="60" t="s">
        <v>1567</v>
      </c>
      <c r="E1511" s="60">
        <v>1950</v>
      </c>
      <c r="F1511" s="60">
        <v>0</v>
      </c>
      <c r="G1511" s="60">
        <f t="shared" si="307"/>
        <v>3143.2835820895521</v>
      </c>
      <c r="H1511" s="60"/>
      <c r="I1511" s="60"/>
      <c r="J1511" s="57"/>
      <c r="K1511" s="23">
        <f t="shared" si="308"/>
        <v>1</v>
      </c>
      <c r="L1511" s="23">
        <f t="shared" si="309"/>
        <v>0</v>
      </c>
      <c r="M1511" s="23">
        <f ca="1">OFFSET('Z1'!$B$7,B1511,K1511)*E1511</f>
        <v>0</v>
      </c>
      <c r="N1511" s="23">
        <f ca="1">IF(L1511&gt;0,OFFSET('Z1'!$I$7,B1511,L1511)*IF(L1511=1,E1511-9300,IF(L1511=2,E1511-18000,IF(L1511=3,E1511-45000,0))),0)</f>
        <v>0</v>
      </c>
      <c r="O1511" s="23">
        <f>IF(AND(F1511=1,E1511&gt;20000,E1511&lt;=45000),E1511*'Z1'!$G$7,0)+IF(AND(F1511=1,E1511&gt;45000,E1511&lt;=50000),'Z1'!$G$7/5000*(50000-E1511)*E1511,0)</f>
        <v>0</v>
      </c>
      <c r="P1511" s="24">
        <f t="shared" ca="1" si="310"/>
        <v>0</v>
      </c>
      <c r="Q1511" s="27">
        <v>3274</v>
      </c>
      <c r="R1511" s="26">
        <f t="shared" si="311"/>
        <v>2274</v>
      </c>
      <c r="S1511" s="27">
        <f t="shared" si="312"/>
        <v>1</v>
      </c>
      <c r="T1511" s="28">
        <f t="shared" si="313"/>
        <v>2046.6000000000001</v>
      </c>
      <c r="U1511" s="61">
        <f ca="1">OFFSET($U$4,B1511,0)/OFFSET($G$4,B1511,0)*G1511</f>
        <v>1478985.2487737213</v>
      </c>
      <c r="V1511" s="62">
        <f t="shared" ca="1" si="314"/>
        <v>1481031.8487737214</v>
      </c>
      <c r="W1511" s="63">
        <v>823.74657674446166</v>
      </c>
      <c r="X1511" s="63">
        <f t="shared" ca="1" si="315"/>
        <v>759.50351219165202</v>
      </c>
      <c r="Y1511" s="64">
        <f t="shared" ca="1" si="316"/>
        <v>-7.798886983749953E-2</v>
      </c>
      <c r="Z1511" s="64"/>
      <c r="AA1511" s="64">
        <f ca="1">MAX(Y1511,OFFSET($AA$4,B1511,0))</f>
        <v>-7.7301052690755601E-2</v>
      </c>
      <c r="AB1511" s="62">
        <f t="shared" ca="1" si="317"/>
        <v>1482136.6934628314</v>
      </c>
      <c r="AC1511" s="65">
        <f t="shared" ca="1" si="318"/>
        <v>1104.8446891100612</v>
      </c>
      <c r="AD1511" s="62">
        <f ca="1">MAX(0,AB1511-W1511*(1+OFFSET($Y$4,B1511,0))*E1511)</f>
        <v>0</v>
      </c>
      <c r="AE1511" s="65">
        <f ca="1">IF(OFFSET($AC$4,B1511,0)=0,0,-OFFSET($AC$4,B1511,0)/OFFSET($AD$4,B1511,0)*AD1511)</f>
        <v>0</v>
      </c>
      <c r="AF1511" s="51">
        <f t="shared" ca="1" si="319"/>
        <v>1482136.6934628314</v>
      </c>
    </row>
    <row r="1512" spans="1:32" ht="11.25" x14ac:dyDescent="0.2">
      <c r="A1512" s="60">
        <v>61017</v>
      </c>
      <c r="B1512" s="102">
        <f>INT(A1512/10000)</f>
        <v>6</v>
      </c>
      <c r="C1512" s="109">
        <v>3</v>
      </c>
      <c r="D1512" s="60" t="s">
        <v>1568</v>
      </c>
      <c r="E1512" s="60">
        <v>1460</v>
      </c>
      <c r="F1512" s="60">
        <v>0</v>
      </c>
      <c r="G1512" s="60">
        <f t="shared" si="307"/>
        <v>2353.4328358208954</v>
      </c>
      <c r="H1512" s="60"/>
      <c r="I1512" s="60"/>
      <c r="J1512" s="57"/>
      <c r="K1512" s="23">
        <f t="shared" si="308"/>
        <v>1</v>
      </c>
      <c r="L1512" s="23">
        <f t="shared" si="309"/>
        <v>0</v>
      </c>
      <c r="M1512" s="23">
        <f ca="1">OFFSET('Z1'!$B$7,B1512,K1512)*E1512</f>
        <v>0</v>
      </c>
      <c r="N1512" s="23">
        <f ca="1">IF(L1512&gt;0,OFFSET('Z1'!$I$7,B1512,L1512)*IF(L1512=1,E1512-9300,IF(L1512=2,E1512-18000,IF(L1512=3,E1512-45000,0))),0)</f>
        <v>0</v>
      </c>
      <c r="O1512" s="23">
        <f>IF(AND(F1512=1,E1512&gt;20000,E1512&lt;=45000),E1512*'Z1'!$G$7,0)+IF(AND(F1512=1,E1512&gt;45000,E1512&lt;=50000),'Z1'!$G$7/5000*(50000-E1512)*E1512,0)</f>
        <v>0</v>
      </c>
      <c r="P1512" s="24">
        <f t="shared" ca="1" si="310"/>
        <v>0</v>
      </c>
      <c r="Q1512" s="27">
        <v>0</v>
      </c>
      <c r="R1512" s="26">
        <f t="shared" si="311"/>
        <v>0</v>
      </c>
      <c r="S1512" s="27">
        <f t="shared" si="312"/>
        <v>1</v>
      </c>
      <c r="T1512" s="28">
        <f t="shared" si="313"/>
        <v>0</v>
      </c>
      <c r="U1512" s="61">
        <f ca="1">OFFSET($U$4,B1512,0)/OFFSET($G$4,B1512,0)*G1512</f>
        <v>1107342.8016459655</v>
      </c>
      <c r="V1512" s="62">
        <f t="shared" ca="1" si="314"/>
        <v>1107342.8016459655</v>
      </c>
      <c r="W1512" s="63">
        <v>822.88628262681448</v>
      </c>
      <c r="X1512" s="63">
        <f t="shared" ca="1" si="315"/>
        <v>758.45397373011338</v>
      </c>
      <c r="Y1512" s="64">
        <f t="shared" ca="1" si="316"/>
        <v>-7.8300380328397923E-2</v>
      </c>
      <c r="Z1512" s="64"/>
      <c r="AA1512" s="64">
        <f ca="1">MAX(Y1512,OFFSET($AA$4,B1512,0))</f>
        <v>-7.7301052690755601E-2</v>
      </c>
      <c r="AB1512" s="62">
        <f t="shared" ca="1" si="317"/>
        <v>1108543.4078330696</v>
      </c>
      <c r="AC1512" s="65">
        <f t="shared" ca="1" si="318"/>
        <v>1200.6061871040147</v>
      </c>
      <c r="AD1512" s="62">
        <f ca="1">MAX(0,AB1512-W1512*(1+OFFSET($Y$4,B1512,0))*E1512)</f>
        <v>0</v>
      </c>
      <c r="AE1512" s="65">
        <f ca="1">IF(OFFSET($AC$4,B1512,0)=0,0,-OFFSET($AC$4,B1512,0)/OFFSET($AD$4,B1512,0)*AD1512)</f>
        <v>0</v>
      </c>
      <c r="AF1512" s="51">
        <f t="shared" ca="1" si="319"/>
        <v>1108543.4078330696</v>
      </c>
    </row>
    <row r="1513" spans="1:32" ht="11.25" x14ac:dyDescent="0.2">
      <c r="A1513" s="60">
        <v>61019</v>
      </c>
      <c r="B1513" s="102">
        <f>INT(A1513/10000)</f>
        <v>6</v>
      </c>
      <c r="C1513" s="109">
        <v>3</v>
      </c>
      <c r="D1513" s="60" t="s">
        <v>1569</v>
      </c>
      <c r="E1513" s="60">
        <v>1217</v>
      </c>
      <c r="F1513" s="60">
        <v>0</v>
      </c>
      <c r="G1513" s="60">
        <f t="shared" si="307"/>
        <v>1961.731343283582</v>
      </c>
      <c r="H1513" s="60"/>
      <c r="I1513" s="60"/>
      <c r="J1513" s="57"/>
      <c r="K1513" s="23">
        <f t="shared" si="308"/>
        <v>1</v>
      </c>
      <c r="L1513" s="23">
        <f t="shared" si="309"/>
        <v>0</v>
      </c>
      <c r="M1513" s="23">
        <f ca="1">OFFSET('Z1'!$B$7,B1513,K1513)*E1513</f>
        <v>0</v>
      </c>
      <c r="N1513" s="23">
        <f ca="1">IF(L1513&gt;0,OFFSET('Z1'!$I$7,B1513,L1513)*IF(L1513=1,E1513-9300,IF(L1513=2,E1513-18000,IF(L1513=3,E1513-45000,0))),0)</f>
        <v>0</v>
      </c>
      <c r="O1513" s="23">
        <f>IF(AND(F1513=1,E1513&gt;20000,E1513&lt;=45000),E1513*'Z1'!$G$7,0)+IF(AND(F1513=1,E1513&gt;45000,E1513&lt;=50000),'Z1'!$G$7/5000*(50000-E1513)*E1513,0)</f>
        <v>0</v>
      </c>
      <c r="P1513" s="24">
        <f t="shared" ca="1" si="310"/>
        <v>0</v>
      </c>
      <c r="Q1513" s="27">
        <v>26148</v>
      </c>
      <c r="R1513" s="26">
        <f t="shared" si="311"/>
        <v>25148</v>
      </c>
      <c r="S1513" s="27">
        <f t="shared" si="312"/>
        <v>1</v>
      </c>
      <c r="T1513" s="28">
        <f t="shared" si="313"/>
        <v>22633.200000000001</v>
      </c>
      <c r="U1513" s="61">
        <f ca="1">OFFSET($U$4,B1513,0)/OFFSET($G$4,B1513,0)*G1513</f>
        <v>923038.48602954799</v>
      </c>
      <c r="V1513" s="62">
        <f t="shared" ca="1" si="314"/>
        <v>945671.68602954794</v>
      </c>
      <c r="W1513" s="63">
        <v>840.87300393829003</v>
      </c>
      <c r="X1513" s="63">
        <f t="shared" ca="1" si="315"/>
        <v>777.05150865205258</v>
      </c>
      <c r="Y1513" s="64">
        <f t="shared" ca="1" si="316"/>
        <v>-7.589908938368195E-2</v>
      </c>
      <c r="Z1513" s="64"/>
      <c r="AA1513" s="64">
        <f ca="1">MAX(Y1513,OFFSET($AA$4,B1513,0))</f>
        <v>-7.589908938368195E-2</v>
      </c>
      <c r="AB1513" s="62">
        <f t="shared" ca="1" si="317"/>
        <v>945671.68602954794</v>
      </c>
      <c r="AC1513" s="65">
        <f t="shared" ca="1" si="318"/>
        <v>0</v>
      </c>
      <c r="AD1513" s="62">
        <f ca="1">MAX(0,AB1513-W1513*(1+OFFSET($Y$4,B1513,0))*E1513)</f>
        <v>0</v>
      </c>
      <c r="AE1513" s="65">
        <f ca="1">IF(OFFSET($AC$4,B1513,0)=0,0,-OFFSET($AC$4,B1513,0)/OFFSET($AD$4,B1513,0)*AD1513)</f>
        <v>0</v>
      </c>
      <c r="AF1513" s="51">
        <f t="shared" ca="1" si="319"/>
        <v>945671.68602954794</v>
      </c>
    </row>
    <row r="1514" spans="1:32" ht="11.25" x14ac:dyDescent="0.2">
      <c r="A1514" s="60">
        <v>61020</v>
      </c>
      <c r="B1514" s="102">
        <f>INT(A1514/10000)</f>
        <v>6</v>
      </c>
      <c r="C1514" s="109">
        <v>3</v>
      </c>
      <c r="D1514" s="60" t="s">
        <v>1570</v>
      </c>
      <c r="E1514" s="60">
        <v>1329</v>
      </c>
      <c r="F1514" s="60">
        <v>0</v>
      </c>
      <c r="G1514" s="60">
        <f t="shared" si="307"/>
        <v>2142.2686567164178</v>
      </c>
      <c r="H1514" s="60"/>
      <c r="I1514" s="60"/>
      <c r="J1514" s="57"/>
      <c r="K1514" s="23">
        <f t="shared" si="308"/>
        <v>1</v>
      </c>
      <c r="L1514" s="23">
        <f t="shared" si="309"/>
        <v>0</v>
      </c>
      <c r="M1514" s="23">
        <f ca="1">OFFSET('Z1'!$B$7,B1514,K1514)*E1514</f>
        <v>0</v>
      </c>
      <c r="N1514" s="23">
        <f ca="1">IF(L1514&gt;0,OFFSET('Z1'!$I$7,B1514,L1514)*IF(L1514=1,E1514-9300,IF(L1514=2,E1514-18000,IF(L1514=3,E1514-45000,0))),0)</f>
        <v>0</v>
      </c>
      <c r="O1514" s="23">
        <f>IF(AND(F1514=1,E1514&gt;20000,E1514&lt;=45000),E1514*'Z1'!$G$7,0)+IF(AND(F1514=1,E1514&gt;45000,E1514&lt;=50000),'Z1'!$G$7/5000*(50000-E1514)*E1514,0)</f>
        <v>0</v>
      </c>
      <c r="P1514" s="24">
        <f t="shared" ca="1" si="310"/>
        <v>0</v>
      </c>
      <c r="Q1514" s="27">
        <v>0</v>
      </c>
      <c r="R1514" s="26">
        <f t="shared" si="311"/>
        <v>0</v>
      </c>
      <c r="S1514" s="27">
        <f t="shared" si="312"/>
        <v>1</v>
      </c>
      <c r="T1514" s="28">
        <f t="shared" si="313"/>
        <v>0</v>
      </c>
      <c r="U1514" s="61">
        <f ca="1">OFFSET($U$4,B1514,0)/OFFSET($G$4,B1514,0)*G1514</f>
        <v>1007985.3310873207</v>
      </c>
      <c r="V1514" s="62">
        <f t="shared" ca="1" si="314"/>
        <v>1007985.3310873207</v>
      </c>
      <c r="W1514" s="63">
        <v>822.88628262681459</v>
      </c>
      <c r="X1514" s="63">
        <f t="shared" ca="1" si="315"/>
        <v>758.45397373011338</v>
      </c>
      <c r="Y1514" s="64">
        <f t="shared" ca="1" si="316"/>
        <v>-7.8300380328398034E-2</v>
      </c>
      <c r="Z1514" s="64"/>
      <c r="AA1514" s="64">
        <f ca="1">MAX(Y1514,OFFSET($AA$4,B1514,0))</f>
        <v>-7.7301052690755601E-2</v>
      </c>
      <c r="AB1514" s="62">
        <f t="shared" ca="1" si="317"/>
        <v>1009078.2116507874</v>
      </c>
      <c r="AC1514" s="65">
        <f t="shared" ca="1" si="318"/>
        <v>1092.8805634666933</v>
      </c>
      <c r="AD1514" s="62">
        <f ca="1">MAX(0,AB1514-W1514*(1+OFFSET($Y$4,B1514,0))*E1514)</f>
        <v>0</v>
      </c>
      <c r="AE1514" s="65">
        <f ca="1">IF(OFFSET($AC$4,B1514,0)=0,0,-OFFSET($AC$4,B1514,0)/OFFSET($AD$4,B1514,0)*AD1514)</f>
        <v>0</v>
      </c>
      <c r="AF1514" s="51">
        <f t="shared" ca="1" si="319"/>
        <v>1009078.2116507874</v>
      </c>
    </row>
    <row r="1515" spans="1:32" ht="11.25" x14ac:dyDescent="0.2">
      <c r="A1515" s="60">
        <v>61021</v>
      </c>
      <c r="B1515" s="102">
        <f>INT(A1515/10000)</f>
        <v>6</v>
      </c>
      <c r="C1515" s="109">
        <v>3</v>
      </c>
      <c r="D1515" s="60" t="s">
        <v>1571</v>
      </c>
      <c r="E1515" s="60">
        <v>2176</v>
      </c>
      <c r="F1515" s="60">
        <v>0</v>
      </c>
      <c r="G1515" s="60">
        <f t="shared" si="307"/>
        <v>3507.5820895522388</v>
      </c>
      <c r="H1515" s="60"/>
      <c r="I1515" s="60"/>
      <c r="J1515" s="57"/>
      <c r="K1515" s="23">
        <f t="shared" si="308"/>
        <v>1</v>
      </c>
      <c r="L1515" s="23">
        <f t="shared" si="309"/>
        <v>0</v>
      </c>
      <c r="M1515" s="23">
        <f ca="1">OFFSET('Z1'!$B$7,B1515,K1515)*E1515</f>
        <v>0</v>
      </c>
      <c r="N1515" s="23">
        <f ca="1">IF(L1515&gt;0,OFFSET('Z1'!$I$7,B1515,L1515)*IF(L1515=1,E1515-9300,IF(L1515=2,E1515-18000,IF(L1515=3,E1515-45000,0))),0)</f>
        <v>0</v>
      </c>
      <c r="O1515" s="23">
        <f>IF(AND(F1515=1,E1515&gt;20000,E1515&lt;=45000),E1515*'Z1'!$G$7,0)+IF(AND(F1515=1,E1515&gt;45000,E1515&lt;=50000),'Z1'!$G$7/5000*(50000-E1515)*E1515,0)</f>
        <v>0</v>
      </c>
      <c r="P1515" s="24">
        <f t="shared" ca="1" si="310"/>
        <v>0</v>
      </c>
      <c r="Q1515" s="27">
        <v>13436</v>
      </c>
      <c r="R1515" s="26">
        <f t="shared" si="311"/>
        <v>12436</v>
      </c>
      <c r="S1515" s="27">
        <f t="shared" si="312"/>
        <v>1</v>
      </c>
      <c r="T1515" s="28">
        <f t="shared" si="313"/>
        <v>11192.4</v>
      </c>
      <c r="U1515" s="61">
        <f ca="1">OFFSET($U$4,B1515,0)/OFFSET($G$4,B1515,0)*G1515</f>
        <v>1650395.8468367269</v>
      </c>
      <c r="V1515" s="62">
        <f t="shared" ca="1" si="314"/>
        <v>1661588.2468367268</v>
      </c>
      <c r="W1515" s="63">
        <v>827.89990927546967</v>
      </c>
      <c r="X1515" s="63">
        <f t="shared" ca="1" si="315"/>
        <v>763.59753990658396</v>
      </c>
      <c r="Y1515" s="64">
        <f t="shared" ca="1" si="316"/>
        <v>-7.7669255242653001E-2</v>
      </c>
      <c r="Z1515" s="64"/>
      <c r="AA1515" s="64">
        <f ca="1">MAX(Y1515,OFFSET($AA$4,B1515,0))</f>
        <v>-7.7301052690755601E-2</v>
      </c>
      <c r="AB1515" s="62">
        <f t="shared" ca="1" si="317"/>
        <v>1662251.567490587</v>
      </c>
      <c r="AC1515" s="65">
        <f t="shared" ca="1" si="318"/>
        <v>663.32065386022441</v>
      </c>
      <c r="AD1515" s="62">
        <f ca="1">MAX(0,AB1515-W1515*(1+OFFSET($Y$4,B1515,0))*E1515)</f>
        <v>0</v>
      </c>
      <c r="AE1515" s="65">
        <f ca="1">IF(OFFSET($AC$4,B1515,0)=0,0,-OFFSET($AC$4,B1515,0)/OFFSET($AD$4,B1515,0)*AD1515)</f>
        <v>0</v>
      </c>
      <c r="AF1515" s="51">
        <f t="shared" ca="1" si="319"/>
        <v>1662251.567490587</v>
      </c>
    </row>
    <row r="1516" spans="1:32" ht="11.25" x14ac:dyDescent="0.2">
      <c r="A1516" s="60">
        <v>61024</v>
      </c>
      <c r="B1516" s="102">
        <f>INT(A1516/10000)</f>
        <v>6</v>
      </c>
      <c r="C1516" s="109">
        <v>3</v>
      </c>
      <c r="D1516" s="60" t="s">
        <v>1572</v>
      </c>
      <c r="E1516" s="60">
        <v>2083</v>
      </c>
      <c r="F1516" s="60">
        <v>0</v>
      </c>
      <c r="G1516" s="60">
        <f t="shared" si="307"/>
        <v>3357.6716417910447</v>
      </c>
      <c r="H1516" s="60"/>
      <c r="I1516" s="60"/>
      <c r="J1516" s="57"/>
      <c r="K1516" s="23">
        <f t="shared" si="308"/>
        <v>1</v>
      </c>
      <c r="L1516" s="23">
        <f t="shared" si="309"/>
        <v>0</v>
      </c>
      <c r="M1516" s="23">
        <f ca="1">OFFSET('Z1'!$B$7,B1516,K1516)*E1516</f>
        <v>0</v>
      </c>
      <c r="N1516" s="23">
        <f ca="1">IF(L1516&gt;0,OFFSET('Z1'!$I$7,B1516,L1516)*IF(L1516=1,E1516-9300,IF(L1516=2,E1516-18000,IF(L1516=3,E1516-45000,0))),0)</f>
        <v>0</v>
      </c>
      <c r="O1516" s="23">
        <f>IF(AND(F1516=1,E1516&gt;20000,E1516&lt;=45000),E1516*'Z1'!$G$7,0)+IF(AND(F1516=1,E1516&gt;45000,E1516&lt;=50000),'Z1'!$G$7/5000*(50000-E1516)*E1516,0)</f>
        <v>0</v>
      </c>
      <c r="P1516" s="24">
        <f t="shared" ca="1" si="310"/>
        <v>0</v>
      </c>
      <c r="Q1516" s="27">
        <v>8059</v>
      </c>
      <c r="R1516" s="26">
        <f t="shared" si="311"/>
        <v>7059</v>
      </c>
      <c r="S1516" s="27">
        <f t="shared" si="312"/>
        <v>1</v>
      </c>
      <c r="T1516" s="28">
        <f t="shared" si="313"/>
        <v>6353.1</v>
      </c>
      <c r="U1516" s="61">
        <f ca="1">OFFSET($U$4,B1516,0)/OFFSET($G$4,B1516,0)*G1516</f>
        <v>1579859.6272798264</v>
      </c>
      <c r="V1516" s="62">
        <f t="shared" ca="1" si="314"/>
        <v>1586212.7272798265</v>
      </c>
      <c r="W1516" s="63">
        <v>826.00189444116052</v>
      </c>
      <c r="X1516" s="63">
        <f t="shared" ca="1" si="315"/>
        <v>761.50394972627294</v>
      </c>
      <c r="Y1516" s="64">
        <f t="shared" ca="1" si="316"/>
        <v>-7.8084499743822366E-2</v>
      </c>
      <c r="Z1516" s="64"/>
      <c r="AA1516" s="64">
        <f ca="1">MAX(Y1516,OFFSET($AA$4,B1516,0))</f>
        <v>-7.7301052690755601E-2</v>
      </c>
      <c r="AB1516" s="62">
        <f t="shared" ca="1" si="317"/>
        <v>1587560.6964661337</v>
      </c>
      <c r="AC1516" s="65">
        <f t="shared" ca="1" si="318"/>
        <v>1347.9691863071639</v>
      </c>
      <c r="AD1516" s="62">
        <f ca="1">MAX(0,AB1516-W1516*(1+OFFSET($Y$4,B1516,0))*E1516)</f>
        <v>0</v>
      </c>
      <c r="AE1516" s="65">
        <f ca="1">IF(OFFSET($AC$4,B1516,0)=0,0,-OFFSET($AC$4,B1516,0)/OFFSET($AD$4,B1516,0)*AD1516)</f>
        <v>0</v>
      </c>
      <c r="AF1516" s="51">
        <f t="shared" ca="1" si="319"/>
        <v>1587560.6964661337</v>
      </c>
    </row>
    <row r="1517" spans="1:32" ht="11.25" x14ac:dyDescent="0.2">
      <c r="A1517" s="60">
        <v>61027</v>
      </c>
      <c r="B1517" s="102">
        <f>INT(A1517/10000)</f>
        <v>6</v>
      </c>
      <c r="C1517" s="109">
        <v>3</v>
      </c>
      <c r="D1517" s="60" t="s">
        <v>1573</v>
      </c>
      <c r="E1517" s="60">
        <v>1496</v>
      </c>
      <c r="F1517" s="60">
        <v>0</v>
      </c>
      <c r="G1517" s="60">
        <f t="shared" si="307"/>
        <v>2411.4626865671644</v>
      </c>
      <c r="H1517" s="60"/>
      <c r="I1517" s="60"/>
      <c r="J1517" s="57"/>
      <c r="K1517" s="23">
        <f t="shared" si="308"/>
        <v>1</v>
      </c>
      <c r="L1517" s="23">
        <f t="shared" si="309"/>
        <v>0</v>
      </c>
      <c r="M1517" s="23">
        <f ca="1">OFFSET('Z1'!$B$7,B1517,K1517)*E1517</f>
        <v>0</v>
      </c>
      <c r="N1517" s="23">
        <f ca="1">IF(L1517&gt;0,OFFSET('Z1'!$I$7,B1517,L1517)*IF(L1517=1,E1517-9300,IF(L1517=2,E1517-18000,IF(L1517=3,E1517-45000,0))),0)</f>
        <v>0</v>
      </c>
      <c r="O1517" s="23">
        <f>IF(AND(F1517=1,E1517&gt;20000,E1517&lt;=45000),E1517*'Z1'!$G$7,0)+IF(AND(F1517=1,E1517&gt;45000,E1517&lt;=50000),'Z1'!$G$7/5000*(50000-E1517)*E1517,0)</f>
        <v>0</v>
      </c>
      <c r="P1517" s="24">
        <f t="shared" ca="1" si="310"/>
        <v>0</v>
      </c>
      <c r="Q1517" s="27">
        <v>7239</v>
      </c>
      <c r="R1517" s="26">
        <f t="shared" si="311"/>
        <v>6239</v>
      </c>
      <c r="S1517" s="27">
        <f t="shared" si="312"/>
        <v>1</v>
      </c>
      <c r="T1517" s="28">
        <f t="shared" si="313"/>
        <v>5615.1</v>
      </c>
      <c r="U1517" s="61">
        <f ca="1">OFFSET($U$4,B1517,0)/OFFSET($G$4,B1517,0)*G1517</f>
        <v>1134647.1447002499</v>
      </c>
      <c r="V1517" s="62">
        <f t="shared" ca="1" si="314"/>
        <v>1140262.24470025</v>
      </c>
      <c r="W1517" s="63">
        <v>826.30665173139414</v>
      </c>
      <c r="X1517" s="63">
        <f t="shared" ca="1" si="315"/>
        <v>762.20738282102275</v>
      </c>
      <c r="Y1517" s="64">
        <f t="shared" ca="1" si="316"/>
        <v>-7.757322148631085E-2</v>
      </c>
      <c r="Z1517" s="64"/>
      <c r="AA1517" s="64">
        <f ca="1">MAX(Y1517,OFFSET($AA$4,B1517,0))</f>
        <v>-7.7301052690755601E-2</v>
      </c>
      <c r="AB1517" s="62">
        <f t="shared" ca="1" si="317"/>
        <v>1140598.687449947</v>
      </c>
      <c r="AC1517" s="65">
        <f t="shared" ca="1" si="318"/>
        <v>336.44274969701655</v>
      </c>
      <c r="AD1517" s="62">
        <f ca="1">MAX(0,AB1517-W1517*(1+OFFSET($Y$4,B1517,0))*E1517)</f>
        <v>0</v>
      </c>
      <c r="AE1517" s="65">
        <f ca="1">IF(OFFSET($AC$4,B1517,0)=0,0,-OFFSET($AC$4,B1517,0)/OFFSET($AD$4,B1517,0)*AD1517)</f>
        <v>0</v>
      </c>
      <c r="AF1517" s="51">
        <f t="shared" ca="1" si="319"/>
        <v>1140598.687449947</v>
      </c>
    </row>
    <row r="1518" spans="1:32" ht="11.25" x14ac:dyDescent="0.2">
      <c r="A1518" s="60">
        <v>61030</v>
      </c>
      <c r="B1518" s="102">
        <f>INT(A1518/10000)</f>
        <v>6</v>
      </c>
      <c r="C1518" s="109">
        <v>3</v>
      </c>
      <c r="D1518" s="60" t="s">
        <v>1574</v>
      </c>
      <c r="E1518" s="60">
        <v>1730</v>
      </c>
      <c r="F1518" s="60">
        <v>0</v>
      </c>
      <c r="G1518" s="60">
        <f t="shared" si="307"/>
        <v>2788.6567164179105</v>
      </c>
      <c r="H1518" s="60"/>
      <c r="I1518" s="60"/>
      <c r="J1518" s="57"/>
      <c r="K1518" s="23">
        <f t="shared" si="308"/>
        <v>1</v>
      </c>
      <c r="L1518" s="23">
        <f t="shared" si="309"/>
        <v>0</v>
      </c>
      <c r="M1518" s="23">
        <f ca="1">OFFSET('Z1'!$B$7,B1518,K1518)*E1518</f>
        <v>0</v>
      </c>
      <c r="N1518" s="23">
        <f ca="1">IF(L1518&gt;0,OFFSET('Z1'!$I$7,B1518,L1518)*IF(L1518=1,E1518-9300,IF(L1518=2,E1518-18000,IF(L1518=3,E1518-45000,0))),0)</f>
        <v>0</v>
      </c>
      <c r="O1518" s="23">
        <f>IF(AND(F1518=1,E1518&gt;20000,E1518&lt;=45000),E1518*'Z1'!$G$7,0)+IF(AND(F1518=1,E1518&gt;45000,E1518&lt;=50000),'Z1'!$G$7/5000*(50000-E1518)*E1518,0)</f>
        <v>0</v>
      </c>
      <c r="P1518" s="24">
        <f t="shared" ca="1" si="310"/>
        <v>0</v>
      </c>
      <c r="Q1518" s="27">
        <v>5055</v>
      </c>
      <c r="R1518" s="26">
        <f t="shared" si="311"/>
        <v>4055</v>
      </c>
      <c r="S1518" s="27">
        <f t="shared" si="312"/>
        <v>1</v>
      </c>
      <c r="T1518" s="28">
        <f t="shared" si="313"/>
        <v>3649.5</v>
      </c>
      <c r="U1518" s="61">
        <f ca="1">OFFSET($U$4,B1518,0)/OFFSET($G$4,B1518,0)*G1518</f>
        <v>1312125.3745530962</v>
      </c>
      <c r="V1518" s="62">
        <f t="shared" ca="1" si="314"/>
        <v>1315774.8745530962</v>
      </c>
      <c r="W1518" s="63">
        <v>825.26061788693016</v>
      </c>
      <c r="X1518" s="63">
        <f t="shared" ca="1" si="315"/>
        <v>760.56351130236783</v>
      </c>
      <c r="Y1518" s="64">
        <f t="shared" ca="1" si="316"/>
        <v>-7.8395969930345699E-2</v>
      </c>
      <c r="Z1518" s="64"/>
      <c r="AA1518" s="64">
        <f ca="1">MAX(Y1518,OFFSET($AA$4,B1518,0))</f>
        <v>-7.7301052690755601E-2</v>
      </c>
      <c r="AB1518" s="62">
        <f t="shared" ca="1" si="317"/>
        <v>1317338.0888474814</v>
      </c>
      <c r="AC1518" s="65">
        <f t="shared" ca="1" si="318"/>
        <v>1563.214294385165</v>
      </c>
      <c r="AD1518" s="62">
        <f ca="1">MAX(0,AB1518-W1518*(1+OFFSET($Y$4,B1518,0))*E1518)</f>
        <v>0</v>
      </c>
      <c r="AE1518" s="65">
        <f ca="1">IF(OFFSET($AC$4,B1518,0)=0,0,-OFFSET($AC$4,B1518,0)/OFFSET($AD$4,B1518,0)*AD1518)</f>
        <v>0</v>
      </c>
      <c r="AF1518" s="51">
        <f t="shared" ca="1" si="319"/>
        <v>1317338.0888474814</v>
      </c>
    </row>
    <row r="1519" spans="1:32" ht="11.25" x14ac:dyDescent="0.2">
      <c r="A1519" s="60">
        <v>61032</v>
      </c>
      <c r="B1519" s="102">
        <f>INT(A1519/10000)</f>
        <v>6</v>
      </c>
      <c r="C1519" s="109">
        <v>3</v>
      </c>
      <c r="D1519" s="60" t="s">
        <v>1575</v>
      </c>
      <c r="E1519" s="60">
        <v>2014</v>
      </c>
      <c r="F1519" s="60">
        <v>0</v>
      </c>
      <c r="G1519" s="60">
        <f t="shared" si="307"/>
        <v>3246.4477611940297</v>
      </c>
      <c r="H1519" s="60"/>
      <c r="I1519" s="60"/>
      <c r="J1519" s="57"/>
      <c r="K1519" s="23">
        <f t="shared" si="308"/>
        <v>1</v>
      </c>
      <c r="L1519" s="23">
        <f t="shared" si="309"/>
        <v>0</v>
      </c>
      <c r="M1519" s="23">
        <f ca="1">OFFSET('Z1'!$B$7,B1519,K1519)*E1519</f>
        <v>0</v>
      </c>
      <c r="N1519" s="23">
        <f ca="1">IF(L1519&gt;0,OFFSET('Z1'!$I$7,B1519,L1519)*IF(L1519=1,E1519-9300,IF(L1519=2,E1519-18000,IF(L1519=3,E1519-45000,0))),0)</f>
        <v>0</v>
      </c>
      <c r="O1519" s="23">
        <f>IF(AND(F1519=1,E1519&gt;20000,E1519&lt;=45000),E1519*'Z1'!$G$7,0)+IF(AND(F1519=1,E1519&gt;45000,E1519&lt;=50000),'Z1'!$G$7/5000*(50000-E1519)*E1519,0)</f>
        <v>0</v>
      </c>
      <c r="P1519" s="24">
        <f t="shared" ca="1" si="310"/>
        <v>0</v>
      </c>
      <c r="Q1519" s="27">
        <v>7404</v>
      </c>
      <c r="R1519" s="26">
        <f t="shared" si="311"/>
        <v>6404</v>
      </c>
      <c r="S1519" s="27">
        <f t="shared" si="312"/>
        <v>1</v>
      </c>
      <c r="T1519" s="28">
        <f t="shared" si="313"/>
        <v>5763.6</v>
      </c>
      <c r="U1519" s="61">
        <f ca="1">OFFSET($U$4,B1519,0)/OFFSET($G$4,B1519,0)*G1519</f>
        <v>1527526.3030924485</v>
      </c>
      <c r="V1519" s="62">
        <f t="shared" ca="1" si="314"/>
        <v>1533289.9030924486</v>
      </c>
      <c r="W1519" s="63">
        <v>825.47266876542835</v>
      </c>
      <c r="X1519" s="63">
        <f t="shared" ca="1" si="315"/>
        <v>761.31574135672724</v>
      </c>
      <c r="Y1519" s="64">
        <f t="shared" ca="1" si="316"/>
        <v>-7.7721443527202227E-2</v>
      </c>
      <c r="Z1519" s="64"/>
      <c r="AA1519" s="64">
        <f ca="1">MAX(Y1519,OFFSET($AA$4,B1519,0))</f>
        <v>-7.7301052690755601E-2</v>
      </c>
      <c r="AB1519" s="62">
        <f t="shared" ca="1" si="317"/>
        <v>1533988.8036798604</v>
      </c>
      <c r="AC1519" s="65">
        <f t="shared" ca="1" si="318"/>
        <v>698.9005874118302</v>
      </c>
      <c r="AD1519" s="62">
        <f ca="1">MAX(0,AB1519-W1519*(1+OFFSET($Y$4,B1519,0))*E1519)</f>
        <v>0</v>
      </c>
      <c r="AE1519" s="65">
        <f ca="1">IF(OFFSET($AC$4,B1519,0)=0,0,-OFFSET($AC$4,B1519,0)/OFFSET($AD$4,B1519,0)*AD1519)</f>
        <v>0</v>
      </c>
      <c r="AF1519" s="51">
        <f t="shared" ca="1" si="319"/>
        <v>1533988.8036798604</v>
      </c>
    </row>
    <row r="1520" spans="1:32" ht="11.25" x14ac:dyDescent="0.2">
      <c r="A1520" s="60">
        <v>61033</v>
      </c>
      <c r="B1520" s="102">
        <f>INT(A1520/10000)</f>
        <v>6</v>
      </c>
      <c r="C1520" s="109">
        <v>3</v>
      </c>
      <c r="D1520" s="60" t="s">
        <v>1576</v>
      </c>
      <c r="E1520" s="60">
        <v>2287</v>
      </c>
      <c r="F1520" s="60">
        <v>0</v>
      </c>
      <c r="G1520" s="60">
        <f t="shared" si="307"/>
        <v>3686.5074626865671</v>
      </c>
      <c r="H1520" s="60"/>
      <c r="I1520" s="60"/>
      <c r="J1520" s="57"/>
      <c r="K1520" s="23">
        <f t="shared" si="308"/>
        <v>1</v>
      </c>
      <c r="L1520" s="23">
        <f t="shared" si="309"/>
        <v>0</v>
      </c>
      <c r="M1520" s="23">
        <f ca="1">OFFSET('Z1'!$B$7,B1520,K1520)*E1520</f>
        <v>0</v>
      </c>
      <c r="N1520" s="23">
        <f ca="1">IF(L1520&gt;0,OFFSET('Z1'!$I$7,B1520,L1520)*IF(L1520=1,E1520-9300,IF(L1520=2,E1520-18000,IF(L1520=3,E1520-45000,0))),0)</f>
        <v>0</v>
      </c>
      <c r="O1520" s="23">
        <f>IF(AND(F1520=1,E1520&gt;20000,E1520&lt;=45000),E1520*'Z1'!$G$7,0)+IF(AND(F1520=1,E1520&gt;45000,E1520&lt;=50000),'Z1'!$G$7/5000*(50000-E1520)*E1520,0)</f>
        <v>0</v>
      </c>
      <c r="P1520" s="24">
        <f t="shared" ca="1" si="310"/>
        <v>0</v>
      </c>
      <c r="Q1520" s="27">
        <v>9873</v>
      </c>
      <c r="R1520" s="26">
        <f t="shared" si="311"/>
        <v>8873</v>
      </c>
      <c r="S1520" s="27">
        <f t="shared" si="312"/>
        <v>1</v>
      </c>
      <c r="T1520" s="28">
        <f t="shared" si="313"/>
        <v>7985.7</v>
      </c>
      <c r="U1520" s="61">
        <f ca="1">OFFSET($U$4,B1520,0)/OFFSET($G$4,B1520,0)*G1520</f>
        <v>1734584.2379207695</v>
      </c>
      <c r="V1520" s="62">
        <f t="shared" ca="1" si="314"/>
        <v>1742569.9379207694</v>
      </c>
      <c r="W1520" s="63">
        <v>826.45197411617607</v>
      </c>
      <c r="X1520" s="63">
        <f t="shared" ca="1" si="315"/>
        <v>761.94575335407501</v>
      </c>
      <c r="Y1520" s="64">
        <f t="shared" ca="1" si="316"/>
        <v>-7.8051989446918935E-2</v>
      </c>
      <c r="Z1520" s="64"/>
      <c r="AA1520" s="64">
        <f ca="1">MAX(Y1520,OFFSET($AA$4,B1520,0))</f>
        <v>-7.7301052690755601E-2</v>
      </c>
      <c r="AB1520" s="62">
        <f t="shared" ca="1" si="317"/>
        <v>1743989.2802281354</v>
      </c>
      <c r="AC1520" s="65">
        <f t="shared" ca="1" si="318"/>
        <v>1419.3423073659651</v>
      </c>
      <c r="AD1520" s="62">
        <f ca="1">MAX(0,AB1520-W1520*(1+OFFSET($Y$4,B1520,0))*E1520)</f>
        <v>0</v>
      </c>
      <c r="AE1520" s="65">
        <f ca="1">IF(OFFSET($AC$4,B1520,0)=0,0,-OFFSET($AC$4,B1520,0)/OFFSET($AD$4,B1520,0)*AD1520)</f>
        <v>0</v>
      </c>
      <c r="AF1520" s="51">
        <f t="shared" ca="1" si="319"/>
        <v>1743989.2802281354</v>
      </c>
    </row>
    <row r="1521" spans="1:32" ht="11.25" x14ac:dyDescent="0.2">
      <c r="A1521" s="60">
        <v>61043</v>
      </c>
      <c r="B1521" s="102">
        <f>INT(A1521/10000)</f>
        <v>6</v>
      </c>
      <c r="C1521" s="109">
        <v>4</v>
      </c>
      <c r="D1521" s="60" t="s">
        <v>1577</v>
      </c>
      <c r="E1521" s="60">
        <v>3287</v>
      </c>
      <c r="F1521" s="60">
        <v>0</v>
      </c>
      <c r="G1521" s="60">
        <f t="shared" si="307"/>
        <v>5298.4477611940301</v>
      </c>
      <c r="H1521" s="60"/>
      <c r="I1521" s="60"/>
      <c r="J1521" s="57"/>
      <c r="K1521" s="23">
        <f t="shared" si="308"/>
        <v>1</v>
      </c>
      <c r="L1521" s="23">
        <f t="shared" si="309"/>
        <v>0</v>
      </c>
      <c r="M1521" s="23">
        <f ca="1">OFFSET('Z1'!$B$7,B1521,K1521)*E1521</f>
        <v>0</v>
      </c>
      <c r="N1521" s="23">
        <f ca="1">IF(L1521&gt;0,OFFSET('Z1'!$I$7,B1521,L1521)*IF(L1521=1,E1521-9300,IF(L1521=2,E1521-18000,IF(L1521=3,E1521-45000,0))),0)</f>
        <v>0</v>
      </c>
      <c r="O1521" s="23">
        <f>IF(AND(F1521=1,E1521&gt;20000,E1521&lt;=45000),E1521*'Z1'!$G$7,0)+IF(AND(F1521=1,E1521&gt;45000,E1521&lt;=50000),'Z1'!$G$7/5000*(50000-E1521)*E1521,0)</f>
        <v>0</v>
      </c>
      <c r="P1521" s="24">
        <f t="shared" ca="1" si="310"/>
        <v>0</v>
      </c>
      <c r="Q1521" s="27">
        <v>0</v>
      </c>
      <c r="R1521" s="26">
        <f t="shared" si="311"/>
        <v>0</v>
      </c>
      <c r="S1521" s="27">
        <f t="shared" si="312"/>
        <v>1</v>
      </c>
      <c r="T1521" s="28">
        <f t="shared" si="313"/>
        <v>0</v>
      </c>
      <c r="U1521" s="61">
        <f ca="1">OFFSET($U$4,B1521,0)/OFFSET($G$4,B1521,0)*G1521</f>
        <v>2493038.2116508833</v>
      </c>
      <c r="V1521" s="62">
        <f t="shared" ca="1" si="314"/>
        <v>2493038.2116508833</v>
      </c>
      <c r="W1521" s="63">
        <v>822.93412863964681</v>
      </c>
      <c r="X1521" s="63">
        <f t="shared" ca="1" si="315"/>
        <v>758.4539737301136</v>
      </c>
      <c r="Y1521" s="64">
        <f t="shared" ca="1" si="316"/>
        <v>-7.8353968641599936E-2</v>
      </c>
      <c r="Z1521" s="64"/>
      <c r="AA1521" s="64">
        <f ca="1">MAX(Y1521,OFFSET($AA$4,B1521,0))</f>
        <v>-7.7301052690755601E-2</v>
      </c>
      <c r="AB1521" s="62">
        <f t="shared" ca="1" si="317"/>
        <v>2495886.3329575444</v>
      </c>
      <c r="AC1521" s="65">
        <f t="shared" ca="1" si="318"/>
        <v>2848.1213066610508</v>
      </c>
      <c r="AD1521" s="62">
        <f ca="1">MAX(0,AB1521-W1521*(1+OFFSET($Y$4,B1521,0))*E1521)</f>
        <v>0</v>
      </c>
      <c r="AE1521" s="65">
        <f ca="1">IF(OFFSET($AC$4,B1521,0)=0,0,-OFFSET($AC$4,B1521,0)/OFFSET($AD$4,B1521,0)*AD1521)</f>
        <v>0</v>
      </c>
      <c r="AF1521" s="51">
        <f t="shared" ca="1" si="319"/>
        <v>2495886.3329575444</v>
      </c>
    </row>
    <row r="1522" spans="1:32" ht="11.25" x14ac:dyDescent="0.2">
      <c r="A1522" s="60">
        <v>61045</v>
      </c>
      <c r="B1522" s="102">
        <f>INT(A1522/10000)</f>
        <v>6</v>
      </c>
      <c r="C1522" s="109">
        <v>5</v>
      </c>
      <c r="D1522" s="60" t="s">
        <v>1578</v>
      </c>
      <c r="E1522" s="60">
        <v>5980</v>
      </c>
      <c r="F1522" s="60">
        <v>0</v>
      </c>
      <c r="G1522" s="60">
        <f t="shared" si="307"/>
        <v>9639.4029850746265</v>
      </c>
      <c r="H1522" s="60"/>
      <c r="I1522" s="60"/>
      <c r="J1522" s="57"/>
      <c r="K1522" s="23">
        <f t="shared" si="308"/>
        <v>1</v>
      </c>
      <c r="L1522" s="23">
        <f t="shared" si="309"/>
        <v>0</v>
      </c>
      <c r="M1522" s="23">
        <f ca="1">OFFSET('Z1'!$B$7,B1522,K1522)*E1522</f>
        <v>0</v>
      </c>
      <c r="N1522" s="23">
        <f ca="1">IF(L1522&gt;0,OFFSET('Z1'!$I$7,B1522,L1522)*IF(L1522=1,E1522-9300,IF(L1522=2,E1522-18000,IF(L1522=3,E1522-45000,0))),0)</f>
        <v>0</v>
      </c>
      <c r="O1522" s="23">
        <f>IF(AND(F1522=1,E1522&gt;20000,E1522&lt;=45000),E1522*'Z1'!$G$7,0)+IF(AND(F1522=1,E1522&gt;45000,E1522&lt;=50000),'Z1'!$G$7/5000*(50000-E1522)*E1522,0)</f>
        <v>0</v>
      </c>
      <c r="P1522" s="24">
        <f t="shared" ca="1" si="310"/>
        <v>0</v>
      </c>
      <c r="Q1522" s="27">
        <v>17715</v>
      </c>
      <c r="R1522" s="26">
        <f t="shared" si="311"/>
        <v>16715</v>
      </c>
      <c r="S1522" s="27">
        <f t="shared" si="312"/>
        <v>1</v>
      </c>
      <c r="T1522" s="28">
        <f t="shared" si="313"/>
        <v>15043.5</v>
      </c>
      <c r="U1522" s="61">
        <f ca="1">OFFSET($U$4,B1522,0)/OFFSET($G$4,B1522,0)*G1522</f>
        <v>4535554.7629060782</v>
      </c>
      <c r="V1522" s="62">
        <f t="shared" ca="1" si="314"/>
        <v>4550598.2629060782</v>
      </c>
      <c r="W1522" s="63">
        <v>825.64031350160019</v>
      </c>
      <c r="X1522" s="63">
        <f t="shared" ca="1" si="315"/>
        <v>760.96960918161847</v>
      </c>
      <c r="Y1522" s="64">
        <f t="shared" ca="1" si="316"/>
        <v>-7.8327939252031631E-2</v>
      </c>
      <c r="Z1522" s="64"/>
      <c r="AA1522" s="64">
        <f ca="1">MAX(Y1522,OFFSET($AA$4,B1522,0))</f>
        <v>-7.7301052690755601E-2</v>
      </c>
      <c r="AB1522" s="62">
        <f t="shared" ca="1" si="317"/>
        <v>4555668.3397815255</v>
      </c>
      <c r="AC1522" s="65">
        <f t="shared" ca="1" si="318"/>
        <v>5070.0768754472956</v>
      </c>
      <c r="AD1522" s="62">
        <f ca="1">MAX(0,AB1522-W1522*(1+OFFSET($Y$4,B1522,0))*E1522)</f>
        <v>0</v>
      </c>
      <c r="AE1522" s="65">
        <f ca="1">IF(OFFSET($AC$4,B1522,0)=0,0,-OFFSET($AC$4,B1522,0)/OFFSET($AD$4,B1522,0)*AD1522)</f>
        <v>0</v>
      </c>
      <c r="AF1522" s="51">
        <f t="shared" ca="1" si="319"/>
        <v>4555668.3397815255</v>
      </c>
    </row>
    <row r="1523" spans="1:32" ht="11.25" x14ac:dyDescent="0.2">
      <c r="A1523" s="60">
        <v>61049</v>
      </c>
      <c r="B1523" s="102">
        <f>INT(A1523/10000)</f>
        <v>6</v>
      </c>
      <c r="C1523" s="109">
        <v>4</v>
      </c>
      <c r="D1523" s="60" t="s">
        <v>1579</v>
      </c>
      <c r="E1523" s="60">
        <v>2569</v>
      </c>
      <c r="F1523" s="60">
        <v>0</v>
      </c>
      <c r="G1523" s="60">
        <f t="shared" si="307"/>
        <v>4141.0746268656712</v>
      </c>
      <c r="H1523" s="60"/>
      <c r="I1523" s="60"/>
      <c r="J1523" s="57"/>
      <c r="K1523" s="23">
        <f t="shared" si="308"/>
        <v>1</v>
      </c>
      <c r="L1523" s="23">
        <f t="shared" si="309"/>
        <v>0</v>
      </c>
      <c r="M1523" s="23">
        <f ca="1">OFFSET('Z1'!$B$7,B1523,K1523)*E1523</f>
        <v>0</v>
      </c>
      <c r="N1523" s="23">
        <f ca="1">IF(L1523&gt;0,OFFSET('Z1'!$I$7,B1523,L1523)*IF(L1523=1,E1523-9300,IF(L1523=2,E1523-18000,IF(L1523=3,E1523-45000,0))),0)</f>
        <v>0</v>
      </c>
      <c r="O1523" s="23">
        <f>IF(AND(F1523=1,E1523&gt;20000,E1523&lt;=45000),E1523*'Z1'!$G$7,0)+IF(AND(F1523=1,E1523&gt;45000,E1523&lt;=50000),'Z1'!$G$7/5000*(50000-E1523)*E1523,0)</f>
        <v>0</v>
      </c>
      <c r="P1523" s="24">
        <f t="shared" ca="1" si="310"/>
        <v>0</v>
      </c>
      <c r="Q1523" s="27">
        <v>77794</v>
      </c>
      <c r="R1523" s="26">
        <f t="shared" si="311"/>
        <v>76794</v>
      </c>
      <c r="S1523" s="27">
        <f t="shared" si="312"/>
        <v>1</v>
      </c>
      <c r="T1523" s="28">
        <f t="shared" si="313"/>
        <v>69114.600000000006</v>
      </c>
      <c r="U1523" s="61">
        <f ca="1">OFFSET($U$4,B1523,0)/OFFSET($G$4,B1523,0)*G1523</f>
        <v>1948468.2585126613</v>
      </c>
      <c r="V1523" s="62">
        <f t="shared" ca="1" si="314"/>
        <v>2017582.8585126614</v>
      </c>
      <c r="W1523" s="63">
        <v>850.04042046711436</v>
      </c>
      <c r="X1523" s="63">
        <f t="shared" ca="1" si="315"/>
        <v>785.3572824105338</v>
      </c>
      <c r="Y1523" s="64">
        <f t="shared" ca="1" si="316"/>
        <v>-7.6094190933927441E-2</v>
      </c>
      <c r="Z1523" s="64"/>
      <c r="AA1523" s="64">
        <f ca="1">MAX(Y1523,OFFSET($AA$4,B1523,0))</f>
        <v>-7.6094190933927441E-2</v>
      </c>
      <c r="AB1523" s="62">
        <f t="shared" ca="1" si="317"/>
        <v>2017582.8585126614</v>
      </c>
      <c r="AC1523" s="65">
        <f t="shared" ca="1" si="318"/>
        <v>0</v>
      </c>
      <c r="AD1523" s="62">
        <f ca="1">MAX(0,AB1523-W1523*(1+OFFSET($Y$4,B1523,0))*E1523)</f>
        <v>0</v>
      </c>
      <c r="AE1523" s="65">
        <f ca="1">IF(OFFSET($AC$4,B1523,0)=0,0,-OFFSET($AC$4,B1523,0)/OFFSET($AD$4,B1523,0)*AD1523)</f>
        <v>0</v>
      </c>
      <c r="AF1523" s="51">
        <f t="shared" ca="1" si="319"/>
        <v>2017582.8585126614</v>
      </c>
    </row>
    <row r="1524" spans="1:32" ht="11.25" x14ac:dyDescent="0.2">
      <c r="A1524" s="60">
        <v>61050</v>
      </c>
      <c r="B1524" s="102">
        <f>INT(A1524/10000)</f>
        <v>6</v>
      </c>
      <c r="C1524" s="109">
        <v>4</v>
      </c>
      <c r="D1524" s="60" t="s">
        <v>1580</v>
      </c>
      <c r="E1524" s="60">
        <v>3219</v>
      </c>
      <c r="F1524" s="60">
        <v>0</v>
      </c>
      <c r="G1524" s="60">
        <f t="shared" si="307"/>
        <v>5188.8358208955224</v>
      </c>
      <c r="H1524" s="60"/>
      <c r="I1524" s="60"/>
      <c r="J1524" s="57"/>
      <c r="K1524" s="23">
        <f t="shared" si="308"/>
        <v>1</v>
      </c>
      <c r="L1524" s="23">
        <f t="shared" si="309"/>
        <v>0</v>
      </c>
      <c r="M1524" s="23">
        <f ca="1">OFFSET('Z1'!$B$7,B1524,K1524)*E1524</f>
        <v>0</v>
      </c>
      <c r="N1524" s="23">
        <f ca="1">IF(L1524&gt;0,OFFSET('Z1'!$I$7,B1524,L1524)*IF(L1524=1,E1524-9300,IF(L1524=2,E1524-18000,IF(L1524=3,E1524-45000,0))),0)</f>
        <v>0</v>
      </c>
      <c r="O1524" s="23">
        <f>IF(AND(F1524=1,E1524&gt;20000,E1524&lt;=45000),E1524*'Z1'!$G$7,0)+IF(AND(F1524=1,E1524&gt;45000,E1524&lt;=50000),'Z1'!$G$7/5000*(50000-E1524)*E1524,0)</f>
        <v>0</v>
      </c>
      <c r="P1524" s="24">
        <f t="shared" ca="1" si="310"/>
        <v>0</v>
      </c>
      <c r="Q1524" s="27">
        <v>119116</v>
      </c>
      <c r="R1524" s="26">
        <f t="shared" si="311"/>
        <v>118116</v>
      </c>
      <c r="S1524" s="27">
        <f t="shared" si="312"/>
        <v>1</v>
      </c>
      <c r="T1524" s="28">
        <f t="shared" si="313"/>
        <v>106304.40000000001</v>
      </c>
      <c r="U1524" s="61">
        <f ca="1">OFFSET($U$4,B1524,0)/OFFSET($G$4,B1524,0)*G1524</f>
        <v>2441463.3414372355</v>
      </c>
      <c r="V1524" s="62">
        <f t="shared" ca="1" si="314"/>
        <v>2547767.7414372354</v>
      </c>
      <c r="W1524" s="63">
        <v>854.12708262681463</v>
      </c>
      <c r="X1524" s="63">
        <f t="shared" ca="1" si="315"/>
        <v>791.47801846450307</v>
      </c>
      <c r="Y1524" s="64">
        <f t="shared" ca="1" si="316"/>
        <v>-7.3348644992778156E-2</v>
      </c>
      <c r="Z1524" s="64"/>
      <c r="AA1524" s="64">
        <f ca="1">MAX(Y1524,OFFSET($AA$4,B1524,0))</f>
        <v>-7.3348644992778156E-2</v>
      </c>
      <c r="AB1524" s="62">
        <f t="shared" ca="1" si="317"/>
        <v>2547767.7414372354</v>
      </c>
      <c r="AC1524" s="65">
        <f t="shared" ca="1" si="318"/>
        <v>0</v>
      </c>
      <c r="AD1524" s="62">
        <f ca="1">MAX(0,AB1524-W1524*(1+OFFSET($Y$4,B1524,0))*E1524)</f>
        <v>0</v>
      </c>
      <c r="AE1524" s="65">
        <f ca="1">IF(OFFSET($AC$4,B1524,0)=0,0,-OFFSET($AC$4,B1524,0)/OFFSET($AD$4,B1524,0)*AD1524)</f>
        <v>0</v>
      </c>
      <c r="AF1524" s="51">
        <f t="shared" ca="1" si="319"/>
        <v>2547767.7414372354</v>
      </c>
    </row>
    <row r="1525" spans="1:32" ht="11.25" x14ac:dyDescent="0.2">
      <c r="A1525" s="60">
        <v>61051</v>
      </c>
      <c r="B1525" s="102">
        <f>INT(A1525/10000)</f>
        <v>6</v>
      </c>
      <c r="C1525" s="109">
        <v>4</v>
      </c>
      <c r="D1525" s="60" t="s">
        <v>1581</v>
      </c>
      <c r="E1525" s="60">
        <v>2797</v>
      </c>
      <c r="F1525" s="60">
        <v>0</v>
      </c>
      <c r="G1525" s="60">
        <f t="shared" si="307"/>
        <v>4508.5970149253735</v>
      </c>
      <c r="H1525" s="60"/>
      <c r="I1525" s="60"/>
      <c r="J1525" s="57"/>
      <c r="K1525" s="23">
        <f t="shared" si="308"/>
        <v>1</v>
      </c>
      <c r="L1525" s="23">
        <f t="shared" si="309"/>
        <v>0</v>
      </c>
      <c r="M1525" s="23">
        <f ca="1">OFFSET('Z1'!$B$7,B1525,K1525)*E1525</f>
        <v>0</v>
      </c>
      <c r="N1525" s="23">
        <f ca="1">IF(L1525&gt;0,OFFSET('Z1'!$I$7,B1525,L1525)*IF(L1525=1,E1525-9300,IF(L1525=2,E1525-18000,IF(L1525=3,E1525-45000,0))),0)</f>
        <v>0</v>
      </c>
      <c r="O1525" s="23">
        <f>IF(AND(F1525=1,E1525&gt;20000,E1525&lt;=45000),E1525*'Z1'!$G$7,0)+IF(AND(F1525=1,E1525&gt;45000,E1525&lt;=50000),'Z1'!$G$7/5000*(50000-E1525)*E1525,0)</f>
        <v>0</v>
      </c>
      <c r="P1525" s="24">
        <f t="shared" ca="1" si="310"/>
        <v>0</v>
      </c>
      <c r="Q1525" s="27">
        <v>9096</v>
      </c>
      <c r="R1525" s="26">
        <f t="shared" si="311"/>
        <v>8096</v>
      </c>
      <c r="S1525" s="27">
        <f t="shared" si="312"/>
        <v>1</v>
      </c>
      <c r="T1525" s="28">
        <f t="shared" si="313"/>
        <v>7286.4000000000005</v>
      </c>
      <c r="U1525" s="61">
        <f ca="1">OFFSET($U$4,B1525,0)/OFFSET($G$4,B1525,0)*G1525</f>
        <v>2121395.7645231276</v>
      </c>
      <c r="V1525" s="62">
        <f t="shared" ca="1" si="314"/>
        <v>2128682.1645231275</v>
      </c>
      <c r="W1525" s="63">
        <v>826.46025241271855</v>
      </c>
      <c r="X1525" s="63">
        <f t="shared" ca="1" si="315"/>
        <v>761.05905059818645</v>
      </c>
      <c r="Y1525" s="64">
        <f t="shared" ca="1" si="316"/>
        <v>-7.9134116400158105E-2</v>
      </c>
      <c r="Z1525" s="64"/>
      <c r="AA1525" s="64">
        <f ca="1">MAX(Y1525,OFFSET($AA$4,B1525,0))</f>
        <v>-7.7301052690755601E-2</v>
      </c>
      <c r="AB1525" s="62">
        <f t="shared" ca="1" si="317"/>
        <v>2132919.4916889314</v>
      </c>
      <c r="AC1525" s="65">
        <f t="shared" ca="1" si="318"/>
        <v>4237.327165803872</v>
      </c>
      <c r="AD1525" s="62">
        <f ca="1">MAX(0,AB1525-W1525*(1+OFFSET($Y$4,B1525,0))*E1525)</f>
        <v>0</v>
      </c>
      <c r="AE1525" s="65">
        <f ca="1">IF(OFFSET($AC$4,B1525,0)=0,0,-OFFSET($AC$4,B1525,0)/OFFSET($AD$4,B1525,0)*AD1525)</f>
        <v>0</v>
      </c>
      <c r="AF1525" s="51">
        <f t="shared" ca="1" si="319"/>
        <v>2132919.4916889314</v>
      </c>
    </row>
    <row r="1526" spans="1:32" ht="11.25" x14ac:dyDescent="0.2">
      <c r="A1526" s="60">
        <v>61052</v>
      </c>
      <c r="B1526" s="102">
        <f>INT(A1526/10000)</f>
        <v>6</v>
      </c>
      <c r="C1526" s="109">
        <v>4</v>
      </c>
      <c r="D1526" s="60" t="s">
        <v>1582</v>
      </c>
      <c r="E1526" s="60">
        <v>2802</v>
      </c>
      <c r="F1526" s="60">
        <v>0</v>
      </c>
      <c r="G1526" s="60">
        <f t="shared" si="307"/>
        <v>4516.6567164179105</v>
      </c>
      <c r="H1526" s="60"/>
      <c r="I1526" s="60"/>
      <c r="J1526" s="57"/>
      <c r="K1526" s="23">
        <f t="shared" si="308"/>
        <v>1</v>
      </c>
      <c r="L1526" s="23">
        <f t="shared" si="309"/>
        <v>0</v>
      </c>
      <c r="M1526" s="23">
        <f ca="1">OFFSET('Z1'!$B$7,B1526,K1526)*E1526</f>
        <v>0</v>
      </c>
      <c r="N1526" s="23">
        <f ca="1">IF(L1526&gt;0,OFFSET('Z1'!$I$7,B1526,L1526)*IF(L1526=1,E1526-9300,IF(L1526=2,E1526-18000,IF(L1526=3,E1526-45000,0))),0)</f>
        <v>0</v>
      </c>
      <c r="O1526" s="23">
        <f>IF(AND(F1526=1,E1526&gt;20000,E1526&lt;=45000),E1526*'Z1'!$G$7,0)+IF(AND(F1526=1,E1526&gt;45000,E1526&lt;=50000),'Z1'!$G$7/5000*(50000-E1526)*E1526,0)</f>
        <v>0</v>
      </c>
      <c r="P1526" s="24">
        <f t="shared" ca="1" si="310"/>
        <v>0</v>
      </c>
      <c r="Q1526" s="27">
        <v>3256</v>
      </c>
      <c r="R1526" s="26">
        <f t="shared" si="311"/>
        <v>2256</v>
      </c>
      <c r="S1526" s="27">
        <f t="shared" si="312"/>
        <v>1</v>
      </c>
      <c r="T1526" s="28">
        <f t="shared" si="313"/>
        <v>2030.4</v>
      </c>
      <c r="U1526" s="61">
        <f ca="1">OFFSET($U$4,B1526,0)/OFFSET($G$4,B1526,0)*G1526</f>
        <v>2125188.0343917781</v>
      </c>
      <c r="V1526" s="62">
        <f t="shared" ca="1" si="314"/>
        <v>2127218.434391778</v>
      </c>
      <c r="W1526" s="63">
        <v>823.86565627692255</v>
      </c>
      <c r="X1526" s="63">
        <f t="shared" ca="1" si="315"/>
        <v>759.17859899777943</v>
      </c>
      <c r="Y1526" s="64">
        <f t="shared" ca="1" si="316"/>
        <v>-7.8516511504395203E-2</v>
      </c>
      <c r="Z1526" s="64"/>
      <c r="AA1526" s="64">
        <f ca="1">MAX(Y1526,OFFSET($AA$4,B1526,0))</f>
        <v>-7.7301052690755601E-2</v>
      </c>
      <c r="AB1526" s="62">
        <f t="shared" ca="1" si="317"/>
        <v>2130024.2865062193</v>
      </c>
      <c r="AC1526" s="65">
        <f t="shared" ca="1" si="318"/>
        <v>2805.8521144413389</v>
      </c>
      <c r="AD1526" s="62">
        <f ca="1">MAX(0,AB1526-W1526*(1+OFFSET($Y$4,B1526,0))*E1526)</f>
        <v>0</v>
      </c>
      <c r="AE1526" s="65">
        <f ca="1">IF(OFFSET($AC$4,B1526,0)=0,0,-OFFSET($AC$4,B1526,0)/OFFSET($AD$4,B1526,0)*AD1526)</f>
        <v>0</v>
      </c>
      <c r="AF1526" s="51">
        <f t="shared" ca="1" si="319"/>
        <v>2130024.2865062193</v>
      </c>
    </row>
    <row r="1527" spans="1:32" ht="11.25" x14ac:dyDescent="0.2">
      <c r="A1527" s="60">
        <v>61053</v>
      </c>
      <c r="B1527" s="102">
        <f>INT(A1527/10000)</f>
        <v>6</v>
      </c>
      <c r="C1527" s="109">
        <v>6</v>
      </c>
      <c r="D1527" s="60" t="s">
        <v>1583</v>
      </c>
      <c r="E1527" s="60">
        <v>12383</v>
      </c>
      <c r="F1527" s="60">
        <v>0</v>
      </c>
      <c r="G1527" s="60">
        <f t="shared" si="307"/>
        <v>20638.333333333332</v>
      </c>
      <c r="H1527" s="60"/>
      <c r="I1527" s="60"/>
      <c r="J1527" s="57"/>
      <c r="K1527" s="23">
        <f t="shared" si="308"/>
        <v>2</v>
      </c>
      <c r="L1527" s="23">
        <f t="shared" si="309"/>
        <v>0</v>
      </c>
      <c r="M1527" s="23">
        <f ca="1">OFFSET('Z1'!$B$7,B1527,K1527)*E1527</f>
        <v>1089332.51</v>
      </c>
      <c r="N1527" s="23">
        <f ca="1">IF(L1527&gt;0,OFFSET('Z1'!$I$7,B1527,L1527)*IF(L1527=1,E1527-9300,IF(L1527=2,E1527-18000,IF(L1527=3,E1527-45000,0))),0)</f>
        <v>0</v>
      </c>
      <c r="O1527" s="23">
        <f>IF(AND(F1527=1,E1527&gt;20000,E1527&lt;=45000),E1527*'Z1'!$G$7,0)+IF(AND(F1527=1,E1527&gt;45000,E1527&lt;=50000),'Z1'!$G$7/5000*(50000-E1527)*E1527,0)</f>
        <v>0</v>
      </c>
      <c r="P1527" s="24">
        <f t="shared" ca="1" si="310"/>
        <v>1089332.51</v>
      </c>
      <c r="Q1527" s="27">
        <v>102735</v>
      </c>
      <c r="R1527" s="26">
        <f t="shared" si="311"/>
        <v>101735</v>
      </c>
      <c r="S1527" s="27">
        <f t="shared" si="312"/>
        <v>0</v>
      </c>
      <c r="T1527" s="28">
        <f t="shared" si="313"/>
        <v>0</v>
      </c>
      <c r="U1527" s="61">
        <f ca="1">OFFSET($U$4,B1527,0)/OFFSET($G$4,B1527,0)*G1527</f>
        <v>9710797.5663410444</v>
      </c>
      <c r="V1527" s="62">
        <f t="shared" ca="1" si="314"/>
        <v>10800130.076341044</v>
      </c>
      <c r="W1527" s="63">
        <v>935.95041534931886</v>
      </c>
      <c r="X1527" s="63">
        <f t="shared" ca="1" si="315"/>
        <v>872.17395431971613</v>
      </c>
      <c r="Y1527" s="64">
        <f t="shared" ca="1" si="316"/>
        <v>-6.8140854455200905E-2</v>
      </c>
      <c r="Z1527" s="64"/>
      <c r="AA1527" s="64">
        <f ca="1">MAX(Y1527,OFFSET($AA$4,B1527,0))</f>
        <v>-6.8140854455200905E-2</v>
      </c>
      <c r="AB1527" s="62">
        <f t="shared" ca="1" si="317"/>
        <v>10800130.076341044</v>
      </c>
      <c r="AC1527" s="65">
        <f t="shared" ca="1" si="318"/>
        <v>0</v>
      </c>
      <c r="AD1527" s="62">
        <f ca="1">MAX(0,AB1527-W1527*(1+OFFSET($Y$4,B1527,0))*E1527)</f>
        <v>48216.173337105662</v>
      </c>
      <c r="AE1527" s="65">
        <f ca="1">IF(OFFSET($AC$4,B1527,0)=0,0,-OFFSET($AC$4,B1527,0)/OFFSET($AD$4,B1527,0)*AD1527)</f>
        <v>-10203.431292851552</v>
      </c>
      <c r="AF1527" s="51">
        <f t="shared" ca="1" si="319"/>
        <v>10789926.645048192</v>
      </c>
    </row>
    <row r="1528" spans="1:32" ht="11.25" x14ac:dyDescent="0.2">
      <c r="A1528" s="60">
        <v>61054</v>
      </c>
      <c r="B1528" s="102">
        <f>INT(A1528/10000)</f>
        <v>6</v>
      </c>
      <c r="C1528" s="109">
        <v>4</v>
      </c>
      <c r="D1528" s="60" t="s">
        <v>1584</v>
      </c>
      <c r="E1528" s="60">
        <v>3689</v>
      </c>
      <c r="F1528" s="60">
        <v>0</v>
      </c>
      <c r="G1528" s="60">
        <f t="shared" si="307"/>
        <v>5946.4477611940301</v>
      </c>
      <c r="H1528" s="60"/>
      <c r="I1528" s="60"/>
      <c r="J1528" s="57"/>
      <c r="K1528" s="23">
        <f t="shared" si="308"/>
        <v>1</v>
      </c>
      <c r="L1528" s="23">
        <f t="shared" si="309"/>
        <v>0</v>
      </c>
      <c r="M1528" s="23">
        <f ca="1">OFFSET('Z1'!$B$7,B1528,K1528)*E1528</f>
        <v>0</v>
      </c>
      <c r="N1528" s="23">
        <f ca="1">IF(L1528&gt;0,OFFSET('Z1'!$I$7,B1528,L1528)*IF(L1528=1,E1528-9300,IF(L1528=2,E1528-18000,IF(L1528=3,E1528-45000,0))),0)</f>
        <v>0</v>
      </c>
      <c r="O1528" s="23">
        <f>IF(AND(F1528=1,E1528&gt;20000,E1528&lt;=45000),E1528*'Z1'!$G$7,0)+IF(AND(F1528=1,E1528&gt;45000,E1528&lt;=50000),'Z1'!$G$7/5000*(50000-E1528)*E1528,0)</f>
        <v>0</v>
      </c>
      <c r="P1528" s="24">
        <f t="shared" ca="1" si="310"/>
        <v>0</v>
      </c>
      <c r="Q1528" s="27">
        <v>100347</v>
      </c>
      <c r="R1528" s="26">
        <f t="shared" si="311"/>
        <v>99347</v>
      </c>
      <c r="S1528" s="27">
        <f t="shared" si="312"/>
        <v>1</v>
      </c>
      <c r="T1528" s="28">
        <f t="shared" si="313"/>
        <v>89412.3</v>
      </c>
      <c r="U1528" s="61">
        <f ca="1">OFFSET($U$4,B1528,0)/OFFSET($G$4,B1528,0)*G1528</f>
        <v>2797936.7090903888</v>
      </c>
      <c r="V1528" s="62">
        <f t="shared" ca="1" si="314"/>
        <v>2887349.0090903887</v>
      </c>
      <c r="W1528" s="63">
        <v>847.19377658330109</v>
      </c>
      <c r="X1528" s="63">
        <f t="shared" ca="1" si="315"/>
        <v>782.6915177799915</v>
      </c>
      <c r="Y1528" s="64">
        <f t="shared" ca="1" si="316"/>
        <v>-7.6136369961834038E-2</v>
      </c>
      <c r="Z1528" s="64"/>
      <c r="AA1528" s="64">
        <f ca="1">MAX(Y1528,OFFSET($AA$4,B1528,0))</f>
        <v>-7.6136369961834038E-2</v>
      </c>
      <c r="AB1528" s="62">
        <f t="shared" ca="1" si="317"/>
        <v>2887349.0090903887</v>
      </c>
      <c r="AC1528" s="65">
        <f t="shared" ca="1" si="318"/>
        <v>0</v>
      </c>
      <c r="AD1528" s="62">
        <f ca="1">MAX(0,AB1528-W1528*(1+OFFSET($Y$4,B1528,0))*E1528)</f>
        <v>0</v>
      </c>
      <c r="AE1528" s="65">
        <f ca="1">IF(OFFSET($AC$4,B1528,0)=0,0,-OFFSET($AC$4,B1528,0)/OFFSET($AD$4,B1528,0)*AD1528)</f>
        <v>0</v>
      </c>
      <c r="AF1528" s="51">
        <f t="shared" ca="1" si="319"/>
        <v>2887349.0090903887</v>
      </c>
    </row>
    <row r="1529" spans="1:32" ht="11.25" x14ac:dyDescent="0.2">
      <c r="A1529" s="60">
        <v>61055</v>
      </c>
      <c r="B1529" s="102">
        <f>INT(A1529/10000)</f>
        <v>6</v>
      </c>
      <c r="C1529" s="109">
        <v>3</v>
      </c>
      <c r="D1529" s="60" t="s">
        <v>1585</v>
      </c>
      <c r="E1529" s="60">
        <v>1510</v>
      </c>
      <c r="F1529" s="60">
        <v>0</v>
      </c>
      <c r="G1529" s="60">
        <f t="shared" si="307"/>
        <v>2434.0298507462685</v>
      </c>
      <c r="H1529" s="60"/>
      <c r="I1529" s="60"/>
      <c r="J1529" s="57"/>
      <c r="K1529" s="23">
        <f t="shared" si="308"/>
        <v>1</v>
      </c>
      <c r="L1529" s="23">
        <f t="shared" si="309"/>
        <v>0</v>
      </c>
      <c r="M1529" s="23">
        <f ca="1">OFFSET('Z1'!$B$7,B1529,K1529)*E1529</f>
        <v>0</v>
      </c>
      <c r="N1529" s="23">
        <f ca="1">IF(L1529&gt;0,OFFSET('Z1'!$I$7,B1529,L1529)*IF(L1529=1,E1529-9300,IF(L1529=2,E1529-18000,IF(L1529=3,E1529-45000,0))),0)</f>
        <v>0</v>
      </c>
      <c r="O1529" s="23">
        <f>IF(AND(F1529=1,E1529&gt;20000,E1529&lt;=45000),E1529*'Z1'!$G$7,0)+IF(AND(F1529=1,E1529&gt;45000,E1529&lt;=50000),'Z1'!$G$7/5000*(50000-E1529)*E1529,0)</f>
        <v>0</v>
      </c>
      <c r="P1529" s="24">
        <f t="shared" ca="1" si="310"/>
        <v>0</v>
      </c>
      <c r="Q1529" s="27">
        <v>0</v>
      </c>
      <c r="R1529" s="26">
        <f t="shared" si="311"/>
        <v>0</v>
      </c>
      <c r="S1529" s="27">
        <f t="shared" si="312"/>
        <v>1</v>
      </c>
      <c r="T1529" s="28">
        <f t="shared" si="313"/>
        <v>0</v>
      </c>
      <c r="U1529" s="61">
        <f ca="1">OFFSET($U$4,B1529,0)/OFFSET($G$4,B1529,0)*G1529</f>
        <v>1145265.5003324712</v>
      </c>
      <c r="V1529" s="62">
        <f t="shared" ca="1" si="314"/>
        <v>1145265.5003324712</v>
      </c>
      <c r="W1529" s="63">
        <v>822.88628262681448</v>
      </c>
      <c r="X1529" s="63">
        <f t="shared" ca="1" si="315"/>
        <v>758.45397373011338</v>
      </c>
      <c r="Y1529" s="64">
        <f t="shared" ca="1" si="316"/>
        <v>-7.8300380328397923E-2</v>
      </c>
      <c r="Z1529" s="64"/>
      <c r="AA1529" s="64">
        <f ca="1">MAX(Y1529,OFFSET($AA$4,B1529,0))</f>
        <v>-7.7301052690755601E-2</v>
      </c>
      <c r="AB1529" s="62">
        <f t="shared" ca="1" si="317"/>
        <v>1146507.2231698185</v>
      </c>
      <c r="AC1529" s="65">
        <f t="shared" ca="1" si="318"/>
        <v>1241.7228373473044</v>
      </c>
      <c r="AD1529" s="62">
        <f ca="1">MAX(0,AB1529-W1529*(1+OFFSET($Y$4,B1529,0))*E1529)</f>
        <v>0</v>
      </c>
      <c r="AE1529" s="65">
        <f ca="1">IF(OFFSET($AC$4,B1529,0)=0,0,-OFFSET($AC$4,B1529,0)/OFFSET($AD$4,B1529,0)*AD1529)</f>
        <v>0</v>
      </c>
      <c r="AF1529" s="51">
        <f t="shared" ca="1" si="319"/>
        <v>1146507.2231698185</v>
      </c>
    </row>
    <row r="1530" spans="1:32" ht="11.25" x14ac:dyDescent="0.2">
      <c r="A1530" s="60">
        <v>61057</v>
      </c>
      <c r="B1530" s="102">
        <f>INT(A1530/10000)</f>
        <v>6</v>
      </c>
      <c r="C1530" s="109">
        <v>3</v>
      </c>
      <c r="D1530" s="60" t="s">
        <v>1586</v>
      </c>
      <c r="E1530" s="60">
        <v>2299</v>
      </c>
      <c r="F1530" s="60">
        <v>0</v>
      </c>
      <c r="G1530" s="60">
        <f t="shared" si="307"/>
        <v>3705.8507462686566</v>
      </c>
      <c r="H1530" s="60"/>
      <c r="I1530" s="60"/>
      <c r="J1530" s="57"/>
      <c r="K1530" s="23">
        <f t="shared" si="308"/>
        <v>1</v>
      </c>
      <c r="L1530" s="23">
        <f t="shared" si="309"/>
        <v>0</v>
      </c>
      <c r="M1530" s="23">
        <f ca="1">OFFSET('Z1'!$B$7,B1530,K1530)*E1530</f>
        <v>0</v>
      </c>
      <c r="N1530" s="23">
        <f ca="1">IF(L1530&gt;0,OFFSET('Z1'!$I$7,B1530,L1530)*IF(L1530=1,E1530-9300,IF(L1530=2,E1530-18000,IF(L1530=3,E1530-45000,0))),0)</f>
        <v>0</v>
      </c>
      <c r="O1530" s="23">
        <f>IF(AND(F1530=1,E1530&gt;20000,E1530&lt;=45000),E1530*'Z1'!$G$7,0)+IF(AND(F1530=1,E1530&gt;45000,E1530&lt;=50000),'Z1'!$G$7/5000*(50000-E1530)*E1530,0)</f>
        <v>0</v>
      </c>
      <c r="P1530" s="24">
        <f t="shared" ca="1" si="310"/>
        <v>0</v>
      </c>
      <c r="Q1530" s="27">
        <v>0</v>
      </c>
      <c r="R1530" s="26">
        <f t="shared" si="311"/>
        <v>0</v>
      </c>
      <c r="S1530" s="27">
        <f t="shared" si="312"/>
        <v>1</v>
      </c>
      <c r="T1530" s="28">
        <f t="shared" si="313"/>
        <v>0</v>
      </c>
      <c r="U1530" s="61">
        <f ca="1">OFFSET($U$4,B1530,0)/OFFSET($G$4,B1530,0)*G1530</f>
        <v>1743685.6856055309</v>
      </c>
      <c r="V1530" s="62">
        <f t="shared" ca="1" si="314"/>
        <v>1743685.6856055309</v>
      </c>
      <c r="W1530" s="63">
        <v>822.84719470396249</v>
      </c>
      <c r="X1530" s="63">
        <f t="shared" ca="1" si="315"/>
        <v>758.45397373011349</v>
      </c>
      <c r="Y1530" s="64">
        <f t="shared" ca="1" si="316"/>
        <v>-7.8256596593266448E-2</v>
      </c>
      <c r="Z1530" s="64"/>
      <c r="AA1530" s="64">
        <f ca="1">MAX(Y1530,OFFSET($AA$4,B1530,0))</f>
        <v>-7.7301052690755601E-2</v>
      </c>
      <c r="AB1530" s="62">
        <f t="shared" ca="1" si="317"/>
        <v>1745493.3125639856</v>
      </c>
      <c r="AC1530" s="65">
        <f t="shared" ca="1" si="318"/>
        <v>1807.6269584547263</v>
      </c>
      <c r="AD1530" s="62">
        <f ca="1">MAX(0,AB1530-W1530*(1+OFFSET($Y$4,B1530,0))*E1530)</f>
        <v>0</v>
      </c>
      <c r="AE1530" s="65">
        <f ca="1">IF(OFFSET($AC$4,B1530,0)=0,0,-OFFSET($AC$4,B1530,0)/OFFSET($AD$4,B1530,0)*AD1530)</f>
        <v>0</v>
      </c>
      <c r="AF1530" s="51">
        <f t="shared" ca="1" si="319"/>
        <v>1745493.3125639856</v>
      </c>
    </row>
    <row r="1531" spans="1:32" ht="11.25" x14ac:dyDescent="0.2">
      <c r="A1531" s="60">
        <v>61059</v>
      </c>
      <c r="B1531" s="102">
        <f>INT(A1531/10000)</f>
        <v>6</v>
      </c>
      <c r="C1531" s="109">
        <v>5</v>
      </c>
      <c r="D1531" s="60" t="s">
        <v>1587</v>
      </c>
      <c r="E1531" s="60">
        <v>5421</v>
      </c>
      <c r="F1531" s="60">
        <v>0</v>
      </c>
      <c r="G1531" s="60">
        <f t="shared" si="307"/>
        <v>8738.3283582089553</v>
      </c>
      <c r="H1531" s="60"/>
      <c r="I1531" s="60"/>
      <c r="J1531" s="57"/>
      <c r="K1531" s="23">
        <f t="shared" si="308"/>
        <v>1</v>
      </c>
      <c r="L1531" s="23">
        <f t="shared" si="309"/>
        <v>0</v>
      </c>
      <c r="M1531" s="23">
        <f ca="1">OFFSET('Z1'!$B$7,B1531,K1531)*E1531</f>
        <v>0</v>
      </c>
      <c r="N1531" s="23">
        <f ca="1">IF(L1531&gt;0,OFFSET('Z1'!$I$7,B1531,L1531)*IF(L1531=1,E1531-9300,IF(L1531=2,E1531-18000,IF(L1531=3,E1531-45000,0))),0)</f>
        <v>0</v>
      </c>
      <c r="O1531" s="23">
        <f>IF(AND(F1531=1,E1531&gt;20000,E1531&lt;=45000),E1531*'Z1'!$G$7,0)+IF(AND(F1531=1,E1531&gt;45000,E1531&lt;=50000),'Z1'!$G$7/5000*(50000-E1531)*E1531,0)</f>
        <v>0</v>
      </c>
      <c r="P1531" s="24">
        <f t="shared" ca="1" si="310"/>
        <v>0</v>
      </c>
      <c r="Q1531" s="27">
        <v>7570</v>
      </c>
      <c r="R1531" s="26">
        <f t="shared" si="311"/>
        <v>6570</v>
      </c>
      <c r="S1531" s="27">
        <f t="shared" si="312"/>
        <v>1</v>
      </c>
      <c r="T1531" s="28">
        <f t="shared" si="313"/>
        <v>5913</v>
      </c>
      <c r="U1531" s="61">
        <f ca="1">OFFSET($U$4,B1531,0)/OFFSET($G$4,B1531,0)*G1531</f>
        <v>4111578.9915909451</v>
      </c>
      <c r="V1531" s="62">
        <f t="shared" ca="1" si="314"/>
        <v>4117491.9915909451</v>
      </c>
      <c r="W1531" s="63">
        <v>823.34562780922772</v>
      </c>
      <c r="X1531" s="63">
        <f t="shared" ca="1" si="315"/>
        <v>759.54473189281407</v>
      </c>
      <c r="Y1531" s="64">
        <f t="shared" ca="1" si="316"/>
        <v>-7.7489809578725977E-2</v>
      </c>
      <c r="Z1531" s="64"/>
      <c r="AA1531" s="64">
        <f ca="1">MAX(Y1531,OFFSET($AA$4,B1531,0))</f>
        <v>-7.7301052690755601E-2</v>
      </c>
      <c r="AB1531" s="62">
        <f t="shared" ca="1" si="317"/>
        <v>4118334.4809017903</v>
      </c>
      <c r="AC1531" s="65">
        <f t="shared" ca="1" si="318"/>
        <v>842.48931084526703</v>
      </c>
      <c r="AD1531" s="62">
        <f ca="1">MAX(0,AB1531-W1531*(1+OFFSET($Y$4,B1531,0))*E1531)</f>
        <v>0</v>
      </c>
      <c r="AE1531" s="65">
        <f ca="1">IF(OFFSET($AC$4,B1531,0)=0,0,-OFFSET($AC$4,B1531,0)/OFFSET($AD$4,B1531,0)*AD1531)</f>
        <v>0</v>
      </c>
      <c r="AF1531" s="51">
        <f t="shared" ca="1" si="319"/>
        <v>4118334.4809017903</v>
      </c>
    </row>
    <row r="1532" spans="1:32" ht="11.25" x14ac:dyDescent="0.2">
      <c r="A1532" s="60">
        <v>61060</v>
      </c>
      <c r="B1532" s="102">
        <f>INT(A1532/10000)</f>
        <v>6</v>
      </c>
      <c r="C1532" s="109">
        <v>4</v>
      </c>
      <c r="D1532" s="60" t="s">
        <v>1588</v>
      </c>
      <c r="E1532" s="60">
        <v>4303</v>
      </c>
      <c r="F1532" s="60">
        <v>0</v>
      </c>
      <c r="G1532" s="60">
        <f t="shared" si="307"/>
        <v>6936.1791044776119</v>
      </c>
      <c r="H1532" s="60"/>
      <c r="I1532" s="60"/>
      <c r="J1532" s="57"/>
      <c r="K1532" s="23">
        <f t="shared" si="308"/>
        <v>1</v>
      </c>
      <c r="L1532" s="23">
        <f t="shared" si="309"/>
        <v>0</v>
      </c>
      <c r="M1532" s="23">
        <f ca="1">OFFSET('Z1'!$B$7,B1532,K1532)*E1532</f>
        <v>0</v>
      </c>
      <c r="N1532" s="23">
        <f ca="1">IF(L1532&gt;0,OFFSET('Z1'!$I$7,B1532,L1532)*IF(L1532=1,E1532-9300,IF(L1532=2,E1532-18000,IF(L1532=3,E1532-45000,0))),0)</f>
        <v>0</v>
      </c>
      <c r="O1532" s="23">
        <f>IF(AND(F1532=1,E1532&gt;20000,E1532&lt;=45000),E1532*'Z1'!$G$7,0)+IF(AND(F1532=1,E1532&gt;45000,E1532&lt;=50000),'Z1'!$G$7/5000*(50000-E1532)*E1532,0)</f>
        <v>0</v>
      </c>
      <c r="P1532" s="24">
        <f t="shared" ca="1" si="310"/>
        <v>0</v>
      </c>
      <c r="Q1532" s="27">
        <v>2727</v>
      </c>
      <c r="R1532" s="26">
        <f t="shared" si="311"/>
        <v>1727</v>
      </c>
      <c r="S1532" s="27">
        <f t="shared" si="312"/>
        <v>1</v>
      </c>
      <c r="T1532" s="28">
        <f t="shared" si="313"/>
        <v>1554.3</v>
      </c>
      <c r="U1532" s="61">
        <f ca="1">OFFSET($U$4,B1532,0)/OFFSET($G$4,B1532,0)*G1532</f>
        <v>3263627.4489606782</v>
      </c>
      <c r="V1532" s="62">
        <f t="shared" ca="1" si="314"/>
        <v>3265181.748960678</v>
      </c>
      <c r="W1532" s="63">
        <v>823.40977092099115</v>
      </c>
      <c r="X1532" s="63">
        <f t="shared" ca="1" si="315"/>
        <v>758.81518683724801</v>
      </c>
      <c r="Y1532" s="64">
        <f t="shared" ca="1" si="316"/>
        <v>-7.8447677407924798E-2</v>
      </c>
      <c r="Z1532" s="64"/>
      <c r="AA1532" s="64">
        <f ca="1">MAX(Y1532,OFFSET($AA$4,B1532,0))</f>
        <v>-7.7301052690755601E-2</v>
      </c>
      <c r="AB1532" s="62">
        <f t="shared" ca="1" si="317"/>
        <v>3269244.3919681604</v>
      </c>
      <c r="AC1532" s="65">
        <f t="shared" ca="1" si="318"/>
        <v>4062.643007482402</v>
      </c>
      <c r="AD1532" s="62">
        <f ca="1">MAX(0,AB1532-W1532*(1+OFFSET($Y$4,B1532,0))*E1532)</f>
        <v>0</v>
      </c>
      <c r="AE1532" s="65">
        <f ca="1">IF(OFFSET($AC$4,B1532,0)=0,0,-OFFSET($AC$4,B1532,0)/OFFSET($AD$4,B1532,0)*AD1532)</f>
        <v>0</v>
      </c>
      <c r="AF1532" s="51">
        <f t="shared" ca="1" si="319"/>
        <v>3269244.3919681604</v>
      </c>
    </row>
    <row r="1533" spans="1:32" ht="11.25" x14ac:dyDescent="0.2">
      <c r="A1533" s="60">
        <v>61061</v>
      </c>
      <c r="B1533" s="102">
        <f>INT(A1533/10000)</f>
        <v>6</v>
      </c>
      <c r="C1533" s="109">
        <v>5</v>
      </c>
      <c r="D1533" s="60" t="s">
        <v>1589</v>
      </c>
      <c r="E1533" s="60">
        <v>6283</v>
      </c>
      <c r="F1533" s="60">
        <v>0</v>
      </c>
      <c r="G1533" s="60">
        <f t="shared" si="307"/>
        <v>10127.820895522387</v>
      </c>
      <c r="H1533" s="60"/>
      <c r="I1533" s="60"/>
      <c r="J1533" s="57"/>
      <c r="K1533" s="23">
        <f t="shared" si="308"/>
        <v>1</v>
      </c>
      <c r="L1533" s="23">
        <f t="shared" si="309"/>
        <v>0</v>
      </c>
      <c r="M1533" s="23">
        <f ca="1">OFFSET('Z1'!$B$7,B1533,K1533)*E1533</f>
        <v>0</v>
      </c>
      <c r="N1533" s="23">
        <f ca="1">IF(L1533&gt;0,OFFSET('Z1'!$I$7,B1533,L1533)*IF(L1533=1,E1533-9300,IF(L1533=2,E1533-18000,IF(L1533=3,E1533-45000,0))),0)</f>
        <v>0</v>
      </c>
      <c r="O1533" s="23">
        <f>IF(AND(F1533=1,E1533&gt;20000,E1533&lt;=45000),E1533*'Z1'!$G$7,0)+IF(AND(F1533=1,E1533&gt;45000,E1533&lt;=50000),'Z1'!$G$7/5000*(50000-E1533)*E1533,0)</f>
        <v>0</v>
      </c>
      <c r="P1533" s="24">
        <f t="shared" ca="1" si="310"/>
        <v>0</v>
      </c>
      <c r="Q1533" s="27">
        <v>8008</v>
      </c>
      <c r="R1533" s="26">
        <f t="shared" si="311"/>
        <v>7008</v>
      </c>
      <c r="S1533" s="27">
        <f t="shared" si="312"/>
        <v>1</v>
      </c>
      <c r="T1533" s="28">
        <f t="shared" si="313"/>
        <v>6307.2</v>
      </c>
      <c r="U1533" s="61">
        <f ca="1">OFFSET($U$4,B1533,0)/OFFSET($G$4,B1533,0)*G1533</f>
        <v>4765366.3169463025</v>
      </c>
      <c r="V1533" s="62">
        <f t="shared" ca="1" si="314"/>
        <v>4771673.5169463027</v>
      </c>
      <c r="W1533" s="63">
        <v>823.5742955537138</v>
      </c>
      <c r="X1533" s="63">
        <f t="shared" ca="1" si="315"/>
        <v>759.45782539333163</v>
      </c>
      <c r="Y1533" s="64">
        <f t="shared" ca="1" si="316"/>
        <v>-7.7851470725266769E-2</v>
      </c>
      <c r="Z1533" s="64"/>
      <c r="AA1533" s="64">
        <f ca="1">MAX(Y1533,OFFSET($AA$4,B1533,0))</f>
        <v>-7.7301052690755601E-2</v>
      </c>
      <c r="AB1533" s="62">
        <f t="shared" ca="1" si="317"/>
        <v>4774521.6645875424</v>
      </c>
      <c r="AC1533" s="65">
        <f t="shared" ca="1" si="318"/>
        <v>2848.1476412396878</v>
      </c>
      <c r="AD1533" s="62">
        <f ca="1">MAX(0,AB1533-W1533*(1+OFFSET($Y$4,B1533,0))*E1533)</f>
        <v>0</v>
      </c>
      <c r="AE1533" s="65">
        <f ca="1">IF(OFFSET($AC$4,B1533,0)=0,0,-OFFSET($AC$4,B1533,0)/OFFSET($AD$4,B1533,0)*AD1533)</f>
        <v>0</v>
      </c>
      <c r="AF1533" s="51">
        <f t="shared" ca="1" si="319"/>
        <v>4774521.6645875424</v>
      </c>
    </row>
    <row r="1534" spans="1:32" ht="11.25" x14ac:dyDescent="0.2">
      <c r="A1534" s="60">
        <v>61101</v>
      </c>
      <c r="B1534" s="102">
        <f>INT(A1534/10000)</f>
        <v>6</v>
      </c>
      <c r="C1534" s="109">
        <v>4</v>
      </c>
      <c r="D1534" s="60" t="s">
        <v>1590</v>
      </c>
      <c r="E1534" s="60">
        <v>3932</v>
      </c>
      <c r="F1534" s="60">
        <v>0</v>
      </c>
      <c r="G1534" s="60">
        <f t="shared" si="307"/>
        <v>6338.1492537313434</v>
      </c>
      <c r="H1534" s="60"/>
      <c r="I1534" s="60"/>
      <c r="J1534" s="57"/>
      <c r="K1534" s="23">
        <f t="shared" si="308"/>
        <v>1</v>
      </c>
      <c r="L1534" s="23">
        <f t="shared" si="309"/>
        <v>0</v>
      </c>
      <c r="M1534" s="23">
        <f ca="1">OFFSET('Z1'!$B$7,B1534,K1534)*E1534</f>
        <v>0</v>
      </c>
      <c r="N1534" s="23">
        <f ca="1">IF(L1534&gt;0,OFFSET('Z1'!$I$7,B1534,L1534)*IF(L1534=1,E1534-9300,IF(L1534=2,E1534-18000,IF(L1534=3,E1534-45000,0))),0)</f>
        <v>0</v>
      </c>
      <c r="O1534" s="23">
        <f>IF(AND(F1534=1,E1534&gt;20000,E1534&lt;=45000),E1534*'Z1'!$G$7,0)+IF(AND(F1534=1,E1534&gt;45000,E1534&lt;=50000),'Z1'!$G$7/5000*(50000-E1534)*E1534,0)</f>
        <v>0</v>
      </c>
      <c r="P1534" s="24">
        <f t="shared" ca="1" si="310"/>
        <v>0</v>
      </c>
      <c r="Q1534" s="27">
        <v>41499</v>
      </c>
      <c r="R1534" s="26">
        <f t="shared" si="311"/>
        <v>40499</v>
      </c>
      <c r="S1534" s="27">
        <f t="shared" si="312"/>
        <v>1</v>
      </c>
      <c r="T1534" s="28">
        <f t="shared" si="313"/>
        <v>36449.1</v>
      </c>
      <c r="U1534" s="61">
        <f ca="1">OFFSET($U$4,B1534,0)/OFFSET($G$4,B1534,0)*G1534</f>
        <v>2982241.0247068061</v>
      </c>
      <c r="V1534" s="62">
        <f t="shared" ca="1" si="314"/>
        <v>3018690.1247068061</v>
      </c>
      <c r="W1534" s="63">
        <v>832.36709543469624</v>
      </c>
      <c r="X1534" s="63">
        <f t="shared" ca="1" si="315"/>
        <v>767.72383639542375</v>
      </c>
      <c r="Y1534" s="64">
        <f t="shared" ca="1" si="316"/>
        <v>-7.7661958760531169E-2</v>
      </c>
      <c r="Z1534" s="64"/>
      <c r="AA1534" s="64">
        <f ca="1">MAX(Y1534,OFFSET($AA$4,B1534,0))</f>
        <v>-7.7301052690755601E-2</v>
      </c>
      <c r="AB1534" s="62">
        <f t="shared" ca="1" si="317"/>
        <v>3019871.3224239838</v>
      </c>
      <c r="AC1534" s="65">
        <f t="shared" ca="1" si="318"/>
        <v>1181.1977171776816</v>
      </c>
      <c r="AD1534" s="62">
        <f ca="1">MAX(0,AB1534-W1534*(1+OFFSET($Y$4,B1534,0))*E1534)</f>
        <v>0</v>
      </c>
      <c r="AE1534" s="65">
        <f ca="1">IF(OFFSET($AC$4,B1534,0)=0,0,-OFFSET($AC$4,B1534,0)/OFFSET($AD$4,B1534,0)*AD1534)</f>
        <v>0</v>
      </c>
      <c r="AF1534" s="51">
        <f t="shared" ca="1" si="319"/>
        <v>3019871.3224239838</v>
      </c>
    </row>
    <row r="1535" spans="1:32" ht="11.25" x14ac:dyDescent="0.2">
      <c r="A1535" s="60">
        <v>61105</v>
      </c>
      <c r="B1535" s="102">
        <f>INT(A1535/10000)</f>
        <v>6</v>
      </c>
      <c r="C1535" s="109">
        <v>2</v>
      </c>
      <c r="D1535" s="60" t="s">
        <v>1591</v>
      </c>
      <c r="E1535" s="60">
        <v>987</v>
      </c>
      <c r="F1535" s="60">
        <v>0</v>
      </c>
      <c r="G1535" s="60">
        <f t="shared" si="307"/>
        <v>1590.9850746268658</v>
      </c>
      <c r="H1535" s="60"/>
      <c r="I1535" s="60"/>
      <c r="J1535" s="57"/>
      <c r="K1535" s="23">
        <f t="shared" si="308"/>
        <v>1</v>
      </c>
      <c r="L1535" s="23">
        <f t="shared" si="309"/>
        <v>0</v>
      </c>
      <c r="M1535" s="23">
        <f ca="1">OFFSET('Z1'!$B$7,B1535,K1535)*E1535</f>
        <v>0</v>
      </c>
      <c r="N1535" s="23">
        <f ca="1">IF(L1535&gt;0,OFFSET('Z1'!$I$7,B1535,L1535)*IF(L1535=1,E1535-9300,IF(L1535=2,E1535-18000,IF(L1535=3,E1535-45000,0))),0)</f>
        <v>0</v>
      </c>
      <c r="O1535" s="23">
        <f>IF(AND(F1535=1,E1535&gt;20000,E1535&lt;=45000),E1535*'Z1'!$G$7,0)+IF(AND(F1535=1,E1535&gt;45000,E1535&lt;=50000),'Z1'!$G$7/5000*(50000-E1535)*E1535,0)</f>
        <v>0</v>
      </c>
      <c r="P1535" s="24">
        <f t="shared" ca="1" si="310"/>
        <v>0</v>
      </c>
      <c r="Q1535" s="27">
        <v>0</v>
      </c>
      <c r="R1535" s="26">
        <f t="shared" si="311"/>
        <v>0</v>
      </c>
      <c r="S1535" s="27">
        <f t="shared" si="312"/>
        <v>1</v>
      </c>
      <c r="T1535" s="28">
        <f t="shared" si="313"/>
        <v>0</v>
      </c>
      <c r="U1535" s="61">
        <f ca="1">OFFSET($U$4,B1535,0)/OFFSET($G$4,B1535,0)*G1535</f>
        <v>748594.07207162201</v>
      </c>
      <c r="V1535" s="62">
        <f t="shared" ca="1" si="314"/>
        <v>748594.07207162201</v>
      </c>
      <c r="W1535" s="63">
        <v>823.16043092340772</v>
      </c>
      <c r="X1535" s="63">
        <f t="shared" ca="1" si="315"/>
        <v>758.45397373011349</v>
      </c>
      <c r="Y1535" s="64">
        <f t="shared" ca="1" si="316"/>
        <v>-7.8607346469153794E-2</v>
      </c>
      <c r="Z1535" s="64"/>
      <c r="AA1535" s="64">
        <f ca="1">MAX(Y1535,OFFSET($AA$4,B1535,0))</f>
        <v>-7.7301052690755601E-2</v>
      </c>
      <c r="AB1535" s="62">
        <f t="shared" ca="1" si="317"/>
        <v>749655.38265961688</v>
      </c>
      <c r="AC1535" s="65">
        <f t="shared" ca="1" si="318"/>
        <v>1061.3105879948707</v>
      </c>
      <c r="AD1535" s="62">
        <f ca="1">MAX(0,AB1535-W1535*(1+OFFSET($Y$4,B1535,0))*E1535)</f>
        <v>0</v>
      </c>
      <c r="AE1535" s="65">
        <f ca="1">IF(OFFSET($AC$4,B1535,0)=0,0,-OFFSET($AC$4,B1535,0)/OFFSET($AD$4,B1535,0)*AD1535)</f>
        <v>0</v>
      </c>
      <c r="AF1535" s="51">
        <f t="shared" ca="1" si="319"/>
        <v>749655.38265961688</v>
      </c>
    </row>
    <row r="1536" spans="1:32" ht="11.25" x14ac:dyDescent="0.2">
      <c r="A1536" s="60">
        <v>61106</v>
      </c>
      <c r="B1536" s="102">
        <f>INT(A1536/10000)</f>
        <v>6</v>
      </c>
      <c r="C1536" s="109">
        <v>3</v>
      </c>
      <c r="D1536" s="60" t="s">
        <v>1592</v>
      </c>
      <c r="E1536" s="60">
        <v>1589</v>
      </c>
      <c r="F1536" s="60">
        <v>0</v>
      </c>
      <c r="G1536" s="60">
        <f t="shared" si="307"/>
        <v>2561.373134328358</v>
      </c>
      <c r="H1536" s="60"/>
      <c r="I1536" s="60"/>
      <c r="J1536" s="57"/>
      <c r="K1536" s="23">
        <f t="shared" si="308"/>
        <v>1</v>
      </c>
      <c r="L1536" s="23">
        <f t="shared" si="309"/>
        <v>0</v>
      </c>
      <c r="M1536" s="23">
        <f ca="1">OFFSET('Z1'!$B$7,B1536,K1536)*E1536</f>
        <v>0</v>
      </c>
      <c r="N1536" s="23">
        <f ca="1">IF(L1536&gt;0,OFFSET('Z1'!$I$7,B1536,L1536)*IF(L1536=1,E1536-9300,IF(L1536=2,E1536-18000,IF(L1536=3,E1536-45000,0))),0)</f>
        <v>0</v>
      </c>
      <c r="O1536" s="23">
        <f>IF(AND(F1536=1,E1536&gt;20000,E1536&lt;=45000),E1536*'Z1'!$G$7,0)+IF(AND(F1536=1,E1536&gt;45000,E1536&lt;=50000),'Z1'!$G$7/5000*(50000-E1536)*E1536,0)</f>
        <v>0</v>
      </c>
      <c r="P1536" s="24">
        <f t="shared" ca="1" si="310"/>
        <v>0</v>
      </c>
      <c r="Q1536" s="27">
        <v>4523</v>
      </c>
      <c r="R1536" s="26">
        <f t="shared" si="311"/>
        <v>3523</v>
      </c>
      <c r="S1536" s="27">
        <f t="shared" si="312"/>
        <v>1</v>
      </c>
      <c r="T1536" s="28">
        <f t="shared" si="313"/>
        <v>3170.7000000000003</v>
      </c>
      <c r="U1536" s="61">
        <f ca="1">OFFSET($U$4,B1536,0)/OFFSET($G$4,B1536,0)*G1536</f>
        <v>1205183.3642571501</v>
      </c>
      <c r="V1536" s="62">
        <f t="shared" ca="1" si="314"/>
        <v>1208354.0642571501</v>
      </c>
      <c r="W1536" s="63">
        <v>825.04695468655325</v>
      </c>
      <c r="X1536" s="63">
        <f t="shared" ca="1" si="315"/>
        <v>760.44937964578355</v>
      </c>
      <c r="Y1536" s="64">
        <f t="shared" ca="1" si="316"/>
        <v>-7.8295634780339518E-2</v>
      </c>
      <c r="Z1536" s="64"/>
      <c r="AA1536" s="64">
        <f ca="1">MAX(Y1536,OFFSET($AA$4,B1536,0))</f>
        <v>-7.7301052690755601E-2</v>
      </c>
      <c r="AB1536" s="62">
        <f t="shared" ca="1" si="317"/>
        <v>1209657.960989699</v>
      </c>
      <c r="AC1536" s="65">
        <f t="shared" ca="1" si="318"/>
        <v>1303.8967325489502</v>
      </c>
      <c r="AD1536" s="62">
        <f ca="1">MAX(0,AB1536-W1536*(1+OFFSET($Y$4,B1536,0))*E1536)</f>
        <v>0</v>
      </c>
      <c r="AE1536" s="65">
        <f ca="1">IF(OFFSET($AC$4,B1536,0)=0,0,-OFFSET($AC$4,B1536,0)/OFFSET($AD$4,B1536,0)*AD1536)</f>
        <v>0</v>
      </c>
      <c r="AF1536" s="51">
        <f t="shared" ca="1" si="319"/>
        <v>1209657.960989699</v>
      </c>
    </row>
    <row r="1537" spans="1:32" ht="11.25" x14ac:dyDescent="0.2">
      <c r="A1537" s="60">
        <v>61107</v>
      </c>
      <c r="B1537" s="102">
        <f>INT(A1537/10000)</f>
        <v>6</v>
      </c>
      <c r="C1537" s="109">
        <v>3</v>
      </c>
      <c r="D1537" s="60" t="s">
        <v>1593</v>
      </c>
      <c r="E1537" s="60">
        <v>1299</v>
      </c>
      <c r="F1537" s="60">
        <v>0</v>
      </c>
      <c r="G1537" s="60">
        <f t="shared" si="307"/>
        <v>2093.9104477611941</v>
      </c>
      <c r="H1537" s="60"/>
      <c r="I1537" s="60"/>
      <c r="J1537" s="57"/>
      <c r="K1537" s="23">
        <f t="shared" si="308"/>
        <v>1</v>
      </c>
      <c r="L1537" s="23">
        <f t="shared" si="309"/>
        <v>0</v>
      </c>
      <c r="M1537" s="23">
        <f ca="1">OFFSET('Z1'!$B$7,B1537,K1537)*E1537</f>
        <v>0</v>
      </c>
      <c r="N1537" s="23">
        <f ca="1">IF(L1537&gt;0,OFFSET('Z1'!$I$7,B1537,L1537)*IF(L1537=1,E1537-9300,IF(L1537=2,E1537-18000,IF(L1537=3,E1537-45000,0))),0)</f>
        <v>0</v>
      </c>
      <c r="O1537" s="23">
        <f>IF(AND(F1537=1,E1537&gt;20000,E1537&lt;=45000),E1537*'Z1'!$G$7,0)+IF(AND(F1537=1,E1537&gt;45000,E1537&lt;=50000),'Z1'!$G$7/5000*(50000-E1537)*E1537,0)</f>
        <v>0</v>
      </c>
      <c r="P1537" s="24">
        <f t="shared" ca="1" si="310"/>
        <v>0</v>
      </c>
      <c r="Q1537" s="27">
        <v>0</v>
      </c>
      <c r="R1537" s="26">
        <f t="shared" si="311"/>
        <v>0</v>
      </c>
      <c r="S1537" s="27">
        <f t="shared" si="312"/>
        <v>1</v>
      </c>
      <c r="T1537" s="28">
        <f t="shared" si="313"/>
        <v>0</v>
      </c>
      <c r="U1537" s="61">
        <f ca="1">OFFSET($U$4,B1537,0)/OFFSET($G$4,B1537,0)*G1537</f>
        <v>985231.71187541739</v>
      </c>
      <c r="V1537" s="62">
        <f t="shared" ca="1" si="314"/>
        <v>985231.71187541739</v>
      </c>
      <c r="W1537" s="63">
        <v>823.59625122963985</v>
      </c>
      <c r="X1537" s="63">
        <f t="shared" ca="1" si="315"/>
        <v>758.45397373011349</v>
      </c>
      <c r="Y1537" s="64">
        <f t="shared" ca="1" si="316"/>
        <v>-7.9094917445615032E-2</v>
      </c>
      <c r="Z1537" s="64"/>
      <c r="AA1537" s="64">
        <f ca="1">MAX(Y1537,OFFSET($AA$4,B1537,0))</f>
        <v>-7.7301052690755601E-2</v>
      </c>
      <c r="AB1537" s="62">
        <f t="shared" ca="1" si="317"/>
        <v>987150.88082863996</v>
      </c>
      <c r="AC1537" s="65">
        <f t="shared" ca="1" si="318"/>
        <v>1919.1689532225719</v>
      </c>
      <c r="AD1537" s="62">
        <f ca="1">MAX(0,AB1537-W1537*(1+OFFSET($Y$4,B1537,0))*E1537)</f>
        <v>0</v>
      </c>
      <c r="AE1537" s="65">
        <f ca="1">IF(OFFSET($AC$4,B1537,0)=0,0,-OFFSET($AC$4,B1537,0)/OFFSET($AD$4,B1537,0)*AD1537)</f>
        <v>0</v>
      </c>
      <c r="AF1537" s="51">
        <f t="shared" ca="1" si="319"/>
        <v>987150.88082863996</v>
      </c>
    </row>
    <row r="1538" spans="1:32" ht="11.25" x14ac:dyDescent="0.2">
      <c r="A1538" s="60">
        <v>61108</v>
      </c>
      <c r="B1538" s="102">
        <f>INT(A1538/10000)</f>
        <v>6</v>
      </c>
      <c r="C1538" s="109">
        <v>7</v>
      </c>
      <c r="D1538" s="60" t="s">
        <v>1594</v>
      </c>
      <c r="E1538" s="60">
        <v>24665</v>
      </c>
      <c r="F1538" s="60">
        <v>0</v>
      </c>
      <c r="G1538" s="60">
        <f t="shared" si="307"/>
        <v>49330</v>
      </c>
      <c r="H1538" s="60"/>
      <c r="I1538" s="60"/>
      <c r="J1538" s="57"/>
      <c r="K1538" s="23">
        <f t="shared" si="308"/>
        <v>3</v>
      </c>
      <c r="L1538" s="23">
        <f t="shared" si="309"/>
        <v>0</v>
      </c>
      <c r="M1538" s="23">
        <f ca="1">OFFSET('Z1'!$B$7,B1538,K1538)*E1538</f>
        <v>2169780.0499999998</v>
      </c>
      <c r="N1538" s="23">
        <f ca="1">IF(L1538&gt;0,OFFSET('Z1'!$I$7,B1538,L1538)*IF(L1538=1,E1538-9300,IF(L1538=2,E1538-18000,IF(L1538=3,E1538-45000,0))),0)</f>
        <v>0</v>
      </c>
      <c r="O1538" s="23">
        <f>IF(AND(F1538=1,E1538&gt;20000,E1538&lt;=45000),E1538*'Z1'!$G$7,0)+IF(AND(F1538=1,E1538&gt;45000,E1538&lt;=50000),'Z1'!$G$7/5000*(50000-E1538)*E1538,0)</f>
        <v>0</v>
      </c>
      <c r="P1538" s="24">
        <f t="shared" ca="1" si="310"/>
        <v>2169780.0499999998</v>
      </c>
      <c r="Q1538" s="27">
        <v>92716</v>
      </c>
      <c r="R1538" s="26">
        <f t="shared" si="311"/>
        <v>91716</v>
      </c>
      <c r="S1538" s="27">
        <f t="shared" si="312"/>
        <v>0</v>
      </c>
      <c r="T1538" s="28">
        <f t="shared" si="313"/>
        <v>0</v>
      </c>
      <c r="U1538" s="61">
        <f ca="1">OFFSET($U$4,B1538,0)/OFFSET($G$4,B1538,0)*G1538</f>
        <v>23210868.639954958</v>
      </c>
      <c r="V1538" s="62">
        <f t="shared" ca="1" si="314"/>
        <v>25380648.689954959</v>
      </c>
      <c r="W1538" s="63">
        <v>1106.1325835725668</v>
      </c>
      <c r="X1538" s="63">
        <f t="shared" ca="1" si="315"/>
        <v>1029.0147451836594</v>
      </c>
      <c r="Y1538" s="64">
        <f t="shared" ca="1" si="316"/>
        <v>-6.9718440207080401E-2</v>
      </c>
      <c r="Z1538" s="64"/>
      <c r="AA1538" s="64">
        <f ca="1">MAX(Y1538,OFFSET($AA$4,B1538,0))</f>
        <v>-6.9718440207080401E-2</v>
      </c>
      <c r="AB1538" s="62">
        <f t="shared" ca="1" si="317"/>
        <v>25380648.689954959</v>
      </c>
      <c r="AC1538" s="65">
        <f t="shared" ca="1" si="318"/>
        <v>0</v>
      </c>
      <c r="AD1538" s="62">
        <f ca="1">MAX(0,AB1538-W1538*(1+OFFSET($Y$4,B1538,0))*E1538)</f>
        <v>70460.797014016658</v>
      </c>
      <c r="AE1538" s="65">
        <f ca="1">IF(OFFSET($AC$4,B1538,0)=0,0,-OFFSET($AC$4,B1538,0)/OFFSET($AD$4,B1538,0)*AD1538)</f>
        <v>-14910.803811525282</v>
      </c>
      <c r="AF1538" s="51">
        <f t="shared" ca="1" si="319"/>
        <v>25365737.886143435</v>
      </c>
    </row>
    <row r="1539" spans="1:32" ht="11.25" x14ac:dyDescent="0.2">
      <c r="A1539" s="60">
        <v>61109</v>
      </c>
      <c r="B1539" s="102">
        <f>INT(A1539/10000)</f>
        <v>6</v>
      </c>
      <c r="C1539" s="109">
        <v>3</v>
      </c>
      <c r="D1539" s="60" t="s">
        <v>1595</v>
      </c>
      <c r="E1539" s="60">
        <v>1771</v>
      </c>
      <c r="F1539" s="60">
        <v>0</v>
      </c>
      <c r="G1539" s="60">
        <f t="shared" si="307"/>
        <v>2854.7462686567164</v>
      </c>
      <c r="H1539" s="60"/>
      <c r="I1539" s="60"/>
      <c r="J1539" s="57"/>
      <c r="K1539" s="23">
        <f t="shared" si="308"/>
        <v>1</v>
      </c>
      <c r="L1539" s="23">
        <f t="shared" si="309"/>
        <v>0</v>
      </c>
      <c r="M1539" s="23">
        <f ca="1">OFFSET('Z1'!$B$7,B1539,K1539)*E1539</f>
        <v>0</v>
      </c>
      <c r="N1539" s="23">
        <f ca="1">IF(L1539&gt;0,OFFSET('Z1'!$I$7,B1539,L1539)*IF(L1539=1,E1539-9300,IF(L1539=2,E1539-18000,IF(L1539=3,E1539-45000,0))),0)</f>
        <v>0</v>
      </c>
      <c r="O1539" s="23">
        <f>IF(AND(F1539=1,E1539&gt;20000,E1539&lt;=45000),E1539*'Z1'!$G$7,0)+IF(AND(F1539=1,E1539&gt;45000,E1539&lt;=50000),'Z1'!$G$7/5000*(50000-E1539)*E1539,0)</f>
        <v>0</v>
      </c>
      <c r="P1539" s="24">
        <f t="shared" ca="1" si="310"/>
        <v>0</v>
      </c>
      <c r="Q1539" s="27">
        <v>4948</v>
      </c>
      <c r="R1539" s="26">
        <f t="shared" si="311"/>
        <v>3948</v>
      </c>
      <c r="S1539" s="27">
        <f t="shared" si="312"/>
        <v>1</v>
      </c>
      <c r="T1539" s="28">
        <f t="shared" si="313"/>
        <v>3553.2000000000003</v>
      </c>
      <c r="U1539" s="61">
        <f ca="1">OFFSET($U$4,B1539,0)/OFFSET($G$4,B1539,0)*G1539</f>
        <v>1343221.9874760311</v>
      </c>
      <c r="V1539" s="62">
        <f t="shared" ca="1" si="314"/>
        <v>1346775.187476031</v>
      </c>
      <c r="W1539" s="63">
        <v>825.77317064032036</v>
      </c>
      <c r="X1539" s="63">
        <f t="shared" ca="1" si="315"/>
        <v>760.46029784078542</v>
      </c>
      <c r="Y1539" s="64">
        <f t="shared" ca="1" si="316"/>
        <v>-7.9092994446513742E-2</v>
      </c>
      <c r="Z1539" s="64"/>
      <c r="AA1539" s="64">
        <f ca="1">MAX(Y1539,OFFSET($AA$4,B1539,0))</f>
        <v>-7.7301052690755601E-2</v>
      </c>
      <c r="AB1539" s="62">
        <f t="shared" ca="1" si="317"/>
        <v>1349395.802456158</v>
      </c>
      <c r="AC1539" s="65">
        <f t="shared" ca="1" si="318"/>
        <v>2620.6149801269639</v>
      </c>
      <c r="AD1539" s="62">
        <f ca="1">MAX(0,AB1539-W1539*(1+OFFSET($Y$4,B1539,0))*E1539)</f>
        <v>0</v>
      </c>
      <c r="AE1539" s="65">
        <f ca="1">IF(OFFSET($AC$4,B1539,0)=0,0,-OFFSET($AC$4,B1539,0)/OFFSET($AD$4,B1539,0)*AD1539)</f>
        <v>0</v>
      </c>
      <c r="AF1539" s="51">
        <f t="shared" ca="1" si="319"/>
        <v>1349395.802456158</v>
      </c>
    </row>
    <row r="1540" spans="1:32" ht="11.25" x14ac:dyDescent="0.2">
      <c r="A1540" s="60">
        <v>61110</v>
      </c>
      <c r="B1540" s="102">
        <f>INT(A1540/10000)</f>
        <v>6</v>
      </c>
      <c r="C1540" s="109">
        <v>3</v>
      </c>
      <c r="D1540" s="60" t="s">
        <v>1596</v>
      </c>
      <c r="E1540" s="60">
        <v>2427</v>
      </c>
      <c r="F1540" s="60">
        <v>0</v>
      </c>
      <c r="G1540" s="60">
        <f t="shared" si="307"/>
        <v>3912.1791044776119</v>
      </c>
      <c r="H1540" s="60"/>
      <c r="I1540" s="60"/>
      <c r="J1540" s="57"/>
      <c r="K1540" s="23">
        <f t="shared" si="308"/>
        <v>1</v>
      </c>
      <c r="L1540" s="23">
        <f t="shared" si="309"/>
        <v>0</v>
      </c>
      <c r="M1540" s="23">
        <f ca="1">OFFSET('Z1'!$B$7,B1540,K1540)*E1540</f>
        <v>0</v>
      </c>
      <c r="N1540" s="23">
        <f ca="1">IF(L1540&gt;0,OFFSET('Z1'!$I$7,B1540,L1540)*IF(L1540=1,E1540-9300,IF(L1540=2,E1540-18000,IF(L1540=3,E1540-45000,0))),0)</f>
        <v>0</v>
      </c>
      <c r="O1540" s="23">
        <f>IF(AND(F1540=1,E1540&gt;20000,E1540&lt;=45000),E1540*'Z1'!$G$7,0)+IF(AND(F1540=1,E1540&gt;45000,E1540&lt;=50000),'Z1'!$G$7/5000*(50000-E1540)*E1540,0)</f>
        <v>0</v>
      </c>
      <c r="P1540" s="24">
        <f t="shared" ca="1" si="310"/>
        <v>0</v>
      </c>
      <c r="Q1540" s="27">
        <v>17326</v>
      </c>
      <c r="R1540" s="26">
        <f t="shared" si="311"/>
        <v>16326</v>
      </c>
      <c r="S1540" s="27">
        <f t="shared" si="312"/>
        <v>1</v>
      </c>
      <c r="T1540" s="28">
        <f t="shared" si="313"/>
        <v>14693.4</v>
      </c>
      <c r="U1540" s="61">
        <f ca="1">OFFSET($U$4,B1540,0)/OFFSET($G$4,B1540,0)*G1540</f>
        <v>1840767.7942429853</v>
      </c>
      <c r="V1540" s="62">
        <f t="shared" ca="1" si="314"/>
        <v>1855461.1942429852</v>
      </c>
      <c r="W1540" s="63">
        <v>828.45844104265609</v>
      </c>
      <c r="X1540" s="63">
        <f t="shared" ca="1" si="315"/>
        <v>764.50811464482297</v>
      </c>
      <c r="Y1540" s="64">
        <f t="shared" ca="1" si="316"/>
        <v>-7.7191954634861948E-2</v>
      </c>
      <c r="Z1540" s="64"/>
      <c r="AA1540" s="64">
        <f ca="1">MAX(Y1540,OFFSET($AA$4,B1540,0))</f>
        <v>-7.7191954634861948E-2</v>
      </c>
      <c r="AB1540" s="62">
        <f t="shared" ca="1" si="317"/>
        <v>1855461.1942429855</v>
      </c>
      <c r="AC1540" s="65">
        <f t="shared" ca="1" si="318"/>
        <v>0</v>
      </c>
      <c r="AD1540" s="62">
        <f ca="1">MAX(0,AB1540-W1540*(1+OFFSET($Y$4,B1540,0))*E1540)</f>
        <v>0</v>
      </c>
      <c r="AE1540" s="65">
        <f ca="1">IF(OFFSET($AC$4,B1540,0)=0,0,-OFFSET($AC$4,B1540,0)/OFFSET($AD$4,B1540,0)*AD1540)</f>
        <v>0</v>
      </c>
      <c r="AF1540" s="51">
        <f t="shared" ca="1" si="319"/>
        <v>1855461.1942429855</v>
      </c>
    </row>
    <row r="1541" spans="1:32" ht="11.25" x14ac:dyDescent="0.2">
      <c r="A1541" s="60">
        <v>61111</v>
      </c>
      <c r="B1541" s="102">
        <f>INT(A1541/10000)</f>
        <v>6</v>
      </c>
      <c r="C1541" s="109">
        <v>3</v>
      </c>
      <c r="D1541" s="60" t="s">
        <v>1597</v>
      </c>
      <c r="E1541" s="60">
        <v>1523</v>
      </c>
      <c r="F1541" s="60">
        <v>0</v>
      </c>
      <c r="G1541" s="60">
        <f t="shared" si="307"/>
        <v>2454.9850746268658</v>
      </c>
      <c r="H1541" s="60"/>
      <c r="I1541" s="60"/>
      <c r="J1541" s="57"/>
      <c r="K1541" s="23">
        <f t="shared" si="308"/>
        <v>1</v>
      </c>
      <c r="L1541" s="23">
        <f t="shared" si="309"/>
        <v>0</v>
      </c>
      <c r="M1541" s="23">
        <f ca="1">OFFSET('Z1'!$B$7,B1541,K1541)*E1541</f>
        <v>0</v>
      </c>
      <c r="N1541" s="23">
        <f ca="1">IF(L1541&gt;0,OFFSET('Z1'!$I$7,B1541,L1541)*IF(L1541=1,E1541-9300,IF(L1541=2,E1541-18000,IF(L1541=3,E1541-45000,0))),0)</f>
        <v>0</v>
      </c>
      <c r="O1541" s="23">
        <f>IF(AND(F1541=1,E1541&gt;20000,E1541&lt;=45000),E1541*'Z1'!$G$7,0)+IF(AND(F1541=1,E1541&gt;45000,E1541&lt;=50000),'Z1'!$G$7/5000*(50000-E1541)*E1541,0)</f>
        <v>0</v>
      </c>
      <c r="P1541" s="24">
        <f t="shared" ca="1" si="310"/>
        <v>0</v>
      </c>
      <c r="Q1541" s="27">
        <v>4525</v>
      </c>
      <c r="R1541" s="26">
        <f t="shared" si="311"/>
        <v>3525</v>
      </c>
      <c r="S1541" s="27">
        <f t="shared" si="312"/>
        <v>1</v>
      </c>
      <c r="T1541" s="28">
        <f t="shared" si="313"/>
        <v>3172.5</v>
      </c>
      <c r="U1541" s="61">
        <f ca="1">OFFSET($U$4,B1541,0)/OFFSET($G$4,B1541,0)*G1541</f>
        <v>1155125.4019909629</v>
      </c>
      <c r="V1541" s="62">
        <f t="shared" ca="1" si="314"/>
        <v>1158297.9019909629</v>
      </c>
      <c r="W1541" s="63">
        <v>824.49152852845373</v>
      </c>
      <c r="X1541" s="63">
        <f t="shared" ca="1" si="315"/>
        <v>760.53703348060594</v>
      </c>
      <c r="Y1541" s="64">
        <f t="shared" ca="1" si="316"/>
        <v>-7.7568407721536281E-2</v>
      </c>
      <c r="Z1541" s="64"/>
      <c r="AA1541" s="64">
        <f ca="1">MAX(Y1541,OFFSET($AA$4,B1541,0))</f>
        <v>-7.7301052690755601E-2</v>
      </c>
      <c r="AB1541" s="62">
        <f t="shared" ca="1" si="317"/>
        <v>1158633.6198629788</v>
      </c>
      <c r="AC1541" s="65">
        <f t="shared" ca="1" si="318"/>
        <v>335.71787201589905</v>
      </c>
      <c r="AD1541" s="62">
        <f ca="1">MAX(0,AB1541-W1541*(1+OFFSET($Y$4,B1541,0))*E1541)</f>
        <v>0</v>
      </c>
      <c r="AE1541" s="65">
        <f ca="1">IF(OFFSET($AC$4,B1541,0)=0,0,-OFFSET($AC$4,B1541,0)/OFFSET($AD$4,B1541,0)*AD1541)</f>
        <v>0</v>
      </c>
      <c r="AF1541" s="51">
        <f t="shared" ca="1" si="319"/>
        <v>1158633.6198629788</v>
      </c>
    </row>
    <row r="1542" spans="1:32" ht="11.25" x14ac:dyDescent="0.2">
      <c r="A1542" s="60">
        <v>61112</v>
      </c>
      <c r="B1542" s="102">
        <f>INT(A1542/10000)</f>
        <v>6</v>
      </c>
      <c r="C1542" s="109">
        <v>2</v>
      </c>
      <c r="D1542" s="60" t="s">
        <v>1598</v>
      </c>
      <c r="E1542" s="60">
        <v>537</v>
      </c>
      <c r="F1542" s="60">
        <v>0</v>
      </c>
      <c r="G1542" s="60">
        <f t="shared" si="307"/>
        <v>865.61194029850742</v>
      </c>
      <c r="H1542" s="60"/>
      <c r="I1542" s="60"/>
      <c r="J1542" s="57"/>
      <c r="K1542" s="23">
        <f t="shared" si="308"/>
        <v>1</v>
      </c>
      <c r="L1542" s="23">
        <f t="shared" si="309"/>
        <v>0</v>
      </c>
      <c r="M1542" s="23">
        <f ca="1">OFFSET('Z1'!$B$7,B1542,K1542)*E1542</f>
        <v>0</v>
      </c>
      <c r="N1542" s="23">
        <f ca="1">IF(L1542&gt;0,OFFSET('Z1'!$I$7,B1542,L1542)*IF(L1542=1,E1542-9300,IF(L1542=2,E1542-18000,IF(L1542=3,E1542-45000,0))),0)</f>
        <v>0</v>
      </c>
      <c r="O1542" s="23">
        <f>IF(AND(F1542=1,E1542&gt;20000,E1542&lt;=45000),E1542*'Z1'!$G$7,0)+IF(AND(F1542=1,E1542&gt;45000,E1542&lt;=50000),'Z1'!$G$7/5000*(50000-E1542)*E1542,0)</f>
        <v>0</v>
      </c>
      <c r="P1542" s="24">
        <f t="shared" ca="1" si="310"/>
        <v>0</v>
      </c>
      <c r="Q1542" s="27">
        <v>1197</v>
      </c>
      <c r="R1542" s="26">
        <f t="shared" si="311"/>
        <v>197</v>
      </c>
      <c r="S1542" s="27">
        <f t="shared" si="312"/>
        <v>1</v>
      </c>
      <c r="T1542" s="28">
        <f t="shared" si="313"/>
        <v>177.3</v>
      </c>
      <c r="U1542" s="61">
        <f ca="1">OFFSET($U$4,B1542,0)/OFFSET($G$4,B1542,0)*G1542</f>
        <v>407289.78389307094</v>
      </c>
      <c r="V1542" s="62">
        <f t="shared" ca="1" si="314"/>
        <v>407467.08389307093</v>
      </c>
      <c r="W1542" s="63">
        <v>822.92471679051562</v>
      </c>
      <c r="X1542" s="63">
        <f t="shared" ca="1" si="315"/>
        <v>758.78414132787884</v>
      </c>
      <c r="Y1542" s="64">
        <f t="shared" ca="1" si="316"/>
        <v>-7.7942215313195451E-2</v>
      </c>
      <c r="Z1542" s="64"/>
      <c r="AA1542" s="64">
        <f ca="1">MAX(Y1542,OFFSET($AA$4,B1542,0))</f>
        <v>-7.7301052690755601E-2</v>
      </c>
      <c r="AB1542" s="62">
        <f t="shared" ca="1" si="317"/>
        <v>407750.42043488601</v>
      </c>
      <c r="AC1542" s="65">
        <f t="shared" ca="1" si="318"/>
        <v>283.33654181507882</v>
      </c>
      <c r="AD1542" s="62">
        <f ca="1">MAX(0,AB1542-W1542*(1+OFFSET($Y$4,B1542,0))*E1542)</f>
        <v>0</v>
      </c>
      <c r="AE1542" s="65">
        <f ca="1">IF(OFFSET($AC$4,B1542,0)=0,0,-OFFSET($AC$4,B1542,0)/OFFSET($AD$4,B1542,0)*AD1542)</f>
        <v>0</v>
      </c>
      <c r="AF1542" s="51">
        <f t="shared" ca="1" si="319"/>
        <v>407750.42043488601</v>
      </c>
    </row>
    <row r="1543" spans="1:32" ht="11.25" x14ac:dyDescent="0.2">
      <c r="A1543" s="60">
        <v>61113</v>
      </c>
      <c r="B1543" s="102">
        <f>INT(A1543/10000)</f>
        <v>6</v>
      </c>
      <c r="C1543" s="109">
        <v>4</v>
      </c>
      <c r="D1543" s="60" t="s">
        <v>1599</v>
      </c>
      <c r="E1543" s="60">
        <v>3054</v>
      </c>
      <c r="F1543" s="60">
        <v>0</v>
      </c>
      <c r="G1543" s="60">
        <f t="shared" si="307"/>
        <v>4922.8656716417909</v>
      </c>
      <c r="H1543" s="60"/>
      <c r="I1543" s="60"/>
      <c r="J1543" s="57"/>
      <c r="K1543" s="23">
        <f t="shared" si="308"/>
        <v>1</v>
      </c>
      <c r="L1543" s="23">
        <f t="shared" si="309"/>
        <v>0</v>
      </c>
      <c r="M1543" s="23">
        <f ca="1">OFFSET('Z1'!$B$7,B1543,K1543)*E1543</f>
        <v>0</v>
      </c>
      <c r="N1543" s="23">
        <f ca="1">IF(L1543&gt;0,OFFSET('Z1'!$I$7,B1543,L1543)*IF(L1543=1,E1543-9300,IF(L1543=2,E1543-18000,IF(L1543=3,E1543-45000,0))),0)</f>
        <v>0</v>
      </c>
      <c r="O1543" s="23">
        <f>IF(AND(F1543=1,E1543&gt;20000,E1543&lt;=45000),E1543*'Z1'!$G$7,0)+IF(AND(F1543=1,E1543&gt;45000,E1543&lt;=50000),'Z1'!$G$7/5000*(50000-E1543)*E1543,0)</f>
        <v>0</v>
      </c>
      <c r="P1543" s="24">
        <f t="shared" ca="1" si="310"/>
        <v>0</v>
      </c>
      <c r="Q1543" s="27">
        <v>5674</v>
      </c>
      <c r="R1543" s="26">
        <f t="shared" si="311"/>
        <v>4674</v>
      </c>
      <c r="S1543" s="27">
        <f t="shared" si="312"/>
        <v>1</v>
      </c>
      <c r="T1543" s="28">
        <f t="shared" si="313"/>
        <v>4206.6000000000004</v>
      </c>
      <c r="U1543" s="61">
        <f ca="1">OFFSET($U$4,B1543,0)/OFFSET($G$4,B1543,0)*G1543</f>
        <v>2316318.4357717666</v>
      </c>
      <c r="V1543" s="62">
        <f t="shared" ca="1" si="314"/>
        <v>2320525.0357717667</v>
      </c>
      <c r="W1543" s="63">
        <v>824.53447186009362</v>
      </c>
      <c r="X1543" s="63">
        <f t="shared" ca="1" si="315"/>
        <v>759.83138040987774</v>
      </c>
      <c r="Y1543" s="64">
        <f t="shared" ca="1" si="316"/>
        <v>-7.847226969692378E-2</v>
      </c>
      <c r="Z1543" s="64"/>
      <c r="AA1543" s="64">
        <f ca="1">MAX(Y1543,OFFSET($AA$4,B1543,0))</f>
        <v>-7.7301052690755601E-2</v>
      </c>
      <c r="AB1543" s="62">
        <f t="shared" ca="1" si="317"/>
        <v>2323474.3104335731</v>
      </c>
      <c r="AC1543" s="65">
        <f t="shared" ca="1" si="318"/>
        <v>2949.274661806412</v>
      </c>
      <c r="AD1543" s="62">
        <f ca="1">MAX(0,AB1543-W1543*(1+OFFSET($Y$4,B1543,0))*E1543)</f>
        <v>0</v>
      </c>
      <c r="AE1543" s="65">
        <f ca="1">IF(OFFSET($AC$4,B1543,0)=0,0,-OFFSET($AC$4,B1543,0)/OFFSET($AD$4,B1543,0)*AD1543)</f>
        <v>0</v>
      </c>
      <c r="AF1543" s="51">
        <f t="shared" ca="1" si="319"/>
        <v>2323474.3104335731</v>
      </c>
    </row>
    <row r="1544" spans="1:32" ht="11.25" x14ac:dyDescent="0.2">
      <c r="A1544" s="60">
        <v>61114</v>
      </c>
      <c r="B1544" s="102">
        <f>INT(A1544/10000)</f>
        <v>6</v>
      </c>
      <c r="C1544" s="109">
        <v>3</v>
      </c>
      <c r="D1544" s="60" t="s">
        <v>1600</v>
      </c>
      <c r="E1544" s="60">
        <v>2365</v>
      </c>
      <c r="F1544" s="60">
        <v>0</v>
      </c>
      <c r="G1544" s="60">
        <f t="shared" si="307"/>
        <v>3812.2388059701493</v>
      </c>
      <c r="H1544" s="60"/>
      <c r="I1544" s="60"/>
      <c r="J1544" s="57"/>
      <c r="K1544" s="23">
        <f t="shared" si="308"/>
        <v>1</v>
      </c>
      <c r="L1544" s="23">
        <f t="shared" si="309"/>
        <v>0</v>
      </c>
      <c r="M1544" s="23">
        <f ca="1">OFFSET('Z1'!$B$7,B1544,K1544)*E1544</f>
        <v>0</v>
      </c>
      <c r="N1544" s="23">
        <f ca="1">IF(L1544&gt;0,OFFSET('Z1'!$I$7,B1544,L1544)*IF(L1544=1,E1544-9300,IF(L1544=2,E1544-18000,IF(L1544=3,E1544-45000,0))),0)</f>
        <v>0</v>
      </c>
      <c r="O1544" s="23">
        <f>IF(AND(F1544=1,E1544&gt;20000,E1544&lt;=45000),E1544*'Z1'!$G$7,0)+IF(AND(F1544=1,E1544&gt;45000,E1544&lt;=50000),'Z1'!$G$7/5000*(50000-E1544)*E1544,0)</f>
        <v>0</v>
      </c>
      <c r="P1544" s="24">
        <f t="shared" ca="1" si="310"/>
        <v>0</v>
      </c>
      <c r="Q1544" s="27">
        <v>10831</v>
      </c>
      <c r="R1544" s="26">
        <f t="shared" si="311"/>
        <v>9831</v>
      </c>
      <c r="S1544" s="27">
        <f t="shared" si="312"/>
        <v>1</v>
      </c>
      <c r="T1544" s="28">
        <f t="shared" si="313"/>
        <v>8847.9</v>
      </c>
      <c r="U1544" s="61">
        <f ca="1">OFFSET($U$4,B1544,0)/OFFSET($G$4,B1544,0)*G1544</f>
        <v>1793743.6478717183</v>
      </c>
      <c r="V1544" s="62">
        <f t="shared" ca="1" si="314"/>
        <v>1802591.5478717182</v>
      </c>
      <c r="W1544" s="63">
        <v>825.93689263943554</v>
      </c>
      <c r="X1544" s="63">
        <f t="shared" ca="1" si="315"/>
        <v>762.19515766246013</v>
      </c>
      <c r="Y1544" s="64">
        <f t="shared" ca="1" si="316"/>
        <v>-7.7175066939166204E-2</v>
      </c>
      <c r="Z1544" s="64"/>
      <c r="AA1544" s="64">
        <f ca="1">MAX(Y1544,OFFSET($AA$4,B1544,0))</f>
        <v>-7.7175066939166204E-2</v>
      </c>
      <c r="AB1544" s="62">
        <f t="shared" ca="1" si="317"/>
        <v>1802591.5478717182</v>
      </c>
      <c r="AC1544" s="65">
        <f t="shared" ca="1" si="318"/>
        <v>0</v>
      </c>
      <c r="AD1544" s="62">
        <f ca="1">MAX(0,AB1544-W1544*(1+OFFSET($Y$4,B1544,0))*E1544)</f>
        <v>0</v>
      </c>
      <c r="AE1544" s="65">
        <f ca="1">IF(OFFSET($AC$4,B1544,0)=0,0,-OFFSET($AC$4,B1544,0)/OFFSET($AD$4,B1544,0)*AD1544)</f>
        <v>0</v>
      </c>
      <c r="AF1544" s="51">
        <f t="shared" ca="1" si="319"/>
        <v>1802591.5478717182</v>
      </c>
    </row>
    <row r="1545" spans="1:32" ht="11.25" x14ac:dyDescent="0.2">
      <c r="A1545" s="60">
        <v>61115</v>
      </c>
      <c r="B1545" s="102">
        <f>INT(A1545/10000)</f>
        <v>6</v>
      </c>
      <c r="C1545" s="109">
        <v>3</v>
      </c>
      <c r="D1545" s="60" t="s">
        <v>1601</v>
      </c>
      <c r="E1545" s="60">
        <v>1912</v>
      </c>
      <c r="F1545" s="60">
        <v>0</v>
      </c>
      <c r="G1545" s="60">
        <f t="shared" si="307"/>
        <v>3082.0298507462685</v>
      </c>
      <c r="H1545" s="60"/>
      <c r="I1545" s="60"/>
      <c r="J1545" s="57"/>
      <c r="K1545" s="23">
        <f t="shared" si="308"/>
        <v>1</v>
      </c>
      <c r="L1545" s="23">
        <f t="shared" si="309"/>
        <v>0</v>
      </c>
      <c r="M1545" s="23">
        <f ca="1">OFFSET('Z1'!$B$7,B1545,K1545)*E1545</f>
        <v>0</v>
      </c>
      <c r="N1545" s="23">
        <f ca="1">IF(L1545&gt;0,OFFSET('Z1'!$I$7,B1545,L1545)*IF(L1545=1,E1545-9300,IF(L1545=2,E1545-18000,IF(L1545=3,E1545-45000,0))),0)</f>
        <v>0</v>
      </c>
      <c r="O1545" s="23">
        <f>IF(AND(F1545=1,E1545&gt;20000,E1545&lt;=45000),E1545*'Z1'!$G$7,0)+IF(AND(F1545=1,E1545&gt;45000,E1545&lt;=50000),'Z1'!$G$7/5000*(50000-E1545)*E1545,0)</f>
        <v>0</v>
      </c>
      <c r="P1545" s="24">
        <f t="shared" ca="1" si="310"/>
        <v>0</v>
      </c>
      <c r="Q1545" s="27">
        <v>1924</v>
      </c>
      <c r="R1545" s="26">
        <f t="shared" si="311"/>
        <v>924</v>
      </c>
      <c r="S1545" s="27">
        <f t="shared" si="312"/>
        <v>1</v>
      </c>
      <c r="T1545" s="28">
        <f t="shared" si="313"/>
        <v>831.6</v>
      </c>
      <c r="U1545" s="61">
        <f ca="1">OFFSET($U$4,B1545,0)/OFFSET($G$4,B1545,0)*G1545</f>
        <v>1450163.997771977</v>
      </c>
      <c r="V1545" s="62">
        <f t="shared" ca="1" si="314"/>
        <v>1450995.5977719771</v>
      </c>
      <c r="W1545" s="63">
        <v>823.15312146978977</v>
      </c>
      <c r="X1545" s="63">
        <f t="shared" ca="1" si="315"/>
        <v>758.88891096860721</v>
      </c>
      <c r="Y1545" s="64">
        <f t="shared" ca="1" si="316"/>
        <v>-7.8070785161374223E-2</v>
      </c>
      <c r="Z1545" s="64"/>
      <c r="AA1545" s="64">
        <f ca="1">MAX(Y1545,OFFSET($AA$4,B1545,0))</f>
        <v>-7.7301052690755601E-2</v>
      </c>
      <c r="AB1545" s="62">
        <f t="shared" ca="1" si="317"/>
        <v>1452207.0556673917</v>
      </c>
      <c r="AC1545" s="65">
        <f t="shared" ca="1" si="318"/>
        <v>1211.4578954146709</v>
      </c>
      <c r="AD1545" s="62">
        <f ca="1">MAX(0,AB1545-W1545*(1+OFFSET($Y$4,B1545,0))*E1545)</f>
        <v>0</v>
      </c>
      <c r="AE1545" s="65">
        <f ca="1">IF(OFFSET($AC$4,B1545,0)=0,0,-OFFSET($AC$4,B1545,0)/OFFSET($AD$4,B1545,0)*AD1545)</f>
        <v>0</v>
      </c>
      <c r="AF1545" s="51">
        <f t="shared" ca="1" si="319"/>
        <v>1452207.0556673917</v>
      </c>
    </row>
    <row r="1546" spans="1:32" ht="11.25" x14ac:dyDescent="0.2">
      <c r="A1546" s="60">
        <v>61116</v>
      </c>
      <c r="B1546" s="102">
        <f>INT(A1546/10000)</f>
        <v>6</v>
      </c>
      <c r="C1546" s="109">
        <v>3</v>
      </c>
      <c r="D1546" s="60" t="s">
        <v>1602</v>
      </c>
      <c r="E1546" s="60">
        <v>1391</v>
      </c>
      <c r="F1546" s="60">
        <v>0</v>
      </c>
      <c r="G1546" s="60">
        <f t="shared" si="307"/>
        <v>2242.2089552238804</v>
      </c>
      <c r="H1546" s="60"/>
      <c r="I1546" s="60"/>
      <c r="J1546" s="57"/>
      <c r="K1546" s="23">
        <f t="shared" si="308"/>
        <v>1</v>
      </c>
      <c r="L1546" s="23">
        <f t="shared" si="309"/>
        <v>0</v>
      </c>
      <c r="M1546" s="23">
        <f ca="1">OFFSET('Z1'!$B$7,B1546,K1546)*E1546</f>
        <v>0</v>
      </c>
      <c r="N1546" s="23">
        <f ca="1">IF(L1546&gt;0,OFFSET('Z1'!$I$7,B1546,L1546)*IF(L1546=1,E1546-9300,IF(L1546=2,E1546-18000,IF(L1546=3,E1546-45000,0))),0)</f>
        <v>0</v>
      </c>
      <c r="O1546" s="23">
        <f>IF(AND(F1546=1,E1546&gt;20000,E1546&lt;=45000),E1546*'Z1'!$G$7,0)+IF(AND(F1546=1,E1546&gt;45000,E1546&lt;=50000),'Z1'!$G$7/5000*(50000-E1546)*E1546,0)</f>
        <v>0</v>
      </c>
      <c r="P1546" s="24">
        <f t="shared" ca="1" si="310"/>
        <v>0</v>
      </c>
      <c r="Q1546" s="27">
        <v>0</v>
      </c>
      <c r="R1546" s="26">
        <f t="shared" si="311"/>
        <v>0</v>
      </c>
      <c r="S1546" s="27">
        <f t="shared" si="312"/>
        <v>1</v>
      </c>
      <c r="T1546" s="28">
        <f t="shared" si="313"/>
        <v>0</v>
      </c>
      <c r="U1546" s="61">
        <f ca="1">OFFSET($U$4,B1546,0)/OFFSET($G$4,B1546,0)*G1546</f>
        <v>1055009.4774585876</v>
      </c>
      <c r="V1546" s="62">
        <f t="shared" ca="1" si="314"/>
        <v>1055009.4774585876</v>
      </c>
      <c r="W1546" s="63">
        <v>822.7704833792626</v>
      </c>
      <c r="X1546" s="63">
        <f t="shared" ca="1" si="315"/>
        <v>758.45397373011326</v>
      </c>
      <c r="Y1546" s="64">
        <f t="shared" ca="1" si="316"/>
        <v>-7.8170657490033157E-2</v>
      </c>
      <c r="Z1546" s="64"/>
      <c r="AA1546" s="64">
        <f ca="1">MAX(Y1546,OFFSET($AA$4,B1546,0))</f>
        <v>-7.7301052690755601E-2</v>
      </c>
      <c r="AB1546" s="62">
        <f t="shared" ca="1" si="317"/>
        <v>1056004.7173176089</v>
      </c>
      <c r="AC1546" s="65">
        <f t="shared" ca="1" si="318"/>
        <v>995.23985902126878</v>
      </c>
      <c r="AD1546" s="62">
        <f ca="1">MAX(0,AB1546-W1546*(1+OFFSET($Y$4,B1546,0))*E1546)</f>
        <v>0</v>
      </c>
      <c r="AE1546" s="65">
        <f ca="1">IF(OFFSET($AC$4,B1546,0)=0,0,-OFFSET($AC$4,B1546,0)/OFFSET($AD$4,B1546,0)*AD1546)</f>
        <v>0</v>
      </c>
      <c r="AF1546" s="51">
        <f t="shared" ca="1" si="319"/>
        <v>1056004.7173176089</v>
      </c>
    </row>
    <row r="1547" spans="1:32" ht="11.25" x14ac:dyDescent="0.2">
      <c r="A1547" s="60">
        <v>61118</v>
      </c>
      <c r="B1547" s="102">
        <f>INT(A1547/10000)</f>
        <v>6</v>
      </c>
      <c r="C1547" s="109">
        <v>3</v>
      </c>
      <c r="D1547" s="60" t="s">
        <v>1603</v>
      </c>
      <c r="E1547" s="60">
        <v>1020</v>
      </c>
      <c r="F1547" s="60">
        <v>0</v>
      </c>
      <c r="G1547" s="60">
        <f t="shared" si="307"/>
        <v>1644.1791044776119</v>
      </c>
      <c r="H1547" s="60"/>
      <c r="I1547" s="60"/>
      <c r="J1547" s="57"/>
      <c r="K1547" s="23">
        <f t="shared" si="308"/>
        <v>1</v>
      </c>
      <c r="L1547" s="23">
        <f t="shared" si="309"/>
        <v>0</v>
      </c>
      <c r="M1547" s="23">
        <f ca="1">OFFSET('Z1'!$B$7,B1547,K1547)*E1547</f>
        <v>0</v>
      </c>
      <c r="N1547" s="23">
        <f ca="1">IF(L1547&gt;0,OFFSET('Z1'!$I$7,B1547,L1547)*IF(L1547=1,E1547-9300,IF(L1547=2,E1547-18000,IF(L1547=3,E1547-45000,0))),0)</f>
        <v>0</v>
      </c>
      <c r="O1547" s="23">
        <f>IF(AND(F1547=1,E1547&gt;20000,E1547&lt;=45000),E1547*'Z1'!$G$7,0)+IF(AND(F1547=1,E1547&gt;45000,E1547&lt;=50000),'Z1'!$G$7/5000*(50000-E1547)*E1547,0)</f>
        <v>0</v>
      </c>
      <c r="P1547" s="24">
        <f t="shared" ca="1" si="310"/>
        <v>0</v>
      </c>
      <c r="Q1547" s="27">
        <v>41727</v>
      </c>
      <c r="R1547" s="26">
        <f t="shared" si="311"/>
        <v>40727</v>
      </c>
      <c r="S1547" s="27">
        <f t="shared" si="312"/>
        <v>1</v>
      </c>
      <c r="T1547" s="28">
        <f t="shared" si="313"/>
        <v>36654.300000000003</v>
      </c>
      <c r="U1547" s="61">
        <f ca="1">OFFSET($U$4,B1547,0)/OFFSET($G$4,B1547,0)*G1547</f>
        <v>773623.05320471572</v>
      </c>
      <c r="V1547" s="62">
        <f t="shared" ca="1" si="314"/>
        <v>810277.35320471576</v>
      </c>
      <c r="W1547" s="63">
        <v>854.51740845462905</v>
      </c>
      <c r="X1547" s="63">
        <f t="shared" ca="1" si="315"/>
        <v>794.38956196540767</v>
      </c>
      <c r="Y1547" s="64">
        <f t="shared" ca="1" si="316"/>
        <v>-7.0364682912617216E-2</v>
      </c>
      <c r="Z1547" s="64"/>
      <c r="AA1547" s="64">
        <f ca="1">MAX(Y1547,OFFSET($AA$4,B1547,0))</f>
        <v>-7.0364682912617216E-2</v>
      </c>
      <c r="AB1547" s="62">
        <f t="shared" ca="1" si="317"/>
        <v>810277.35320471576</v>
      </c>
      <c r="AC1547" s="65">
        <f t="shared" ca="1" si="318"/>
        <v>0</v>
      </c>
      <c r="AD1547" s="62">
        <f ca="1">MAX(0,AB1547-W1547*(1+OFFSET($Y$4,B1547,0))*E1547)</f>
        <v>1687.7549183170777</v>
      </c>
      <c r="AE1547" s="65">
        <f ca="1">IF(OFFSET($AC$4,B1547,0)=0,0,-OFFSET($AC$4,B1547,0)/OFFSET($AD$4,B1547,0)*AD1547)</f>
        <v>-357.16005971315695</v>
      </c>
      <c r="AF1547" s="51">
        <f t="shared" ca="1" si="319"/>
        <v>809920.19314500259</v>
      </c>
    </row>
    <row r="1548" spans="1:32" ht="11.25" x14ac:dyDescent="0.2">
      <c r="A1548" s="60">
        <v>61119</v>
      </c>
      <c r="B1548" s="102">
        <f>INT(A1548/10000)</f>
        <v>6</v>
      </c>
      <c r="C1548" s="109">
        <v>2</v>
      </c>
      <c r="D1548" s="60" t="s">
        <v>1604</v>
      </c>
      <c r="E1548" s="60">
        <v>557</v>
      </c>
      <c r="F1548" s="60">
        <v>0</v>
      </c>
      <c r="G1548" s="60">
        <f t="shared" si="307"/>
        <v>897.85074626865674</v>
      </c>
      <c r="H1548" s="60"/>
      <c r="I1548" s="60"/>
      <c r="J1548" s="57"/>
      <c r="K1548" s="23">
        <f t="shared" si="308"/>
        <v>1</v>
      </c>
      <c r="L1548" s="23">
        <f t="shared" si="309"/>
        <v>0</v>
      </c>
      <c r="M1548" s="23">
        <f ca="1">OFFSET('Z1'!$B$7,B1548,K1548)*E1548</f>
        <v>0</v>
      </c>
      <c r="N1548" s="23">
        <f ca="1">IF(L1548&gt;0,OFFSET('Z1'!$I$7,B1548,L1548)*IF(L1548=1,E1548-9300,IF(L1548=2,E1548-18000,IF(L1548=3,E1548-45000,0))),0)</f>
        <v>0</v>
      </c>
      <c r="O1548" s="23">
        <f>IF(AND(F1548=1,E1548&gt;20000,E1548&lt;=45000),E1548*'Z1'!$G$7,0)+IF(AND(F1548=1,E1548&gt;45000,E1548&lt;=50000),'Z1'!$G$7/5000*(50000-E1548)*E1548,0)</f>
        <v>0</v>
      </c>
      <c r="P1548" s="24">
        <f t="shared" ca="1" si="310"/>
        <v>0</v>
      </c>
      <c r="Q1548" s="27">
        <v>5307</v>
      </c>
      <c r="R1548" s="26">
        <f t="shared" si="311"/>
        <v>4307</v>
      </c>
      <c r="S1548" s="27">
        <f t="shared" si="312"/>
        <v>1</v>
      </c>
      <c r="T1548" s="28">
        <f t="shared" si="313"/>
        <v>3876.3</v>
      </c>
      <c r="U1548" s="61">
        <f ca="1">OFFSET($U$4,B1548,0)/OFFSET($G$4,B1548,0)*G1548</f>
        <v>422458.86336767318</v>
      </c>
      <c r="V1548" s="62">
        <f t="shared" ca="1" si="314"/>
        <v>426335.16336767317</v>
      </c>
      <c r="W1548" s="63">
        <v>835.95873189508256</v>
      </c>
      <c r="X1548" s="63">
        <f t="shared" ca="1" si="315"/>
        <v>765.41321969061607</v>
      </c>
      <c r="Y1548" s="64">
        <f t="shared" ca="1" si="316"/>
        <v>-8.4388749722779766E-2</v>
      </c>
      <c r="Z1548" s="64"/>
      <c r="AA1548" s="64">
        <f ca="1">MAX(Y1548,OFFSET($AA$4,B1548,0))</f>
        <v>-7.7301052690755601E-2</v>
      </c>
      <c r="AB1548" s="62">
        <f t="shared" ca="1" si="317"/>
        <v>429635.40074585495</v>
      </c>
      <c r="AC1548" s="65">
        <f t="shared" ca="1" si="318"/>
        <v>3300.2373781817732</v>
      </c>
      <c r="AD1548" s="62">
        <f ca="1">MAX(0,AB1548-W1548*(1+OFFSET($Y$4,B1548,0))*E1548)</f>
        <v>0</v>
      </c>
      <c r="AE1548" s="65">
        <f ca="1">IF(OFFSET($AC$4,B1548,0)=0,0,-OFFSET($AC$4,B1548,0)/OFFSET($AD$4,B1548,0)*AD1548)</f>
        <v>0</v>
      </c>
      <c r="AF1548" s="51">
        <f t="shared" ca="1" si="319"/>
        <v>429635.40074585495</v>
      </c>
    </row>
    <row r="1549" spans="1:32" ht="11.25" x14ac:dyDescent="0.2">
      <c r="A1549" s="60">
        <v>61120</v>
      </c>
      <c r="B1549" s="102">
        <f>INT(A1549/10000)</f>
        <v>6</v>
      </c>
      <c r="C1549" s="109">
        <v>6</v>
      </c>
      <c r="D1549" s="60" t="s">
        <v>1605</v>
      </c>
      <c r="E1549" s="60">
        <v>11122</v>
      </c>
      <c r="F1549" s="60">
        <v>0</v>
      </c>
      <c r="G1549" s="60">
        <f t="shared" si="307"/>
        <v>18536.666666666664</v>
      </c>
      <c r="H1549" s="60"/>
      <c r="I1549" s="60"/>
      <c r="J1549" s="57"/>
      <c r="K1549" s="23">
        <f t="shared" si="308"/>
        <v>2</v>
      </c>
      <c r="L1549" s="23">
        <f t="shared" si="309"/>
        <v>0</v>
      </c>
      <c r="M1549" s="23">
        <f ca="1">OFFSET('Z1'!$B$7,B1549,K1549)*E1549</f>
        <v>978402.34</v>
      </c>
      <c r="N1549" s="23">
        <f ca="1">IF(L1549&gt;0,OFFSET('Z1'!$I$7,B1549,L1549)*IF(L1549=1,E1549-9300,IF(L1549=2,E1549-18000,IF(L1549=3,E1549-45000,0))),0)</f>
        <v>0</v>
      </c>
      <c r="O1549" s="23">
        <f>IF(AND(F1549=1,E1549&gt;20000,E1549&lt;=45000),E1549*'Z1'!$G$7,0)+IF(AND(F1549=1,E1549&gt;45000,E1549&lt;=50000),'Z1'!$G$7/5000*(50000-E1549)*E1549,0)</f>
        <v>0</v>
      </c>
      <c r="P1549" s="24">
        <f t="shared" ca="1" si="310"/>
        <v>978402.34</v>
      </c>
      <c r="Q1549" s="27">
        <v>18835</v>
      </c>
      <c r="R1549" s="26">
        <f t="shared" si="311"/>
        <v>17835</v>
      </c>
      <c r="S1549" s="27">
        <f t="shared" si="312"/>
        <v>0</v>
      </c>
      <c r="T1549" s="28">
        <f t="shared" si="313"/>
        <v>0</v>
      </c>
      <c r="U1549" s="61">
        <f ca="1">OFFSET($U$4,B1549,0)/OFFSET($G$4,B1549,0)*G1549</f>
        <v>8721916.3799438812</v>
      </c>
      <c r="V1549" s="62">
        <f t="shared" ca="1" si="314"/>
        <v>9700318.719943881</v>
      </c>
      <c r="W1549" s="63">
        <v>935.99377987649029</v>
      </c>
      <c r="X1549" s="63">
        <f t="shared" ca="1" si="315"/>
        <v>872.17395431971602</v>
      </c>
      <c r="Y1549" s="64">
        <f t="shared" ca="1" si="316"/>
        <v>-6.8184027425049365E-2</v>
      </c>
      <c r="Z1549" s="64"/>
      <c r="AA1549" s="64">
        <f ca="1">MAX(Y1549,OFFSET($AA$4,B1549,0))</f>
        <v>-6.8184027425049365E-2</v>
      </c>
      <c r="AB1549" s="62">
        <f t="shared" ca="1" si="317"/>
        <v>9700318.719943881</v>
      </c>
      <c r="AC1549" s="65">
        <f t="shared" ca="1" si="318"/>
        <v>0</v>
      </c>
      <c r="AD1549" s="62">
        <f ca="1">MAX(0,AB1549-W1549*(1+OFFSET($Y$4,B1549,0))*E1549)</f>
        <v>42858.738668164238</v>
      </c>
      <c r="AE1549" s="65">
        <f ca="1">IF(OFFSET($AC$4,B1549,0)=0,0,-OFFSET($AC$4,B1549,0)/OFFSET($AD$4,B1549,0)*AD1549)</f>
        <v>-9069.6993359768894</v>
      </c>
      <c r="AF1549" s="51">
        <f t="shared" ca="1" si="319"/>
        <v>9691249.0206079036</v>
      </c>
    </row>
    <row r="1550" spans="1:32" ht="11.25" x14ac:dyDescent="0.2">
      <c r="A1550" s="60">
        <v>61203</v>
      </c>
      <c r="B1550" s="102">
        <f>INT(A1550/10000)</f>
        <v>6</v>
      </c>
      <c r="C1550" s="109">
        <v>4</v>
      </c>
      <c r="D1550" s="60" t="s">
        <v>1606</v>
      </c>
      <c r="E1550" s="60">
        <v>2644</v>
      </c>
      <c r="F1550" s="60">
        <v>0</v>
      </c>
      <c r="G1550" s="60">
        <f t="shared" si="307"/>
        <v>4261.9701492537315</v>
      </c>
      <c r="H1550" s="60"/>
      <c r="I1550" s="60"/>
      <c r="J1550" s="57"/>
      <c r="K1550" s="23">
        <f t="shared" si="308"/>
        <v>1</v>
      </c>
      <c r="L1550" s="23">
        <f t="shared" si="309"/>
        <v>0</v>
      </c>
      <c r="M1550" s="23">
        <f ca="1">OFFSET('Z1'!$B$7,B1550,K1550)*E1550</f>
        <v>0</v>
      </c>
      <c r="N1550" s="23">
        <f ca="1">IF(L1550&gt;0,OFFSET('Z1'!$I$7,B1550,L1550)*IF(L1550=1,E1550-9300,IF(L1550=2,E1550-18000,IF(L1550=3,E1550-45000,0))),0)</f>
        <v>0</v>
      </c>
      <c r="O1550" s="23">
        <f>IF(AND(F1550=1,E1550&gt;20000,E1550&lt;=45000),E1550*'Z1'!$G$7,0)+IF(AND(F1550=1,E1550&gt;45000,E1550&lt;=50000),'Z1'!$G$7/5000*(50000-E1550)*E1550,0)</f>
        <v>0</v>
      </c>
      <c r="P1550" s="24">
        <f t="shared" ca="1" si="310"/>
        <v>0</v>
      </c>
      <c r="Q1550" s="27">
        <v>84985</v>
      </c>
      <c r="R1550" s="26">
        <f t="shared" si="311"/>
        <v>83985</v>
      </c>
      <c r="S1550" s="27">
        <f t="shared" si="312"/>
        <v>1</v>
      </c>
      <c r="T1550" s="28">
        <f t="shared" si="313"/>
        <v>75586.5</v>
      </c>
      <c r="U1550" s="61">
        <f ca="1">OFFSET($U$4,B1550,0)/OFFSET($G$4,B1550,0)*G1550</f>
        <v>2005352.3065424201</v>
      </c>
      <c r="V1550" s="62">
        <f t="shared" ca="1" si="314"/>
        <v>2080938.8065424201</v>
      </c>
      <c r="W1550" s="63">
        <v>848.67530701705834</v>
      </c>
      <c r="X1550" s="63">
        <f t="shared" ca="1" si="315"/>
        <v>787.04190867716341</v>
      </c>
      <c r="Y1550" s="64">
        <f t="shared" ca="1" si="316"/>
        <v>-7.2623060704482212E-2</v>
      </c>
      <c r="Z1550" s="64"/>
      <c r="AA1550" s="64">
        <f ca="1">MAX(Y1550,OFFSET($AA$4,B1550,0))</f>
        <v>-7.2623060704482212E-2</v>
      </c>
      <c r="AB1550" s="62">
        <f t="shared" ca="1" si="317"/>
        <v>2080938.8065424201</v>
      </c>
      <c r="AC1550" s="65">
        <f t="shared" ca="1" si="318"/>
        <v>0</v>
      </c>
      <c r="AD1550" s="62">
        <f ca="1">MAX(0,AB1550-W1550*(1+OFFSET($Y$4,B1550,0))*E1550)</f>
        <v>0</v>
      </c>
      <c r="AE1550" s="65">
        <f ca="1">IF(OFFSET($AC$4,B1550,0)=0,0,-OFFSET($AC$4,B1550,0)/OFFSET($AD$4,B1550,0)*AD1550)</f>
        <v>0</v>
      </c>
      <c r="AF1550" s="51">
        <f t="shared" ca="1" si="319"/>
        <v>2080938.8065424201</v>
      </c>
    </row>
    <row r="1551" spans="1:32" ht="11.25" x14ac:dyDescent="0.2">
      <c r="A1551" s="60">
        <v>61204</v>
      </c>
      <c r="B1551" s="102">
        <f>INT(A1551/10000)</f>
        <v>6</v>
      </c>
      <c r="C1551" s="109">
        <v>3</v>
      </c>
      <c r="D1551" s="60" t="s">
        <v>1607</v>
      </c>
      <c r="E1551" s="60">
        <v>1874</v>
      </c>
      <c r="F1551" s="60">
        <v>0</v>
      </c>
      <c r="G1551" s="60">
        <f t="shared" si="307"/>
        <v>3020.7761194029849</v>
      </c>
      <c r="H1551" s="60"/>
      <c r="I1551" s="60"/>
      <c r="J1551" s="57"/>
      <c r="K1551" s="23">
        <f t="shared" si="308"/>
        <v>1</v>
      </c>
      <c r="L1551" s="23">
        <f t="shared" si="309"/>
        <v>0</v>
      </c>
      <c r="M1551" s="23">
        <f ca="1">OFFSET('Z1'!$B$7,B1551,K1551)*E1551</f>
        <v>0</v>
      </c>
      <c r="N1551" s="23">
        <f ca="1">IF(L1551&gt;0,OFFSET('Z1'!$I$7,B1551,L1551)*IF(L1551=1,E1551-9300,IF(L1551=2,E1551-18000,IF(L1551=3,E1551-45000,0))),0)</f>
        <v>0</v>
      </c>
      <c r="O1551" s="23">
        <f>IF(AND(F1551=1,E1551&gt;20000,E1551&lt;=45000),E1551*'Z1'!$G$7,0)+IF(AND(F1551=1,E1551&gt;45000,E1551&lt;=50000),'Z1'!$G$7/5000*(50000-E1551)*E1551,0)</f>
        <v>0</v>
      </c>
      <c r="P1551" s="24">
        <f t="shared" ca="1" si="310"/>
        <v>0</v>
      </c>
      <c r="Q1551" s="27">
        <v>171833</v>
      </c>
      <c r="R1551" s="26">
        <f t="shared" si="311"/>
        <v>170833</v>
      </c>
      <c r="S1551" s="27">
        <f t="shared" si="312"/>
        <v>1</v>
      </c>
      <c r="T1551" s="28">
        <f t="shared" si="313"/>
        <v>153749.70000000001</v>
      </c>
      <c r="U1551" s="61">
        <f ca="1">OFFSET($U$4,B1551,0)/OFFSET($G$4,B1551,0)*G1551</f>
        <v>1421342.7467702327</v>
      </c>
      <c r="V1551" s="62">
        <f t="shared" ca="1" si="314"/>
        <v>1575092.4467702326</v>
      </c>
      <c r="W1551" s="63">
        <v>900.68238659351243</v>
      </c>
      <c r="X1551" s="63">
        <f t="shared" ca="1" si="315"/>
        <v>840.49757031495869</v>
      </c>
      <c r="Y1551" s="64">
        <f t="shared" ca="1" si="316"/>
        <v>-6.6821353647404935E-2</v>
      </c>
      <c r="Z1551" s="64"/>
      <c r="AA1551" s="64">
        <f ca="1">MAX(Y1551,OFFSET($AA$4,B1551,0))</f>
        <v>-6.6821353647404935E-2</v>
      </c>
      <c r="AB1551" s="62">
        <f t="shared" ca="1" si="317"/>
        <v>1575092.4467702326</v>
      </c>
      <c r="AC1551" s="65">
        <f t="shared" ca="1" si="318"/>
        <v>0</v>
      </c>
      <c r="AD1551" s="62">
        <f ca="1">MAX(0,AB1551-W1551*(1+OFFSET($Y$4,B1551,0))*E1551)</f>
        <v>9249.0678044240922</v>
      </c>
      <c r="AE1551" s="65">
        <f ca="1">IF(OFFSET($AC$4,B1551,0)=0,0,-OFFSET($AC$4,B1551,0)/OFFSET($AD$4,B1551,0)*AD1551)</f>
        <v>-1957.2732826713284</v>
      </c>
      <c r="AF1551" s="51">
        <f t="shared" ca="1" si="319"/>
        <v>1573135.1734875613</v>
      </c>
    </row>
    <row r="1552" spans="1:32" ht="11.25" x14ac:dyDescent="0.2">
      <c r="A1552" s="60">
        <v>61205</v>
      </c>
      <c r="B1552" s="102">
        <f>INT(A1552/10000)</f>
        <v>6</v>
      </c>
      <c r="C1552" s="109">
        <v>2</v>
      </c>
      <c r="D1552" s="60" t="s">
        <v>1608</v>
      </c>
      <c r="E1552" s="60">
        <v>818</v>
      </c>
      <c r="F1552" s="60">
        <v>0</v>
      </c>
      <c r="G1552" s="60">
        <f t="shared" si="307"/>
        <v>1318.5671641791046</v>
      </c>
      <c r="H1552" s="60"/>
      <c r="I1552" s="60"/>
      <c r="J1552" s="57"/>
      <c r="K1552" s="23">
        <f t="shared" si="308"/>
        <v>1</v>
      </c>
      <c r="L1552" s="23">
        <f t="shared" si="309"/>
        <v>0</v>
      </c>
      <c r="M1552" s="23">
        <f ca="1">OFFSET('Z1'!$B$7,B1552,K1552)*E1552</f>
        <v>0</v>
      </c>
      <c r="N1552" s="23">
        <f ca="1">IF(L1552&gt;0,OFFSET('Z1'!$I$7,B1552,L1552)*IF(L1552=1,E1552-9300,IF(L1552=2,E1552-18000,IF(L1552=3,E1552-45000,0))),0)</f>
        <v>0</v>
      </c>
      <c r="O1552" s="23">
        <f>IF(AND(F1552=1,E1552&gt;20000,E1552&lt;=45000),E1552*'Z1'!$G$7,0)+IF(AND(F1552=1,E1552&gt;45000,E1552&lt;=50000),'Z1'!$G$7/5000*(50000-E1552)*E1552,0)</f>
        <v>0</v>
      </c>
      <c r="P1552" s="24">
        <f t="shared" ca="1" si="310"/>
        <v>0</v>
      </c>
      <c r="Q1552" s="27">
        <v>0</v>
      </c>
      <c r="R1552" s="26">
        <f t="shared" si="311"/>
        <v>0</v>
      </c>
      <c r="S1552" s="27">
        <f t="shared" si="312"/>
        <v>1</v>
      </c>
      <c r="T1552" s="28">
        <f t="shared" si="313"/>
        <v>0</v>
      </c>
      <c r="U1552" s="61">
        <f ca="1">OFFSET($U$4,B1552,0)/OFFSET($G$4,B1552,0)*G1552</f>
        <v>620415.35051123286</v>
      </c>
      <c r="V1552" s="62">
        <f t="shared" ca="1" si="314"/>
        <v>620415.35051123286</v>
      </c>
      <c r="W1552" s="63">
        <v>822.73460691568641</v>
      </c>
      <c r="X1552" s="63">
        <f t="shared" ca="1" si="315"/>
        <v>758.45397373011349</v>
      </c>
      <c r="Y1552" s="64">
        <f t="shared" ca="1" si="316"/>
        <v>-7.8130459865486612E-2</v>
      </c>
      <c r="Z1552" s="64"/>
      <c r="AA1552" s="64">
        <f ca="1">MAX(Y1552,OFFSET($AA$4,B1552,0))</f>
        <v>-7.7301052690755601E-2</v>
      </c>
      <c r="AB1552" s="62">
        <f t="shared" ca="1" si="317"/>
        <v>620973.53897567885</v>
      </c>
      <c r="AC1552" s="65">
        <f t="shared" ca="1" si="318"/>
        <v>558.1884644459933</v>
      </c>
      <c r="AD1552" s="62">
        <f ca="1">MAX(0,AB1552-W1552*(1+OFFSET($Y$4,B1552,0))*E1552)</f>
        <v>0</v>
      </c>
      <c r="AE1552" s="65">
        <f ca="1">IF(OFFSET($AC$4,B1552,0)=0,0,-OFFSET($AC$4,B1552,0)/OFFSET($AD$4,B1552,0)*AD1552)</f>
        <v>0</v>
      </c>
      <c r="AF1552" s="51">
        <f t="shared" ca="1" si="319"/>
        <v>620973.53897567885</v>
      </c>
    </row>
    <row r="1553" spans="1:32" ht="11.25" x14ac:dyDescent="0.2">
      <c r="A1553" s="60">
        <v>61206</v>
      </c>
      <c r="B1553" s="102">
        <f>INT(A1553/10000)</f>
        <v>6</v>
      </c>
      <c r="C1553" s="109">
        <v>3</v>
      </c>
      <c r="D1553" s="60" t="s">
        <v>1609</v>
      </c>
      <c r="E1553" s="60">
        <v>1219</v>
      </c>
      <c r="F1553" s="60">
        <v>0</v>
      </c>
      <c r="G1553" s="60">
        <f t="shared" si="307"/>
        <v>1964.955223880597</v>
      </c>
      <c r="H1553" s="60"/>
      <c r="I1553" s="60"/>
      <c r="J1553" s="57"/>
      <c r="K1553" s="23">
        <f t="shared" si="308"/>
        <v>1</v>
      </c>
      <c r="L1553" s="23">
        <f t="shared" si="309"/>
        <v>0</v>
      </c>
      <c r="M1553" s="23">
        <f ca="1">OFFSET('Z1'!$B$7,B1553,K1553)*E1553</f>
        <v>0</v>
      </c>
      <c r="N1553" s="23">
        <f ca="1">IF(L1553&gt;0,OFFSET('Z1'!$I$7,B1553,L1553)*IF(L1553=1,E1553-9300,IF(L1553=2,E1553-18000,IF(L1553=3,E1553-45000,0))),0)</f>
        <v>0</v>
      </c>
      <c r="O1553" s="23">
        <f>IF(AND(F1553=1,E1553&gt;20000,E1553&lt;=45000),E1553*'Z1'!$G$7,0)+IF(AND(F1553=1,E1553&gt;45000,E1553&lt;=50000),'Z1'!$G$7/5000*(50000-E1553)*E1553,0)</f>
        <v>0</v>
      </c>
      <c r="P1553" s="24">
        <f t="shared" ca="1" si="310"/>
        <v>0</v>
      </c>
      <c r="Q1553" s="27">
        <v>3056</v>
      </c>
      <c r="R1553" s="26">
        <f t="shared" si="311"/>
        <v>2056</v>
      </c>
      <c r="S1553" s="27">
        <f t="shared" si="312"/>
        <v>1</v>
      </c>
      <c r="T1553" s="28">
        <f t="shared" si="313"/>
        <v>1850.4</v>
      </c>
      <c r="U1553" s="61">
        <f ca="1">OFFSET($U$4,B1553,0)/OFFSET($G$4,B1553,0)*G1553</f>
        <v>924555.39397700829</v>
      </c>
      <c r="V1553" s="62">
        <f t="shared" ca="1" si="314"/>
        <v>926405.79397700832</v>
      </c>
      <c r="W1553" s="63">
        <v>825.71673865287312</v>
      </c>
      <c r="X1553" s="63">
        <f t="shared" ca="1" si="315"/>
        <v>759.97193927564263</v>
      </c>
      <c r="Y1553" s="64">
        <f t="shared" ca="1" si="316"/>
        <v>-7.9621492819063722E-2</v>
      </c>
      <c r="Z1553" s="64"/>
      <c r="AA1553" s="64">
        <f ca="1">MAX(Y1553,OFFSET($AA$4,B1553,0))</f>
        <v>-7.7301052690755601E-2</v>
      </c>
      <c r="AB1553" s="62">
        <f t="shared" ca="1" si="317"/>
        <v>928741.42998183623</v>
      </c>
      <c r="AC1553" s="65">
        <f t="shared" ca="1" si="318"/>
        <v>2335.6360048279166</v>
      </c>
      <c r="AD1553" s="62">
        <f ca="1">MAX(0,AB1553-W1553*(1+OFFSET($Y$4,B1553,0))*E1553)</f>
        <v>0</v>
      </c>
      <c r="AE1553" s="65">
        <f ca="1">IF(OFFSET($AC$4,B1553,0)=0,0,-OFFSET($AC$4,B1553,0)/OFFSET($AD$4,B1553,0)*AD1553)</f>
        <v>0</v>
      </c>
      <c r="AF1553" s="51">
        <f t="shared" ca="1" si="319"/>
        <v>928741.42998183623</v>
      </c>
    </row>
    <row r="1554" spans="1:32" ht="11.25" x14ac:dyDescent="0.2">
      <c r="A1554" s="60">
        <v>61207</v>
      </c>
      <c r="B1554" s="102">
        <f>INT(A1554/10000)</f>
        <v>6</v>
      </c>
      <c r="C1554" s="109">
        <v>4</v>
      </c>
      <c r="D1554" s="60" t="s">
        <v>1610</v>
      </c>
      <c r="E1554" s="60">
        <v>4855</v>
      </c>
      <c r="F1554" s="60">
        <v>0</v>
      </c>
      <c r="G1554" s="60">
        <f t="shared" si="307"/>
        <v>7825.9701492537315</v>
      </c>
      <c r="H1554" s="60"/>
      <c r="I1554" s="60"/>
      <c r="J1554" s="57"/>
      <c r="K1554" s="23">
        <f t="shared" si="308"/>
        <v>1</v>
      </c>
      <c r="L1554" s="23">
        <f t="shared" si="309"/>
        <v>0</v>
      </c>
      <c r="M1554" s="23">
        <f ca="1">OFFSET('Z1'!$B$7,B1554,K1554)*E1554</f>
        <v>0</v>
      </c>
      <c r="N1554" s="23">
        <f ca="1">IF(L1554&gt;0,OFFSET('Z1'!$I$7,B1554,L1554)*IF(L1554=1,E1554-9300,IF(L1554=2,E1554-18000,IF(L1554=3,E1554-45000,0))),0)</f>
        <v>0</v>
      </c>
      <c r="O1554" s="23">
        <f>IF(AND(F1554=1,E1554&gt;20000,E1554&lt;=45000),E1554*'Z1'!$G$7,0)+IF(AND(F1554=1,E1554&gt;45000,E1554&lt;=50000),'Z1'!$G$7/5000*(50000-E1554)*E1554,0)</f>
        <v>0</v>
      </c>
      <c r="P1554" s="24">
        <f t="shared" ca="1" si="310"/>
        <v>0</v>
      </c>
      <c r="Q1554" s="27">
        <v>279066</v>
      </c>
      <c r="R1554" s="26">
        <f t="shared" si="311"/>
        <v>278066</v>
      </c>
      <c r="S1554" s="27">
        <f t="shared" si="312"/>
        <v>1</v>
      </c>
      <c r="T1554" s="28">
        <f t="shared" si="313"/>
        <v>250259.4</v>
      </c>
      <c r="U1554" s="61">
        <f ca="1">OFFSET($U$4,B1554,0)/OFFSET($G$4,B1554,0)*G1554</f>
        <v>3682294.0424597012</v>
      </c>
      <c r="V1554" s="62">
        <f t="shared" ca="1" si="314"/>
        <v>3932553.4424597011</v>
      </c>
      <c r="W1554" s="63">
        <v>872.71274225414379</v>
      </c>
      <c r="X1554" s="63">
        <f t="shared" ca="1" si="315"/>
        <v>810.00070905452139</v>
      </c>
      <c r="Y1554" s="64">
        <f t="shared" ca="1" si="316"/>
        <v>-7.1858734453266293E-2</v>
      </c>
      <c r="Z1554" s="64"/>
      <c r="AA1554" s="64">
        <f ca="1">MAX(Y1554,OFFSET($AA$4,B1554,0))</f>
        <v>-7.1858734453266293E-2</v>
      </c>
      <c r="AB1554" s="62">
        <f t="shared" ca="1" si="317"/>
        <v>3932553.4424597016</v>
      </c>
      <c r="AC1554" s="65">
        <f t="shared" ca="1" si="318"/>
        <v>0</v>
      </c>
      <c r="AD1554" s="62">
        <f ca="1">MAX(0,AB1554-W1554*(1+OFFSET($Y$4,B1554,0))*E1554)</f>
        <v>1874.1113794529811</v>
      </c>
      <c r="AE1554" s="65">
        <f ca="1">IF(OFFSET($AC$4,B1554,0)=0,0,-OFFSET($AC$4,B1554,0)/OFFSET($AD$4,B1554,0)*AD1554)</f>
        <v>-396.59652294894499</v>
      </c>
      <c r="AF1554" s="51">
        <f t="shared" ca="1" si="319"/>
        <v>3932156.8459367524</v>
      </c>
    </row>
    <row r="1555" spans="1:32" ht="11.25" x14ac:dyDescent="0.2">
      <c r="A1555" s="60">
        <v>61213</v>
      </c>
      <c r="B1555" s="102">
        <f>INT(A1555/10000)</f>
        <v>6</v>
      </c>
      <c r="C1555" s="109">
        <v>4</v>
      </c>
      <c r="D1555" s="60" t="s">
        <v>1611</v>
      </c>
      <c r="E1555" s="60">
        <v>3037</v>
      </c>
      <c r="F1555" s="60">
        <v>0</v>
      </c>
      <c r="G1555" s="60">
        <f t="shared" si="307"/>
        <v>4895.4626865671644</v>
      </c>
      <c r="H1555" s="60"/>
      <c r="I1555" s="60"/>
      <c r="J1555" s="57"/>
      <c r="K1555" s="23">
        <f t="shared" si="308"/>
        <v>1</v>
      </c>
      <c r="L1555" s="23">
        <f t="shared" si="309"/>
        <v>0</v>
      </c>
      <c r="M1555" s="23">
        <f ca="1">OFFSET('Z1'!$B$7,B1555,K1555)*E1555</f>
        <v>0</v>
      </c>
      <c r="N1555" s="23">
        <f ca="1">IF(L1555&gt;0,OFFSET('Z1'!$I$7,B1555,L1555)*IF(L1555=1,E1555-9300,IF(L1555=2,E1555-18000,IF(L1555=3,E1555-45000,0))),0)</f>
        <v>0</v>
      </c>
      <c r="O1555" s="23">
        <f>IF(AND(F1555=1,E1555&gt;20000,E1555&lt;=45000),E1555*'Z1'!$G$7,0)+IF(AND(F1555=1,E1555&gt;45000,E1555&lt;=50000),'Z1'!$G$7/5000*(50000-E1555)*E1555,0)</f>
        <v>0</v>
      </c>
      <c r="P1555" s="24">
        <f t="shared" ca="1" si="310"/>
        <v>0</v>
      </c>
      <c r="Q1555" s="27">
        <v>94616</v>
      </c>
      <c r="R1555" s="26">
        <f t="shared" si="311"/>
        <v>93616</v>
      </c>
      <c r="S1555" s="27">
        <f t="shared" si="312"/>
        <v>1</v>
      </c>
      <c r="T1555" s="28">
        <f t="shared" si="313"/>
        <v>84254.400000000009</v>
      </c>
      <c r="U1555" s="61">
        <f ca="1">OFFSET($U$4,B1555,0)/OFFSET($G$4,B1555,0)*G1555</f>
        <v>2303424.7182183545</v>
      </c>
      <c r="V1555" s="62">
        <f t="shared" ca="1" si="314"/>
        <v>2387679.1182183544</v>
      </c>
      <c r="W1555" s="63">
        <v>850.30265592472222</v>
      </c>
      <c r="X1555" s="63">
        <f t="shared" ca="1" si="315"/>
        <v>786.1966144940252</v>
      </c>
      <c r="Y1555" s="64">
        <f t="shared" ca="1" si="316"/>
        <v>-7.5392027749202284E-2</v>
      </c>
      <c r="Z1555" s="64"/>
      <c r="AA1555" s="64">
        <f ca="1">MAX(Y1555,OFFSET($AA$4,B1555,0))</f>
        <v>-7.5392027749202284E-2</v>
      </c>
      <c r="AB1555" s="62">
        <f t="shared" ca="1" si="317"/>
        <v>2387679.1182183544</v>
      </c>
      <c r="AC1555" s="65">
        <f t="shared" ca="1" si="318"/>
        <v>0</v>
      </c>
      <c r="AD1555" s="62">
        <f ca="1">MAX(0,AB1555-W1555*(1+OFFSET($Y$4,B1555,0))*E1555)</f>
        <v>0</v>
      </c>
      <c r="AE1555" s="65">
        <f ca="1">IF(OFFSET($AC$4,B1555,0)=0,0,-OFFSET($AC$4,B1555,0)/OFFSET($AD$4,B1555,0)*AD1555)</f>
        <v>0</v>
      </c>
      <c r="AF1555" s="51">
        <f t="shared" ca="1" si="319"/>
        <v>2387679.1182183544</v>
      </c>
    </row>
    <row r="1556" spans="1:32" ht="11.25" x14ac:dyDescent="0.2">
      <c r="A1556" s="60">
        <v>61215</v>
      </c>
      <c r="B1556" s="102">
        <f>INT(A1556/10000)</f>
        <v>6</v>
      </c>
      <c r="C1556" s="109">
        <v>3</v>
      </c>
      <c r="D1556" s="60" t="s">
        <v>1612</v>
      </c>
      <c r="E1556" s="60">
        <v>1195</v>
      </c>
      <c r="F1556" s="60">
        <v>0</v>
      </c>
      <c r="G1556" s="60">
        <f t="shared" ref="G1556:G1619" si="320">IF(AND(F1556=1,E1556&lt;=20000),E1556*2,IF(E1556&lt;=10000,E1556*(1+41/67),IF(E1556&lt;=20000,E1556*(1+2/3),IF(E1556&lt;=50000,E1556*(2),E1556*(2+1/3))))+IF(AND(E1556&gt;9000,E1556&lt;=10000),(E1556-9000)*(110/201),0)+IF(AND(E1556&gt;18000,E1556&lt;=20000),(E1556-18000)*(3+1/3),0)+IF(AND(E1556&gt;45000,E1556&lt;=50000),(E1556-45000)*(3+1/3),0))</f>
        <v>1926.2686567164178</v>
      </c>
      <c r="H1556" s="60"/>
      <c r="I1556" s="60"/>
      <c r="J1556" s="57"/>
      <c r="K1556" s="23">
        <f t="shared" ref="K1556:K1619" si="321">IF(AND(F1556=1,E1556&lt;=20000),3,IF(E1556&lt;=10000,1,IF(E1556&lt;=20000,2,IF(E1556&lt;=50000,3,4))))</f>
        <v>1</v>
      </c>
      <c r="L1556" s="23">
        <f t="shared" ref="L1556:L1619" si="322">IF(AND(F1556=1,E1556&lt;=45000),0,IF(AND(E1556&gt;9300,E1556&lt;=10000),1,IF(AND(E1556&gt;18000,E1556&lt;=20000),2,IF(AND(E1556&gt;45000,E1556&lt;=50000),3,0))))</f>
        <v>0</v>
      </c>
      <c r="M1556" s="23">
        <f ca="1">OFFSET('Z1'!$B$7,B1556,K1556)*E1556</f>
        <v>0</v>
      </c>
      <c r="N1556" s="23">
        <f ca="1">IF(L1556&gt;0,OFFSET('Z1'!$I$7,B1556,L1556)*IF(L1556=1,E1556-9300,IF(L1556=2,E1556-18000,IF(L1556=3,E1556-45000,0))),0)</f>
        <v>0</v>
      </c>
      <c r="O1556" s="23">
        <f>IF(AND(F1556=1,E1556&gt;20000,E1556&lt;=45000),E1556*'Z1'!$G$7,0)+IF(AND(F1556=1,E1556&gt;45000,E1556&lt;=50000),'Z1'!$G$7/5000*(50000-E1556)*E1556,0)</f>
        <v>0</v>
      </c>
      <c r="P1556" s="24">
        <f t="shared" ref="P1556:P1619" ca="1" si="323">SUM(M1556:O1556)</f>
        <v>0</v>
      </c>
      <c r="Q1556" s="27">
        <v>165749</v>
      </c>
      <c r="R1556" s="26">
        <f t="shared" ref="R1556:R1619" si="324">MAX(Q1556-$R$3,0)</f>
        <v>164749</v>
      </c>
      <c r="S1556" s="27">
        <f t="shared" ref="S1556:S1619" si="325">IF(E1556&lt;=9300,1,IF(E1556&gt;10000,0,2))</f>
        <v>1</v>
      </c>
      <c r="T1556" s="28">
        <f t="shared" ref="T1556:T1619" si="326">IF(S1556=0,0,IF(S1556=1,R1556*$T$3,R1556*$T$3*(10000-E1556)/700))</f>
        <v>148274.1</v>
      </c>
      <c r="U1556" s="61">
        <f ca="1">OFFSET($U$4,B1556,0)/OFFSET($G$4,B1556,0)*G1556</f>
        <v>906352.49860748556</v>
      </c>
      <c r="V1556" s="62">
        <f t="shared" ref="V1556:V1619" ca="1" si="327">P1556+T1556+U1556</f>
        <v>1054626.5986074856</v>
      </c>
      <c r="W1556" s="63">
        <v>943.15363959771435</v>
      </c>
      <c r="X1556" s="63">
        <f t="shared" ref="X1556:X1619" ca="1" si="328">V1556/E1556</f>
        <v>882.53271849998794</v>
      </c>
      <c r="Y1556" s="64">
        <f t="shared" ref="Y1556:Y1619" ca="1" si="329">X1556/W1556-1</f>
        <v>-6.4274704091247692E-2</v>
      </c>
      <c r="Z1556" s="64"/>
      <c r="AA1556" s="64">
        <f ca="1">MAX(Y1556,OFFSET($AA$4,B1556,0))</f>
        <v>-6.4274704091247692E-2</v>
      </c>
      <c r="AB1556" s="62">
        <f t="shared" ref="AB1556:AB1619" ca="1" si="330">(W1556*(1+AA1556))*E1556</f>
        <v>1054626.5986074856</v>
      </c>
      <c r="AC1556" s="65">
        <f t="shared" ref="AC1556:AC1619" ca="1" si="331">AB1556-V1556</f>
        <v>0</v>
      </c>
      <c r="AD1556" s="62">
        <f ca="1">MAX(0,AB1556-W1556*(1+OFFSET($Y$4,B1556,0))*E1556)</f>
        <v>9046.2454736955697</v>
      </c>
      <c r="AE1556" s="65">
        <f ca="1">IF(OFFSET($AC$4,B1556,0)=0,0,-OFFSET($AC$4,B1556,0)/OFFSET($AD$4,B1556,0)*AD1556)</f>
        <v>-1914.3523378303598</v>
      </c>
      <c r="AF1556" s="51">
        <f t="shared" ref="AF1556:AF1619" ca="1" si="332">AB1556+AE1556</f>
        <v>1052712.2462696552</v>
      </c>
    </row>
    <row r="1557" spans="1:32" ht="11.25" x14ac:dyDescent="0.2">
      <c r="A1557" s="60">
        <v>61217</v>
      </c>
      <c r="B1557" s="102">
        <f>INT(A1557/10000)</f>
        <v>6</v>
      </c>
      <c r="C1557" s="109">
        <v>3</v>
      </c>
      <c r="D1557" s="60" t="s">
        <v>1613</v>
      </c>
      <c r="E1557" s="60">
        <v>2425</v>
      </c>
      <c r="F1557" s="60">
        <v>0</v>
      </c>
      <c r="G1557" s="60">
        <f t="shared" si="320"/>
        <v>3908.9552238805968</v>
      </c>
      <c r="H1557" s="60"/>
      <c r="I1557" s="60"/>
      <c r="J1557" s="57"/>
      <c r="K1557" s="23">
        <f t="shared" si="321"/>
        <v>1</v>
      </c>
      <c r="L1557" s="23">
        <f t="shared" si="322"/>
        <v>0</v>
      </c>
      <c r="M1557" s="23">
        <f ca="1">OFFSET('Z1'!$B$7,B1557,K1557)*E1557</f>
        <v>0</v>
      </c>
      <c r="N1557" s="23">
        <f ca="1">IF(L1557&gt;0,OFFSET('Z1'!$I$7,B1557,L1557)*IF(L1557=1,E1557-9300,IF(L1557=2,E1557-18000,IF(L1557=3,E1557-45000,0))),0)</f>
        <v>0</v>
      </c>
      <c r="O1557" s="23">
        <f>IF(AND(F1557=1,E1557&gt;20000,E1557&lt;=45000),E1557*'Z1'!$G$7,0)+IF(AND(F1557=1,E1557&gt;45000,E1557&lt;=50000),'Z1'!$G$7/5000*(50000-E1557)*E1557,0)</f>
        <v>0</v>
      </c>
      <c r="P1557" s="24">
        <f t="shared" ca="1" si="323"/>
        <v>0</v>
      </c>
      <c r="Q1557" s="27">
        <v>348430</v>
      </c>
      <c r="R1557" s="26">
        <f t="shared" si="324"/>
        <v>347430</v>
      </c>
      <c r="S1557" s="27">
        <f t="shared" si="325"/>
        <v>1</v>
      </c>
      <c r="T1557" s="28">
        <f t="shared" si="326"/>
        <v>312687</v>
      </c>
      <c r="U1557" s="61">
        <f ca="1">OFFSET($U$4,B1557,0)/OFFSET($G$4,B1557,0)*G1557</f>
        <v>1839250.8862955251</v>
      </c>
      <c r="V1557" s="62">
        <f t="shared" ca="1" si="327"/>
        <v>2151937.8862955254</v>
      </c>
      <c r="W1557" s="63">
        <v>948.81158455254263</v>
      </c>
      <c r="X1557" s="63">
        <f t="shared" ca="1" si="328"/>
        <v>887.39706651361871</v>
      </c>
      <c r="Y1557" s="64">
        <f t="shared" ca="1" si="329"/>
        <v>-6.4727833258788503E-2</v>
      </c>
      <c r="Z1557" s="64"/>
      <c r="AA1557" s="64">
        <f ca="1">MAX(Y1557,OFFSET($AA$4,B1557,0))</f>
        <v>-6.4727833258788503E-2</v>
      </c>
      <c r="AB1557" s="62">
        <f t="shared" ca="1" si="330"/>
        <v>2151937.8862955254</v>
      </c>
      <c r="AC1557" s="65">
        <f t="shared" ca="1" si="331"/>
        <v>0</v>
      </c>
      <c r="AD1557" s="62">
        <f ca="1">MAX(0,AB1557-W1557*(1+OFFSET($Y$4,B1557,0))*E1557)</f>
        <v>17424.978948816191</v>
      </c>
      <c r="AE1557" s="65">
        <f ca="1">IF(OFFSET($AC$4,B1557,0)=0,0,-OFFSET($AC$4,B1557,0)/OFFSET($AD$4,B1557,0)*AD1557)</f>
        <v>-3687.4468291079729</v>
      </c>
      <c r="AF1557" s="51">
        <f t="shared" ca="1" si="332"/>
        <v>2148250.4394664173</v>
      </c>
    </row>
    <row r="1558" spans="1:32" ht="11.25" x14ac:dyDescent="0.2">
      <c r="A1558" s="60">
        <v>61222</v>
      </c>
      <c r="B1558" s="102">
        <f>INT(A1558/10000)</f>
        <v>6</v>
      </c>
      <c r="C1558" s="109">
        <v>3</v>
      </c>
      <c r="D1558" s="60" t="s">
        <v>1614</v>
      </c>
      <c r="E1558" s="60">
        <v>1732</v>
      </c>
      <c r="F1558" s="60">
        <v>0</v>
      </c>
      <c r="G1558" s="60">
        <f t="shared" si="320"/>
        <v>2791.8805970149256</v>
      </c>
      <c r="H1558" s="60"/>
      <c r="I1558" s="60"/>
      <c r="J1558" s="57"/>
      <c r="K1558" s="23">
        <f t="shared" si="321"/>
        <v>1</v>
      </c>
      <c r="L1558" s="23">
        <f t="shared" si="322"/>
        <v>0</v>
      </c>
      <c r="M1558" s="23">
        <f ca="1">OFFSET('Z1'!$B$7,B1558,K1558)*E1558</f>
        <v>0</v>
      </c>
      <c r="N1558" s="23">
        <f ca="1">IF(L1558&gt;0,OFFSET('Z1'!$I$7,B1558,L1558)*IF(L1558=1,E1558-9300,IF(L1558=2,E1558-18000,IF(L1558=3,E1558-45000,0))),0)</f>
        <v>0</v>
      </c>
      <c r="O1558" s="23">
        <f>IF(AND(F1558=1,E1558&gt;20000,E1558&lt;=45000),E1558*'Z1'!$G$7,0)+IF(AND(F1558=1,E1558&gt;45000,E1558&lt;=50000),'Z1'!$G$7/5000*(50000-E1558)*E1558,0)</f>
        <v>0</v>
      </c>
      <c r="P1558" s="24">
        <f t="shared" ca="1" si="323"/>
        <v>0</v>
      </c>
      <c r="Q1558" s="27">
        <v>13026</v>
      </c>
      <c r="R1558" s="26">
        <f t="shared" si="324"/>
        <v>12026</v>
      </c>
      <c r="S1558" s="27">
        <f t="shared" si="325"/>
        <v>1</v>
      </c>
      <c r="T1558" s="28">
        <f t="shared" si="326"/>
        <v>10823.4</v>
      </c>
      <c r="U1558" s="61">
        <f ca="1">OFFSET($U$4,B1558,0)/OFFSET($G$4,B1558,0)*G1558</f>
        <v>1313642.2825005567</v>
      </c>
      <c r="V1558" s="62">
        <f t="shared" ca="1" si="327"/>
        <v>1324465.6825005566</v>
      </c>
      <c r="W1558" s="63">
        <v>829.59005511665782</v>
      </c>
      <c r="X1558" s="63">
        <f t="shared" ca="1" si="328"/>
        <v>764.70304994258458</v>
      </c>
      <c r="Y1558" s="64">
        <f t="shared" ca="1" si="329"/>
        <v>-7.8215746167483613E-2</v>
      </c>
      <c r="Z1558" s="64"/>
      <c r="AA1558" s="64">
        <f ca="1">MAX(Y1558,OFFSET($AA$4,B1558,0))</f>
        <v>-7.7301052690755601E-2</v>
      </c>
      <c r="AB1558" s="62">
        <f t="shared" ca="1" si="330"/>
        <v>1325779.9598001486</v>
      </c>
      <c r="AC1558" s="65">
        <f t="shared" ca="1" si="331"/>
        <v>1314.2772995920386</v>
      </c>
      <c r="AD1558" s="62">
        <f ca="1">MAX(0,AB1558-W1558*(1+OFFSET($Y$4,B1558,0))*E1558)</f>
        <v>0</v>
      </c>
      <c r="AE1558" s="65">
        <f ca="1">IF(OFFSET($AC$4,B1558,0)=0,0,-OFFSET($AC$4,B1558,0)/OFFSET($AD$4,B1558,0)*AD1558)</f>
        <v>0</v>
      </c>
      <c r="AF1558" s="51">
        <f t="shared" ca="1" si="332"/>
        <v>1325779.9598001486</v>
      </c>
    </row>
    <row r="1559" spans="1:32" ht="11.25" x14ac:dyDescent="0.2">
      <c r="A1559" s="60">
        <v>61236</v>
      </c>
      <c r="B1559" s="102">
        <f>INT(A1559/10000)</f>
        <v>6</v>
      </c>
      <c r="C1559" s="109">
        <v>4</v>
      </c>
      <c r="D1559" s="60" t="s">
        <v>1615</v>
      </c>
      <c r="E1559" s="60">
        <v>2804</v>
      </c>
      <c r="F1559" s="60">
        <v>0</v>
      </c>
      <c r="G1559" s="60">
        <f t="shared" si="320"/>
        <v>4519.8805970149251</v>
      </c>
      <c r="H1559" s="60"/>
      <c r="I1559" s="60"/>
      <c r="J1559" s="57"/>
      <c r="K1559" s="23">
        <f t="shared" si="321"/>
        <v>1</v>
      </c>
      <c r="L1559" s="23">
        <f t="shared" si="322"/>
        <v>0</v>
      </c>
      <c r="M1559" s="23">
        <f ca="1">OFFSET('Z1'!$B$7,B1559,K1559)*E1559</f>
        <v>0</v>
      </c>
      <c r="N1559" s="23">
        <f ca="1">IF(L1559&gt;0,OFFSET('Z1'!$I$7,B1559,L1559)*IF(L1559=1,E1559-9300,IF(L1559=2,E1559-18000,IF(L1559=3,E1559-45000,0))),0)</f>
        <v>0</v>
      </c>
      <c r="O1559" s="23">
        <f>IF(AND(F1559=1,E1559&gt;20000,E1559&lt;=45000),E1559*'Z1'!$G$7,0)+IF(AND(F1559=1,E1559&gt;45000,E1559&lt;=50000),'Z1'!$G$7/5000*(50000-E1559)*E1559,0)</f>
        <v>0</v>
      </c>
      <c r="P1559" s="24">
        <f t="shared" ca="1" si="323"/>
        <v>0</v>
      </c>
      <c r="Q1559" s="27">
        <v>760189</v>
      </c>
      <c r="R1559" s="26">
        <f t="shared" si="324"/>
        <v>759189</v>
      </c>
      <c r="S1559" s="27">
        <f t="shared" si="325"/>
        <v>1</v>
      </c>
      <c r="T1559" s="28">
        <f t="shared" si="326"/>
        <v>683270.1</v>
      </c>
      <c r="U1559" s="61">
        <f ca="1">OFFSET($U$4,B1559,0)/OFFSET($G$4,B1559,0)*G1559</f>
        <v>2126704.9423392382</v>
      </c>
      <c r="V1559" s="62">
        <f t="shared" ca="1" si="327"/>
        <v>2809975.0423392383</v>
      </c>
      <c r="W1559" s="63">
        <v>1060.6945921845891</v>
      </c>
      <c r="X1559" s="63">
        <f t="shared" ca="1" si="328"/>
        <v>1002.1308995503703</v>
      </c>
      <c r="Y1559" s="64">
        <f t="shared" ca="1" si="329"/>
        <v>-5.5212587172337679E-2</v>
      </c>
      <c r="Z1559" s="64"/>
      <c r="AA1559" s="64">
        <f ca="1">MAX(Y1559,OFFSET($AA$4,B1559,0))</f>
        <v>-5.5212587172337679E-2</v>
      </c>
      <c r="AB1559" s="62">
        <f t="shared" ca="1" si="330"/>
        <v>2809975.0423392383</v>
      </c>
      <c r="AC1559" s="65">
        <f t="shared" ca="1" si="331"/>
        <v>0</v>
      </c>
      <c r="AD1559" s="62">
        <f ca="1">MAX(0,AB1559-W1559*(1+OFFSET($Y$4,B1559,0))*E1559)</f>
        <v>50824.302871388849</v>
      </c>
      <c r="AE1559" s="65">
        <f ca="1">IF(OFFSET($AC$4,B1559,0)=0,0,-OFFSET($AC$4,B1559,0)/OFFSET($AD$4,B1559,0)*AD1559)</f>
        <v>-10755.359591264145</v>
      </c>
      <c r="AF1559" s="51">
        <f t="shared" ca="1" si="332"/>
        <v>2799219.6827479741</v>
      </c>
    </row>
    <row r="1560" spans="1:32" ht="11.25" x14ac:dyDescent="0.2">
      <c r="A1560" s="60">
        <v>61243</v>
      </c>
      <c r="B1560" s="102">
        <f>INT(A1560/10000)</f>
        <v>6</v>
      </c>
      <c r="C1560" s="109">
        <v>3</v>
      </c>
      <c r="D1560" s="60" t="s">
        <v>1616</v>
      </c>
      <c r="E1560" s="60">
        <v>1558</v>
      </c>
      <c r="F1560" s="60">
        <v>0</v>
      </c>
      <c r="G1560" s="60">
        <f t="shared" si="320"/>
        <v>2511.4029850746269</v>
      </c>
      <c r="H1560" s="60"/>
      <c r="I1560" s="60"/>
      <c r="J1560" s="57"/>
      <c r="K1560" s="23">
        <f t="shared" si="321"/>
        <v>1</v>
      </c>
      <c r="L1560" s="23">
        <f t="shared" si="322"/>
        <v>0</v>
      </c>
      <c r="M1560" s="23">
        <f ca="1">OFFSET('Z1'!$B$7,B1560,K1560)*E1560</f>
        <v>0</v>
      </c>
      <c r="N1560" s="23">
        <f ca="1">IF(L1560&gt;0,OFFSET('Z1'!$I$7,B1560,L1560)*IF(L1560=1,E1560-9300,IF(L1560=2,E1560-18000,IF(L1560=3,E1560-45000,0))),0)</f>
        <v>0</v>
      </c>
      <c r="O1560" s="23">
        <f>IF(AND(F1560=1,E1560&gt;20000,E1560&lt;=45000),E1560*'Z1'!$G$7,0)+IF(AND(F1560=1,E1560&gt;45000,E1560&lt;=50000),'Z1'!$G$7/5000*(50000-E1560)*E1560,0)</f>
        <v>0</v>
      </c>
      <c r="P1560" s="24">
        <f t="shared" ca="1" si="323"/>
        <v>0</v>
      </c>
      <c r="Q1560" s="27">
        <v>0</v>
      </c>
      <c r="R1560" s="26">
        <f t="shared" si="324"/>
        <v>0</v>
      </c>
      <c r="S1560" s="27">
        <f t="shared" si="325"/>
        <v>1</v>
      </c>
      <c r="T1560" s="28">
        <f t="shared" si="326"/>
        <v>0</v>
      </c>
      <c r="U1560" s="61">
        <f ca="1">OFFSET($U$4,B1560,0)/OFFSET($G$4,B1560,0)*G1560</f>
        <v>1181671.2910715169</v>
      </c>
      <c r="V1560" s="62">
        <f t="shared" ca="1" si="327"/>
        <v>1181671.2910715169</v>
      </c>
      <c r="W1560" s="63">
        <v>822.88628262681459</v>
      </c>
      <c r="X1560" s="63">
        <f t="shared" ca="1" si="328"/>
        <v>758.4539737301136</v>
      </c>
      <c r="Y1560" s="64">
        <f t="shared" ca="1" si="329"/>
        <v>-7.8300380328397701E-2</v>
      </c>
      <c r="Z1560" s="64"/>
      <c r="AA1560" s="64">
        <f ca="1">MAX(Y1560,OFFSET($AA$4,B1560,0))</f>
        <v>-7.7301052690755601E-2</v>
      </c>
      <c r="AB1560" s="62">
        <f t="shared" ca="1" si="330"/>
        <v>1182952.4858930977</v>
      </c>
      <c r="AC1560" s="65">
        <f t="shared" ca="1" si="331"/>
        <v>1281.1948215807788</v>
      </c>
      <c r="AD1560" s="62">
        <f ca="1">MAX(0,AB1560-W1560*(1+OFFSET($Y$4,B1560,0))*E1560)</f>
        <v>0</v>
      </c>
      <c r="AE1560" s="65">
        <f ca="1">IF(OFFSET($AC$4,B1560,0)=0,0,-OFFSET($AC$4,B1560,0)/OFFSET($AD$4,B1560,0)*AD1560)</f>
        <v>0</v>
      </c>
      <c r="AF1560" s="51">
        <f t="shared" ca="1" si="332"/>
        <v>1182952.4858930977</v>
      </c>
    </row>
    <row r="1561" spans="1:32" ht="11.25" x14ac:dyDescent="0.2">
      <c r="A1561" s="60">
        <v>61247</v>
      </c>
      <c r="B1561" s="102">
        <f>INT(A1561/10000)</f>
        <v>6</v>
      </c>
      <c r="C1561" s="109">
        <v>4</v>
      </c>
      <c r="D1561" s="60" t="s">
        <v>1617</v>
      </c>
      <c r="E1561" s="60">
        <v>3381</v>
      </c>
      <c r="F1561" s="60">
        <v>0</v>
      </c>
      <c r="G1561" s="60">
        <f t="shared" si="320"/>
        <v>5449.9701492537315</v>
      </c>
      <c r="H1561" s="60"/>
      <c r="I1561" s="60"/>
      <c r="J1561" s="57"/>
      <c r="K1561" s="23">
        <f t="shared" si="321"/>
        <v>1</v>
      </c>
      <c r="L1561" s="23">
        <f t="shared" si="322"/>
        <v>0</v>
      </c>
      <c r="M1561" s="23">
        <f ca="1">OFFSET('Z1'!$B$7,B1561,K1561)*E1561</f>
        <v>0</v>
      </c>
      <c r="N1561" s="23">
        <f ca="1">IF(L1561&gt;0,OFFSET('Z1'!$I$7,B1561,L1561)*IF(L1561=1,E1561-9300,IF(L1561=2,E1561-18000,IF(L1561=3,E1561-45000,0))),0)</f>
        <v>0</v>
      </c>
      <c r="O1561" s="23">
        <f>IF(AND(F1561=1,E1561&gt;20000,E1561&lt;=45000),E1561*'Z1'!$G$7,0)+IF(AND(F1561=1,E1561&gt;45000,E1561&lt;=50000),'Z1'!$G$7/5000*(50000-E1561)*E1561,0)</f>
        <v>0</v>
      </c>
      <c r="P1561" s="24">
        <f t="shared" ca="1" si="323"/>
        <v>0</v>
      </c>
      <c r="Q1561" s="27">
        <v>0</v>
      </c>
      <c r="R1561" s="26">
        <f t="shared" si="324"/>
        <v>0</v>
      </c>
      <c r="S1561" s="27">
        <f t="shared" si="325"/>
        <v>1</v>
      </c>
      <c r="T1561" s="28">
        <f t="shared" si="326"/>
        <v>0</v>
      </c>
      <c r="U1561" s="61">
        <f ca="1">OFFSET($U$4,B1561,0)/OFFSET($G$4,B1561,0)*G1561</f>
        <v>2564332.8851815136</v>
      </c>
      <c r="V1561" s="62">
        <f t="shared" ca="1" si="327"/>
        <v>2564332.8851815136</v>
      </c>
      <c r="W1561" s="63">
        <v>822.94149704708207</v>
      </c>
      <c r="X1561" s="63">
        <f t="shared" ca="1" si="328"/>
        <v>758.45397373011349</v>
      </c>
      <c r="Y1561" s="64">
        <f t="shared" ca="1" si="329"/>
        <v>-7.8362220824160334E-2</v>
      </c>
      <c r="Z1561" s="64"/>
      <c r="AA1561" s="64">
        <f ca="1">MAX(Y1561,OFFSET($AA$4,B1561,0))</f>
        <v>-7.7301052690755601E-2</v>
      </c>
      <c r="AB1561" s="62">
        <f t="shared" ca="1" si="330"/>
        <v>2567285.4424688569</v>
      </c>
      <c r="AC1561" s="65">
        <f t="shared" ca="1" si="331"/>
        <v>2952.5572873433121</v>
      </c>
      <c r="AD1561" s="62">
        <f ca="1">MAX(0,AB1561-W1561*(1+OFFSET($Y$4,B1561,0))*E1561)</f>
        <v>0</v>
      </c>
      <c r="AE1561" s="65">
        <f ca="1">IF(OFFSET($AC$4,B1561,0)=0,0,-OFFSET($AC$4,B1561,0)/OFFSET($AD$4,B1561,0)*AD1561)</f>
        <v>0</v>
      </c>
      <c r="AF1561" s="51">
        <f t="shared" ca="1" si="332"/>
        <v>2567285.4424688569</v>
      </c>
    </row>
    <row r="1562" spans="1:32" ht="11.25" x14ac:dyDescent="0.2">
      <c r="A1562" s="60">
        <v>61251</v>
      </c>
      <c r="B1562" s="102">
        <f>INT(A1562/10000)</f>
        <v>6</v>
      </c>
      <c r="C1562" s="109">
        <v>1</v>
      </c>
      <c r="D1562" s="60" t="s">
        <v>1618</v>
      </c>
      <c r="E1562" s="60">
        <v>466</v>
      </c>
      <c r="F1562" s="60">
        <v>0</v>
      </c>
      <c r="G1562" s="60">
        <f t="shared" si="320"/>
        <v>751.16417910447763</v>
      </c>
      <c r="H1562" s="60"/>
      <c r="I1562" s="60"/>
      <c r="J1562" s="57"/>
      <c r="K1562" s="23">
        <f t="shared" si="321"/>
        <v>1</v>
      </c>
      <c r="L1562" s="23">
        <f t="shared" si="322"/>
        <v>0</v>
      </c>
      <c r="M1562" s="23">
        <f ca="1">OFFSET('Z1'!$B$7,B1562,K1562)*E1562</f>
        <v>0</v>
      </c>
      <c r="N1562" s="23">
        <f ca="1">IF(L1562&gt;0,OFFSET('Z1'!$I$7,B1562,L1562)*IF(L1562=1,E1562-9300,IF(L1562=2,E1562-18000,IF(L1562=3,E1562-45000,0))),0)</f>
        <v>0</v>
      </c>
      <c r="O1562" s="23">
        <f>IF(AND(F1562=1,E1562&gt;20000,E1562&lt;=45000),E1562*'Z1'!$G$7,0)+IF(AND(F1562=1,E1562&gt;45000,E1562&lt;=50000),'Z1'!$G$7/5000*(50000-E1562)*E1562,0)</f>
        <v>0</v>
      </c>
      <c r="P1562" s="24">
        <f t="shared" ca="1" si="323"/>
        <v>0</v>
      </c>
      <c r="Q1562" s="27">
        <v>41889</v>
      </c>
      <c r="R1562" s="26">
        <f t="shared" si="324"/>
        <v>40889</v>
      </c>
      <c r="S1562" s="27">
        <f t="shared" si="325"/>
        <v>1</v>
      </c>
      <c r="T1562" s="28">
        <f t="shared" si="326"/>
        <v>36800.1</v>
      </c>
      <c r="U1562" s="61">
        <f ca="1">OFFSET($U$4,B1562,0)/OFFSET($G$4,B1562,0)*G1562</f>
        <v>353439.55175823288</v>
      </c>
      <c r="V1562" s="62">
        <f t="shared" ca="1" si="327"/>
        <v>390239.65175823285</v>
      </c>
      <c r="W1562" s="63">
        <v>895.65302082423943</v>
      </c>
      <c r="X1562" s="63">
        <f t="shared" ca="1" si="328"/>
        <v>837.42414540393315</v>
      </c>
      <c r="Y1562" s="64">
        <f t="shared" ca="1" si="329"/>
        <v>-6.5012760596419583E-2</v>
      </c>
      <c r="Z1562" s="64"/>
      <c r="AA1562" s="64">
        <f ca="1">MAX(Y1562,OFFSET($AA$4,B1562,0))</f>
        <v>-6.5012760596419583E-2</v>
      </c>
      <c r="AB1562" s="62">
        <f t="shared" ca="1" si="330"/>
        <v>390239.65175823285</v>
      </c>
      <c r="AC1562" s="65">
        <f t="shared" ca="1" si="331"/>
        <v>0</v>
      </c>
      <c r="AD1562" s="62">
        <f ca="1">MAX(0,AB1562-W1562*(1+OFFSET($Y$4,B1562,0))*E1562)</f>
        <v>3041.9458672187175</v>
      </c>
      <c r="AE1562" s="65">
        <f ca="1">IF(OFFSET($AC$4,B1562,0)=0,0,-OFFSET($AC$4,B1562,0)/OFFSET($AD$4,B1562,0)*AD1562)</f>
        <v>-643.73183321152976</v>
      </c>
      <c r="AF1562" s="51">
        <f t="shared" ca="1" si="332"/>
        <v>389595.9199250213</v>
      </c>
    </row>
    <row r="1563" spans="1:32" ht="11.25" x14ac:dyDescent="0.2">
      <c r="A1563" s="60">
        <v>61252</v>
      </c>
      <c r="B1563" s="102">
        <f>INT(A1563/10000)</f>
        <v>6</v>
      </c>
      <c r="C1563" s="109">
        <v>3</v>
      </c>
      <c r="D1563" s="60" t="s">
        <v>1619</v>
      </c>
      <c r="E1563" s="60">
        <v>1137</v>
      </c>
      <c r="F1563" s="60">
        <v>0</v>
      </c>
      <c r="G1563" s="60">
        <f t="shared" si="320"/>
        <v>1832.7761194029852</v>
      </c>
      <c r="H1563" s="60"/>
      <c r="I1563" s="60"/>
      <c r="J1563" s="57"/>
      <c r="K1563" s="23">
        <f t="shared" si="321"/>
        <v>1</v>
      </c>
      <c r="L1563" s="23">
        <f t="shared" si="322"/>
        <v>0</v>
      </c>
      <c r="M1563" s="23">
        <f ca="1">OFFSET('Z1'!$B$7,B1563,K1563)*E1563</f>
        <v>0</v>
      </c>
      <c r="N1563" s="23">
        <f ca="1">IF(L1563&gt;0,OFFSET('Z1'!$I$7,B1563,L1563)*IF(L1563=1,E1563-9300,IF(L1563=2,E1563-18000,IF(L1563=3,E1563-45000,0))),0)</f>
        <v>0</v>
      </c>
      <c r="O1563" s="23">
        <f>IF(AND(F1563=1,E1563&gt;20000,E1563&lt;=45000),E1563*'Z1'!$G$7,0)+IF(AND(F1563=1,E1563&gt;45000,E1563&lt;=50000),'Z1'!$G$7/5000*(50000-E1563)*E1563,0)</f>
        <v>0</v>
      </c>
      <c r="P1563" s="24">
        <f t="shared" ca="1" si="323"/>
        <v>0</v>
      </c>
      <c r="Q1563" s="27">
        <v>12552</v>
      </c>
      <c r="R1563" s="26">
        <f t="shared" si="324"/>
        <v>11552</v>
      </c>
      <c r="S1563" s="27">
        <f t="shared" si="325"/>
        <v>1</v>
      </c>
      <c r="T1563" s="28">
        <f t="shared" si="326"/>
        <v>10396.800000000001</v>
      </c>
      <c r="U1563" s="61">
        <f ca="1">OFFSET($U$4,B1563,0)/OFFSET($G$4,B1563,0)*G1563</f>
        <v>862362.16813113901</v>
      </c>
      <c r="V1563" s="62">
        <f t="shared" ca="1" si="327"/>
        <v>872758.96813113906</v>
      </c>
      <c r="W1563" s="63">
        <v>832.5493145417081</v>
      </c>
      <c r="X1563" s="63">
        <f t="shared" ca="1" si="328"/>
        <v>767.59803705465174</v>
      </c>
      <c r="Y1563" s="64">
        <f t="shared" ca="1" si="329"/>
        <v>-7.801493119096492E-2</v>
      </c>
      <c r="Z1563" s="64"/>
      <c r="AA1563" s="64">
        <f ca="1">MAX(Y1563,OFFSET($AA$4,B1563,0))</f>
        <v>-7.7301052690755601E-2</v>
      </c>
      <c r="AB1563" s="62">
        <f t="shared" ca="1" si="330"/>
        <v>873434.7316378284</v>
      </c>
      <c r="AC1563" s="65">
        <f t="shared" ca="1" si="331"/>
        <v>675.76350668934174</v>
      </c>
      <c r="AD1563" s="62">
        <f ca="1">MAX(0,AB1563-W1563*(1+OFFSET($Y$4,B1563,0))*E1563)</f>
        <v>0</v>
      </c>
      <c r="AE1563" s="65">
        <f ca="1">IF(OFFSET($AC$4,B1563,0)=0,0,-OFFSET($AC$4,B1563,0)/OFFSET($AD$4,B1563,0)*AD1563)</f>
        <v>0</v>
      </c>
      <c r="AF1563" s="51">
        <f t="shared" ca="1" si="332"/>
        <v>873434.7316378284</v>
      </c>
    </row>
    <row r="1564" spans="1:32" ht="11.25" x14ac:dyDescent="0.2">
      <c r="A1564" s="60">
        <v>61253</v>
      </c>
      <c r="B1564" s="102">
        <f>INT(A1564/10000)</f>
        <v>6</v>
      </c>
      <c r="C1564" s="109">
        <v>4</v>
      </c>
      <c r="D1564" s="60" t="s">
        <v>1620</v>
      </c>
      <c r="E1564" s="60">
        <v>4972</v>
      </c>
      <c r="F1564" s="60">
        <v>0</v>
      </c>
      <c r="G1564" s="60">
        <f t="shared" si="320"/>
        <v>8014.5671641791041</v>
      </c>
      <c r="H1564" s="60"/>
      <c r="I1564" s="60"/>
      <c r="J1564" s="57"/>
      <c r="K1564" s="23">
        <f t="shared" si="321"/>
        <v>1</v>
      </c>
      <c r="L1564" s="23">
        <f t="shared" si="322"/>
        <v>0</v>
      </c>
      <c r="M1564" s="23">
        <f ca="1">OFFSET('Z1'!$B$7,B1564,K1564)*E1564</f>
        <v>0</v>
      </c>
      <c r="N1564" s="23">
        <f ca="1">IF(L1564&gt;0,OFFSET('Z1'!$I$7,B1564,L1564)*IF(L1564=1,E1564-9300,IF(L1564=2,E1564-18000,IF(L1564=3,E1564-45000,0))),0)</f>
        <v>0</v>
      </c>
      <c r="O1564" s="23">
        <f>IF(AND(F1564=1,E1564&gt;20000,E1564&lt;=45000),E1564*'Z1'!$G$7,0)+IF(AND(F1564=1,E1564&gt;45000,E1564&lt;=50000),'Z1'!$G$7/5000*(50000-E1564)*E1564,0)</f>
        <v>0</v>
      </c>
      <c r="P1564" s="24">
        <f t="shared" ca="1" si="323"/>
        <v>0</v>
      </c>
      <c r="Q1564" s="27">
        <v>91309</v>
      </c>
      <c r="R1564" s="26">
        <f t="shared" si="324"/>
        <v>90309</v>
      </c>
      <c r="S1564" s="27">
        <f t="shared" si="325"/>
        <v>1</v>
      </c>
      <c r="T1564" s="28">
        <f t="shared" si="326"/>
        <v>81278.100000000006</v>
      </c>
      <c r="U1564" s="61">
        <f ca="1">OFFSET($U$4,B1564,0)/OFFSET($G$4,B1564,0)*G1564</f>
        <v>3771033.1573861241</v>
      </c>
      <c r="V1564" s="62">
        <f t="shared" ca="1" si="327"/>
        <v>3852311.2573861242</v>
      </c>
      <c r="W1564" s="63">
        <v>838.37840939580008</v>
      </c>
      <c r="X1564" s="63">
        <f t="shared" ca="1" si="328"/>
        <v>774.80113784918024</v>
      </c>
      <c r="Y1564" s="64">
        <f t="shared" ca="1" si="329"/>
        <v>-7.583362218552181E-2</v>
      </c>
      <c r="Z1564" s="64"/>
      <c r="AA1564" s="64">
        <f ca="1">MAX(Y1564,OFFSET($AA$4,B1564,0))</f>
        <v>-7.583362218552181E-2</v>
      </c>
      <c r="AB1564" s="62">
        <f t="shared" ca="1" si="330"/>
        <v>3852311.2573861242</v>
      </c>
      <c r="AC1564" s="65">
        <f t="shared" ca="1" si="331"/>
        <v>0</v>
      </c>
      <c r="AD1564" s="62">
        <f ca="1">MAX(0,AB1564-W1564*(1+OFFSET($Y$4,B1564,0))*E1564)</f>
        <v>0</v>
      </c>
      <c r="AE1564" s="65">
        <f ca="1">IF(OFFSET($AC$4,B1564,0)=0,0,-OFFSET($AC$4,B1564,0)/OFFSET($AD$4,B1564,0)*AD1564)</f>
        <v>0</v>
      </c>
      <c r="AF1564" s="51">
        <f t="shared" ca="1" si="332"/>
        <v>3852311.2573861242</v>
      </c>
    </row>
    <row r="1565" spans="1:32" ht="11.25" x14ac:dyDescent="0.2">
      <c r="A1565" s="60">
        <v>61254</v>
      </c>
      <c r="B1565" s="102">
        <f>INT(A1565/10000)</f>
        <v>6</v>
      </c>
      <c r="C1565" s="109">
        <v>3</v>
      </c>
      <c r="D1565" s="60" t="s">
        <v>1621</v>
      </c>
      <c r="E1565" s="60">
        <v>1282</v>
      </c>
      <c r="F1565" s="60">
        <v>0</v>
      </c>
      <c r="G1565" s="60">
        <f t="shared" si="320"/>
        <v>2066.5074626865671</v>
      </c>
      <c r="H1565" s="60"/>
      <c r="I1565" s="60"/>
      <c r="J1565" s="57"/>
      <c r="K1565" s="23">
        <f t="shared" si="321"/>
        <v>1</v>
      </c>
      <c r="L1565" s="23">
        <f t="shared" si="322"/>
        <v>0</v>
      </c>
      <c r="M1565" s="23">
        <f ca="1">OFFSET('Z1'!$B$7,B1565,K1565)*E1565</f>
        <v>0</v>
      </c>
      <c r="N1565" s="23">
        <f ca="1">IF(L1565&gt;0,OFFSET('Z1'!$I$7,B1565,L1565)*IF(L1565=1,E1565-9300,IF(L1565=2,E1565-18000,IF(L1565=3,E1565-45000,0))),0)</f>
        <v>0</v>
      </c>
      <c r="O1565" s="23">
        <f>IF(AND(F1565=1,E1565&gt;20000,E1565&lt;=45000),E1565*'Z1'!$G$7,0)+IF(AND(F1565=1,E1565&gt;45000,E1565&lt;=50000),'Z1'!$G$7/5000*(50000-E1565)*E1565,0)</f>
        <v>0</v>
      </c>
      <c r="P1565" s="24">
        <f t="shared" ca="1" si="323"/>
        <v>0</v>
      </c>
      <c r="Q1565" s="27">
        <v>57920</v>
      </c>
      <c r="R1565" s="26">
        <f t="shared" si="324"/>
        <v>56920</v>
      </c>
      <c r="S1565" s="27">
        <f t="shared" si="325"/>
        <v>1</v>
      </c>
      <c r="T1565" s="28">
        <f t="shared" si="326"/>
        <v>51228</v>
      </c>
      <c r="U1565" s="61">
        <f ca="1">OFFSET($U$4,B1565,0)/OFFSET($G$4,B1565,0)*G1565</f>
        <v>972337.99432200543</v>
      </c>
      <c r="V1565" s="62">
        <f t="shared" ca="1" si="327"/>
        <v>1023565.9943220054</v>
      </c>
      <c r="W1565" s="63">
        <v>860.93530834778085</v>
      </c>
      <c r="X1565" s="63">
        <f t="shared" ca="1" si="328"/>
        <v>798.41341210764858</v>
      </c>
      <c r="Y1565" s="64">
        <f t="shared" ca="1" si="329"/>
        <v>-7.2620899194061339E-2</v>
      </c>
      <c r="Z1565" s="64"/>
      <c r="AA1565" s="64">
        <f ca="1">MAX(Y1565,OFFSET($AA$4,B1565,0))</f>
        <v>-7.2620899194061339E-2</v>
      </c>
      <c r="AB1565" s="62">
        <f t="shared" ca="1" si="330"/>
        <v>1023565.9943220054</v>
      </c>
      <c r="AC1565" s="65">
        <f t="shared" ca="1" si="331"/>
        <v>0</v>
      </c>
      <c r="AD1565" s="62">
        <f ca="1">MAX(0,AB1565-W1565*(1+OFFSET($Y$4,B1565,0))*E1565)</f>
        <v>0</v>
      </c>
      <c r="AE1565" s="65">
        <f ca="1">IF(OFFSET($AC$4,B1565,0)=0,0,-OFFSET($AC$4,B1565,0)/OFFSET($AD$4,B1565,0)*AD1565)</f>
        <v>0</v>
      </c>
      <c r="AF1565" s="51">
        <f t="shared" ca="1" si="332"/>
        <v>1023565.9943220054</v>
      </c>
    </row>
    <row r="1566" spans="1:32" ht="11.25" x14ac:dyDescent="0.2">
      <c r="A1566" s="60">
        <v>61255</v>
      </c>
      <c r="B1566" s="102">
        <f>INT(A1566/10000)</f>
        <v>6</v>
      </c>
      <c r="C1566" s="109">
        <v>4</v>
      </c>
      <c r="D1566" s="60" t="s">
        <v>1622</v>
      </c>
      <c r="E1566" s="60">
        <v>4938</v>
      </c>
      <c r="F1566" s="60">
        <v>0</v>
      </c>
      <c r="G1566" s="60">
        <f t="shared" si="320"/>
        <v>7959.7611940298511</v>
      </c>
      <c r="H1566" s="60"/>
      <c r="I1566" s="60"/>
      <c r="J1566" s="57"/>
      <c r="K1566" s="23">
        <f t="shared" si="321"/>
        <v>1</v>
      </c>
      <c r="L1566" s="23">
        <f t="shared" si="322"/>
        <v>0</v>
      </c>
      <c r="M1566" s="23">
        <f ca="1">OFFSET('Z1'!$B$7,B1566,K1566)*E1566</f>
        <v>0</v>
      </c>
      <c r="N1566" s="23">
        <f ca="1">IF(L1566&gt;0,OFFSET('Z1'!$I$7,B1566,L1566)*IF(L1566=1,E1566-9300,IF(L1566=2,E1566-18000,IF(L1566=3,E1566-45000,0))),0)</f>
        <v>0</v>
      </c>
      <c r="O1566" s="23">
        <f>IF(AND(F1566=1,E1566&gt;20000,E1566&lt;=45000),E1566*'Z1'!$G$7,0)+IF(AND(F1566=1,E1566&gt;45000,E1566&lt;=50000),'Z1'!$G$7/5000*(50000-E1566)*E1566,0)</f>
        <v>0</v>
      </c>
      <c r="P1566" s="24">
        <f t="shared" ca="1" si="323"/>
        <v>0</v>
      </c>
      <c r="Q1566" s="27">
        <v>496326</v>
      </c>
      <c r="R1566" s="26">
        <f t="shared" si="324"/>
        <v>495326</v>
      </c>
      <c r="S1566" s="27">
        <f t="shared" si="325"/>
        <v>1</v>
      </c>
      <c r="T1566" s="28">
        <f t="shared" si="326"/>
        <v>445793.4</v>
      </c>
      <c r="U1566" s="61">
        <f ca="1">OFFSET($U$4,B1566,0)/OFFSET($G$4,B1566,0)*G1566</f>
        <v>3745245.7222793004</v>
      </c>
      <c r="V1566" s="62">
        <f t="shared" ca="1" si="327"/>
        <v>4191039.1222793004</v>
      </c>
      <c r="W1566" s="63">
        <v>907.93048319064872</v>
      </c>
      <c r="X1566" s="63">
        <f t="shared" ca="1" si="328"/>
        <v>848.7321025271973</v>
      </c>
      <c r="Y1566" s="64">
        <f t="shared" ca="1" si="329"/>
        <v>-6.5201446321547119E-2</v>
      </c>
      <c r="Z1566" s="64"/>
      <c r="AA1566" s="64">
        <f ca="1">MAX(Y1566,OFFSET($AA$4,B1566,0))</f>
        <v>-6.5201446321547119E-2</v>
      </c>
      <c r="AB1566" s="62">
        <f t="shared" ca="1" si="330"/>
        <v>4191039.1222793004</v>
      </c>
      <c r="AC1566" s="65">
        <f t="shared" ca="1" si="331"/>
        <v>0</v>
      </c>
      <c r="AD1566" s="62">
        <f ca="1">MAX(0,AB1566-W1566*(1+OFFSET($Y$4,B1566,0))*E1566)</f>
        <v>31830.096365736332</v>
      </c>
      <c r="AE1566" s="65">
        <f ca="1">IF(OFFSET($AC$4,B1566,0)=0,0,-OFFSET($AC$4,B1566,0)/OFFSET($AD$4,B1566,0)*AD1566)</f>
        <v>-6735.8352775519188</v>
      </c>
      <c r="AF1566" s="51">
        <f t="shared" ca="1" si="332"/>
        <v>4184303.2870017486</v>
      </c>
    </row>
    <row r="1567" spans="1:32" ht="11.25" x14ac:dyDescent="0.2">
      <c r="A1567" s="60">
        <v>61256</v>
      </c>
      <c r="B1567" s="102">
        <f>INT(A1567/10000)</f>
        <v>6</v>
      </c>
      <c r="C1567" s="109">
        <v>3</v>
      </c>
      <c r="D1567" s="60" t="s">
        <v>1623</v>
      </c>
      <c r="E1567" s="60">
        <v>1309</v>
      </c>
      <c r="F1567" s="60">
        <v>0</v>
      </c>
      <c r="G1567" s="60">
        <f t="shared" si="320"/>
        <v>2110.0298507462685</v>
      </c>
      <c r="H1567" s="60"/>
      <c r="I1567" s="60"/>
      <c r="J1567" s="57"/>
      <c r="K1567" s="23">
        <f t="shared" si="321"/>
        <v>1</v>
      </c>
      <c r="L1567" s="23">
        <f t="shared" si="322"/>
        <v>0</v>
      </c>
      <c r="M1567" s="23">
        <f ca="1">OFFSET('Z1'!$B$7,B1567,K1567)*E1567</f>
        <v>0</v>
      </c>
      <c r="N1567" s="23">
        <f ca="1">IF(L1567&gt;0,OFFSET('Z1'!$I$7,B1567,L1567)*IF(L1567=1,E1567-9300,IF(L1567=2,E1567-18000,IF(L1567=3,E1567-45000,0))),0)</f>
        <v>0</v>
      </c>
      <c r="O1567" s="23">
        <f>IF(AND(F1567=1,E1567&gt;20000,E1567&lt;=45000),E1567*'Z1'!$G$7,0)+IF(AND(F1567=1,E1567&gt;45000,E1567&lt;=50000),'Z1'!$G$7/5000*(50000-E1567)*E1567,0)</f>
        <v>0</v>
      </c>
      <c r="P1567" s="24">
        <f t="shared" ca="1" si="323"/>
        <v>0</v>
      </c>
      <c r="Q1567" s="27">
        <v>2664</v>
      </c>
      <c r="R1567" s="26">
        <f t="shared" si="324"/>
        <v>1664</v>
      </c>
      <c r="S1567" s="27">
        <f t="shared" si="325"/>
        <v>1</v>
      </c>
      <c r="T1567" s="28">
        <f t="shared" si="326"/>
        <v>1497.6000000000001</v>
      </c>
      <c r="U1567" s="61">
        <f ca="1">OFFSET($U$4,B1567,0)/OFFSET($G$4,B1567,0)*G1567</f>
        <v>992816.25161271845</v>
      </c>
      <c r="V1567" s="62">
        <f t="shared" ca="1" si="327"/>
        <v>994313.85161271843</v>
      </c>
      <c r="W1567" s="63">
        <v>824.30307423101249</v>
      </c>
      <c r="X1567" s="63">
        <f t="shared" ca="1" si="328"/>
        <v>759.59805318007523</v>
      </c>
      <c r="Y1567" s="64">
        <f t="shared" ca="1" si="329"/>
        <v>-7.8496639250436151E-2</v>
      </c>
      <c r="Z1567" s="64"/>
      <c r="AA1567" s="64">
        <f ca="1">MAX(Y1567,OFFSET($AA$4,B1567,0))</f>
        <v>-7.7301052690755601E-2</v>
      </c>
      <c r="AB1567" s="62">
        <f t="shared" ca="1" si="330"/>
        <v>995603.90472345857</v>
      </c>
      <c r="AC1567" s="65">
        <f t="shared" ca="1" si="331"/>
        <v>1290.0531107401475</v>
      </c>
      <c r="AD1567" s="62">
        <f ca="1">MAX(0,AB1567-W1567*(1+OFFSET($Y$4,B1567,0))*E1567)</f>
        <v>0</v>
      </c>
      <c r="AE1567" s="65">
        <f ca="1">IF(OFFSET($AC$4,B1567,0)=0,0,-OFFSET($AC$4,B1567,0)/OFFSET($AD$4,B1567,0)*AD1567)</f>
        <v>0</v>
      </c>
      <c r="AF1567" s="51">
        <f t="shared" ca="1" si="332"/>
        <v>995603.90472345857</v>
      </c>
    </row>
    <row r="1568" spans="1:32" ht="11.25" x14ac:dyDescent="0.2">
      <c r="A1568" s="60">
        <v>61257</v>
      </c>
      <c r="B1568" s="102">
        <f>INT(A1568/10000)</f>
        <v>6</v>
      </c>
      <c r="C1568" s="109">
        <v>4</v>
      </c>
      <c r="D1568" s="60" t="s">
        <v>1624</v>
      </c>
      <c r="E1568" s="60">
        <v>4151</v>
      </c>
      <c r="F1568" s="60">
        <v>0</v>
      </c>
      <c r="G1568" s="60">
        <f t="shared" si="320"/>
        <v>6691.1641791044776</v>
      </c>
      <c r="H1568" s="60"/>
      <c r="I1568" s="60"/>
      <c r="J1568" s="57"/>
      <c r="K1568" s="23">
        <f t="shared" si="321"/>
        <v>1</v>
      </c>
      <c r="L1568" s="23">
        <f t="shared" si="322"/>
        <v>0</v>
      </c>
      <c r="M1568" s="23">
        <f ca="1">OFFSET('Z1'!$B$7,B1568,K1568)*E1568</f>
        <v>0</v>
      </c>
      <c r="N1568" s="23">
        <f ca="1">IF(L1568&gt;0,OFFSET('Z1'!$I$7,B1568,L1568)*IF(L1568=1,E1568-9300,IF(L1568=2,E1568-18000,IF(L1568=3,E1568-45000,0))),0)</f>
        <v>0</v>
      </c>
      <c r="O1568" s="23">
        <f>IF(AND(F1568=1,E1568&gt;20000,E1568&lt;=45000),E1568*'Z1'!$G$7,0)+IF(AND(F1568=1,E1568&gt;45000,E1568&lt;=50000),'Z1'!$G$7/5000*(50000-E1568)*E1568,0)</f>
        <v>0</v>
      </c>
      <c r="P1568" s="24">
        <f t="shared" ca="1" si="323"/>
        <v>0</v>
      </c>
      <c r="Q1568" s="27">
        <v>187669</v>
      </c>
      <c r="R1568" s="26">
        <f t="shared" si="324"/>
        <v>186669</v>
      </c>
      <c r="S1568" s="27">
        <f t="shared" si="325"/>
        <v>1</v>
      </c>
      <c r="T1568" s="28">
        <f t="shared" si="326"/>
        <v>168002.1</v>
      </c>
      <c r="U1568" s="61">
        <f ca="1">OFFSET($U$4,B1568,0)/OFFSET($G$4,B1568,0)*G1568</f>
        <v>3148342.444953701</v>
      </c>
      <c r="V1568" s="62">
        <f t="shared" ca="1" si="327"/>
        <v>3316344.5449537011</v>
      </c>
      <c r="W1568" s="63">
        <v>864.49305626148771</v>
      </c>
      <c r="X1568" s="63">
        <f t="shared" ca="1" si="328"/>
        <v>798.92665501173235</v>
      </c>
      <c r="Y1568" s="64">
        <f t="shared" ca="1" si="329"/>
        <v>-7.5843756956589292E-2</v>
      </c>
      <c r="Z1568" s="64"/>
      <c r="AA1568" s="64">
        <f ca="1">MAX(Y1568,OFFSET($AA$4,B1568,0))</f>
        <v>-7.5843756956589292E-2</v>
      </c>
      <c r="AB1568" s="62">
        <f t="shared" ca="1" si="330"/>
        <v>3316344.5449537011</v>
      </c>
      <c r="AC1568" s="65">
        <f t="shared" ca="1" si="331"/>
        <v>0</v>
      </c>
      <c r="AD1568" s="62">
        <f ca="1">MAX(0,AB1568-W1568*(1+OFFSET($Y$4,B1568,0))*E1568)</f>
        <v>0</v>
      </c>
      <c r="AE1568" s="65">
        <f ca="1">IF(OFFSET($AC$4,B1568,0)=0,0,-OFFSET($AC$4,B1568,0)/OFFSET($AD$4,B1568,0)*AD1568)</f>
        <v>0</v>
      </c>
      <c r="AF1568" s="51">
        <f t="shared" ca="1" si="332"/>
        <v>3316344.5449537011</v>
      </c>
    </row>
    <row r="1569" spans="1:32" ht="11.25" x14ac:dyDescent="0.2">
      <c r="A1569" s="60">
        <v>61258</v>
      </c>
      <c r="B1569" s="102">
        <f>INT(A1569/10000)</f>
        <v>6</v>
      </c>
      <c r="C1569" s="109">
        <v>4</v>
      </c>
      <c r="D1569" s="60" t="s">
        <v>1625</v>
      </c>
      <c r="E1569" s="60">
        <v>2719</v>
      </c>
      <c r="F1569" s="60">
        <v>0</v>
      </c>
      <c r="G1569" s="60">
        <f t="shared" si="320"/>
        <v>4382.8656716417909</v>
      </c>
      <c r="H1569" s="60"/>
      <c r="I1569" s="60"/>
      <c r="J1569" s="57"/>
      <c r="K1569" s="23">
        <f t="shared" si="321"/>
        <v>1</v>
      </c>
      <c r="L1569" s="23">
        <f t="shared" si="322"/>
        <v>0</v>
      </c>
      <c r="M1569" s="23">
        <f ca="1">OFFSET('Z1'!$B$7,B1569,K1569)*E1569</f>
        <v>0</v>
      </c>
      <c r="N1569" s="23">
        <f ca="1">IF(L1569&gt;0,OFFSET('Z1'!$I$7,B1569,L1569)*IF(L1569=1,E1569-9300,IF(L1569=2,E1569-18000,IF(L1569=3,E1569-45000,0))),0)</f>
        <v>0</v>
      </c>
      <c r="O1569" s="23">
        <f>IF(AND(F1569=1,E1569&gt;20000,E1569&lt;=45000),E1569*'Z1'!$G$7,0)+IF(AND(F1569=1,E1569&gt;45000,E1569&lt;=50000),'Z1'!$G$7/5000*(50000-E1569)*E1569,0)</f>
        <v>0</v>
      </c>
      <c r="P1569" s="24">
        <f t="shared" ca="1" si="323"/>
        <v>0</v>
      </c>
      <c r="Q1569" s="27">
        <v>41245</v>
      </c>
      <c r="R1569" s="26">
        <f t="shared" si="324"/>
        <v>40245</v>
      </c>
      <c r="S1569" s="27">
        <f t="shared" si="325"/>
        <v>1</v>
      </c>
      <c r="T1569" s="28">
        <f t="shared" si="326"/>
        <v>36220.5</v>
      </c>
      <c r="U1569" s="61">
        <f ca="1">OFFSET($U$4,B1569,0)/OFFSET($G$4,B1569,0)*G1569</f>
        <v>2062236.3545721783</v>
      </c>
      <c r="V1569" s="62">
        <f t="shared" ca="1" si="327"/>
        <v>2098456.8545721783</v>
      </c>
      <c r="W1569" s="63">
        <v>836.05229954479898</v>
      </c>
      <c r="X1569" s="63">
        <f t="shared" ca="1" si="328"/>
        <v>771.77523154548669</v>
      </c>
      <c r="Y1569" s="64">
        <f t="shared" ca="1" si="329"/>
        <v>-7.688163531672465E-2</v>
      </c>
      <c r="Z1569" s="64"/>
      <c r="AA1569" s="64">
        <f ca="1">MAX(Y1569,OFFSET($AA$4,B1569,0))</f>
        <v>-7.688163531672465E-2</v>
      </c>
      <c r="AB1569" s="62">
        <f t="shared" ca="1" si="330"/>
        <v>2098456.8545721783</v>
      </c>
      <c r="AC1569" s="65">
        <f t="shared" ca="1" si="331"/>
        <v>0</v>
      </c>
      <c r="AD1569" s="62">
        <f ca="1">MAX(0,AB1569-W1569*(1+OFFSET($Y$4,B1569,0))*E1569)</f>
        <v>0</v>
      </c>
      <c r="AE1569" s="65">
        <f ca="1">IF(OFFSET($AC$4,B1569,0)=0,0,-OFFSET($AC$4,B1569,0)/OFFSET($AD$4,B1569,0)*AD1569)</f>
        <v>0</v>
      </c>
      <c r="AF1569" s="51">
        <f t="shared" ca="1" si="332"/>
        <v>2098456.8545721783</v>
      </c>
    </row>
    <row r="1570" spans="1:32" ht="11.25" x14ac:dyDescent="0.2">
      <c r="A1570" s="60">
        <v>61259</v>
      </c>
      <c r="B1570" s="102">
        <f>INT(A1570/10000)</f>
        <v>6</v>
      </c>
      <c r="C1570" s="109">
        <v>5</v>
      </c>
      <c r="D1570" s="60" t="s">
        <v>1626</v>
      </c>
      <c r="E1570" s="60">
        <v>8218</v>
      </c>
      <c r="F1570" s="60">
        <v>0</v>
      </c>
      <c r="G1570" s="60">
        <f t="shared" si="320"/>
        <v>13246.925373134329</v>
      </c>
      <c r="H1570" s="60"/>
      <c r="I1570" s="60"/>
      <c r="J1570" s="57"/>
      <c r="K1570" s="23">
        <f t="shared" si="321"/>
        <v>1</v>
      </c>
      <c r="L1570" s="23">
        <f t="shared" si="322"/>
        <v>0</v>
      </c>
      <c r="M1570" s="23">
        <f ca="1">OFFSET('Z1'!$B$7,B1570,K1570)*E1570</f>
        <v>0</v>
      </c>
      <c r="N1570" s="23">
        <f ca="1">IF(L1570&gt;0,OFFSET('Z1'!$I$7,B1570,L1570)*IF(L1570=1,E1570-9300,IF(L1570=2,E1570-18000,IF(L1570=3,E1570-45000,0))),0)</f>
        <v>0</v>
      </c>
      <c r="O1570" s="23">
        <f>IF(AND(F1570=1,E1570&gt;20000,E1570&lt;=45000),E1570*'Z1'!$G$7,0)+IF(AND(F1570=1,E1570&gt;45000,E1570&lt;=50000),'Z1'!$G$7/5000*(50000-E1570)*E1570,0)</f>
        <v>0</v>
      </c>
      <c r="P1570" s="24">
        <f t="shared" ca="1" si="323"/>
        <v>0</v>
      </c>
      <c r="Q1570" s="27">
        <v>10404</v>
      </c>
      <c r="R1570" s="26">
        <f t="shared" si="324"/>
        <v>9404</v>
      </c>
      <c r="S1570" s="27">
        <f t="shared" si="325"/>
        <v>1</v>
      </c>
      <c r="T1570" s="28">
        <f t="shared" si="326"/>
        <v>8463.6</v>
      </c>
      <c r="U1570" s="61">
        <f ca="1">OFFSET($U$4,B1570,0)/OFFSET($G$4,B1570,0)*G1570</f>
        <v>6232974.7561140731</v>
      </c>
      <c r="V1570" s="62">
        <f t="shared" ca="1" si="327"/>
        <v>6241438.3561140727</v>
      </c>
      <c r="W1570" s="63">
        <v>823.89150732538963</v>
      </c>
      <c r="X1570" s="63">
        <f t="shared" ca="1" si="328"/>
        <v>759.48385934705198</v>
      </c>
      <c r="Y1570" s="64">
        <f t="shared" ca="1" si="329"/>
        <v>-7.8174914300822351E-2</v>
      </c>
      <c r="Z1570" s="64"/>
      <c r="AA1570" s="64">
        <f ca="1">MAX(Y1570,OFFSET($AA$4,B1570,0))</f>
        <v>-7.7301052690755601E-2</v>
      </c>
      <c r="AB1570" s="62">
        <f t="shared" ca="1" si="330"/>
        <v>6247355.0462276526</v>
      </c>
      <c r="AC1570" s="65">
        <f t="shared" ca="1" si="331"/>
        <v>5916.6901135798544</v>
      </c>
      <c r="AD1570" s="62">
        <f ca="1">MAX(0,AB1570-W1570*(1+OFFSET($Y$4,B1570,0))*E1570)</f>
        <v>0</v>
      </c>
      <c r="AE1570" s="65">
        <f ca="1">IF(OFFSET($AC$4,B1570,0)=0,0,-OFFSET($AC$4,B1570,0)/OFFSET($AD$4,B1570,0)*AD1570)</f>
        <v>0</v>
      </c>
      <c r="AF1570" s="51">
        <f t="shared" ca="1" si="332"/>
        <v>6247355.0462276526</v>
      </c>
    </row>
    <row r="1571" spans="1:32" ht="11.25" x14ac:dyDescent="0.2">
      <c r="A1571" s="60">
        <v>61260</v>
      </c>
      <c r="B1571" s="102">
        <f>INT(A1571/10000)</f>
        <v>6</v>
      </c>
      <c r="C1571" s="109">
        <v>3</v>
      </c>
      <c r="D1571" s="60" t="s">
        <v>1627</v>
      </c>
      <c r="E1571" s="60">
        <v>1167</v>
      </c>
      <c r="F1571" s="60">
        <v>0</v>
      </c>
      <c r="G1571" s="60">
        <f t="shared" si="320"/>
        <v>1881.1343283582089</v>
      </c>
      <c r="H1571" s="60"/>
      <c r="I1571" s="60"/>
      <c r="J1571" s="57"/>
      <c r="K1571" s="23">
        <f t="shared" si="321"/>
        <v>1</v>
      </c>
      <c r="L1571" s="23">
        <f t="shared" si="322"/>
        <v>0</v>
      </c>
      <c r="M1571" s="23">
        <f ca="1">OFFSET('Z1'!$B$7,B1571,K1571)*E1571</f>
        <v>0</v>
      </c>
      <c r="N1571" s="23">
        <f ca="1">IF(L1571&gt;0,OFFSET('Z1'!$I$7,B1571,L1571)*IF(L1571=1,E1571-9300,IF(L1571=2,E1571-18000,IF(L1571=3,E1571-45000,0))),0)</f>
        <v>0</v>
      </c>
      <c r="O1571" s="23">
        <f>IF(AND(F1571=1,E1571&gt;20000,E1571&lt;=45000),E1571*'Z1'!$G$7,0)+IF(AND(F1571=1,E1571&gt;45000,E1571&lt;=50000),'Z1'!$G$7/5000*(50000-E1571)*E1571,0)</f>
        <v>0</v>
      </c>
      <c r="P1571" s="24">
        <f t="shared" ca="1" si="323"/>
        <v>0</v>
      </c>
      <c r="Q1571" s="27">
        <v>140288</v>
      </c>
      <c r="R1571" s="26">
        <f t="shared" si="324"/>
        <v>139288</v>
      </c>
      <c r="S1571" s="27">
        <f t="shared" si="325"/>
        <v>1</v>
      </c>
      <c r="T1571" s="28">
        <f t="shared" si="326"/>
        <v>125359.2</v>
      </c>
      <c r="U1571" s="61">
        <f ca="1">OFFSET($U$4,B1571,0)/OFFSET($G$4,B1571,0)*G1571</f>
        <v>885115.78734304244</v>
      </c>
      <c r="V1571" s="62">
        <f t="shared" ca="1" si="327"/>
        <v>1010474.9873430424</v>
      </c>
      <c r="W1571" s="63">
        <v>925.78806530932718</v>
      </c>
      <c r="X1571" s="63">
        <f t="shared" ca="1" si="328"/>
        <v>865.87402514399514</v>
      </c>
      <c r="Y1571" s="64">
        <f t="shared" ca="1" si="329"/>
        <v>-6.4716799028202376E-2</v>
      </c>
      <c r="Z1571" s="64"/>
      <c r="AA1571" s="64">
        <f ca="1">MAX(Y1571,OFFSET($AA$4,B1571,0))</f>
        <v>-6.4716799028202376E-2</v>
      </c>
      <c r="AB1571" s="62">
        <f t="shared" ca="1" si="330"/>
        <v>1010474.9873430423</v>
      </c>
      <c r="AC1571" s="65">
        <f t="shared" ca="1" si="331"/>
        <v>0</v>
      </c>
      <c r="AD1571" s="62">
        <f ca="1">MAX(0,AB1571-W1571*(1+OFFSET($Y$4,B1571,0))*E1571)</f>
        <v>8193.9872497570468</v>
      </c>
      <c r="AE1571" s="65">
        <f ca="1">IF(OFFSET($AC$4,B1571,0)=0,0,-OFFSET($AC$4,B1571,0)/OFFSET($AD$4,B1571,0)*AD1571)</f>
        <v>-1733.9987836209411</v>
      </c>
      <c r="AF1571" s="51">
        <f t="shared" ca="1" si="332"/>
        <v>1008740.9885594214</v>
      </c>
    </row>
    <row r="1572" spans="1:32" ht="11.25" x14ac:dyDescent="0.2">
      <c r="A1572" s="60">
        <v>61261</v>
      </c>
      <c r="B1572" s="102">
        <f>INT(A1572/10000)</f>
        <v>6</v>
      </c>
      <c r="C1572" s="109">
        <v>3</v>
      </c>
      <c r="D1572" s="60" t="s">
        <v>1628</v>
      </c>
      <c r="E1572" s="60">
        <v>1936</v>
      </c>
      <c r="F1572" s="60">
        <v>0</v>
      </c>
      <c r="G1572" s="60">
        <f t="shared" si="320"/>
        <v>3120.7164179104479</v>
      </c>
      <c r="H1572" s="60"/>
      <c r="I1572" s="60"/>
      <c r="J1572" s="57"/>
      <c r="K1572" s="23">
        <f t="shared" si="321"/>
        <v>1</v>
      </c>
      <c r="L1572" s="23">
        <f t="shared" si="322"/>
        <v>0</v>
      </c>
      <c r="M1572" s="23">
        <f ca="1">OFFSET('Z1'!$B$7,B1572,K1572)*E1572</f>
        <v>0</v>
      </c>
      <c r="N1572" s="23">
        <f ca="1">IF(L1572&gt;0,OFFSET('Z1'!$I$7,B1572,L1572)*IF(L1572=1,E1572-9300,IF(L1572=2,E1572-18000,IF(L1572=3,E1572-45000,0))),0)</f>
        <v>0</v>
      </c>
      <c r="O1572" s="23">
        <f>IF(AND(F1572=1,E1572&gt;20000,E1572&lt;=45000),E1572*'Z1'!$G$7,0)+IF(AND(F1572=1,E1572&gt;45000,E1572&lt;=50000),'Z1'!$G$7/5000*(50000-E1572)*E1572,0)</f>
        <v>0</v>
      </c>
      <c r="P1572" s="24">
        <f t="shared" ca="1" si="323"/>
        <v>0</v>
      </c>
      <c r="Q1572" s="27">
        <v>61475</v>
      </c>
      <c r="R1572" s="26">
        <f t="shared" si="324"/>
        <v>60475</v>
      </c>
      <c r="S1572" s="27">
        <f t="shared" si="325"/>
        <v>1</v>
      </c>
      <c r="T1572" s="28">
        <f t="shared" si="326"/>
        <v>54427.5</v>
      </c>
      <c r="U1572" s="61">
        <f ca="1">OFFSET($U$4,B1572,0)/OFFSET($G$4,B1572,0)*G1572</f>
        <v>1468366.8931414997</v>
      </c>
      <c r="V1572" s="62">
        <f t="shared" ca="1" si="327"/>
        <v>1522794.3931414997</v>
      </c>
      <c r="W1572" s="63">
        <v>848.98857014983923</v>
      </c>
      <c r="X1572" s="63">
        <f t="shared" ca="1" si="328"/>
        <v>786.56735182928708</v>
      </c>
      <c r="Y1572" s="64">
        <f t="shared" ca="1" si="329"/>
        <v>-7.3524215184116448E-2</v>
      </c>
      <c r="Z1572" s="64"/>
      <c r="AA1572" s="64">
        <f ca="1">MAX(Y1572,OFFSET($AA$4,B1572,0))</f>
        <v>-7.3524215184116448E-2</v>
      </c>
      <c r="AB1572" s="62">
        <f t="shared" ca="1" si="330"/>
        <v>1522794.3931414997</v>
      </c>
      <c r="AC1572" s="65">
        <f t="shared" ca="1" si="331"/>
        <v>0</v>
      </c>
      <c r="AD1572" s="62">
        <f ca="1">MAX(0,AB1572-W1572*(1+OFFSET($Y$4,B1572,0))*E1572)</f>
        <v>0</v>
      </c>
      <c r="AE1572" s="65">
        <f ca="1">IF(OFFSET($AC$4,B1572,0)=0,0,-OFFSET($AC$4,B1572,0)/OFFSET($AD$4,B1572,0)*AD1572)</f>
        <v>0</v>
      </c>
      <c r="AF1572" s="51">
        <f t="shared" ca="1" si="332"/>
        <v>1522794.3931414997</v>
      </c>
    </row>
    <row r="1573" spans="1:32" ht="11.25" x14ac:dyDescent="0.2">
      <c r="A1573" s="60">
        <v>61262</v>
      </c>
      <c r="B1573" s="102">
        <f>INT(A1573/10000)</f>
        <v>6</v>
      </c>
      <c r="C1573" s="109">
        <v>3</v>
      </c>
      <c r="D1573" s="60" t="s">
        <v>1629</v>
      </c>
      <c r="E1573" s="60">
        <v>2008</v>
      </c>
      <c r="F1573" s="60">
        <v>0</v>
      </c>
      <c r="G1573" s="60">
        <f t="shared" si="320"/>
        <v>3236.7761194029849</v>
      </c>
      <c r="H1573" s="60"/>
      <c r="I1573" s="60"/>
      <c r="J1573" s="57"/>
      <c r="K1573" s="23">
        <f t="shared" si="321"/>
        <v>1</v>
      </c>
      <c r="L1573" s="23">
        <f t="shared" si="322"/>
        <v>0</v>
      </c>
      <c r="M1573" s="23">
        <f ca="1">OFFSET('Z1'!$B$7,B1573,K1573)*E1573</f>
        <v>0</v>
      </c>
      <c r="N1573" s="23">
        <f ca="1">IF(L1573&gt;0,OFFSET('Z1'!$I$7,B1573,L1573)*IF(L1573=1,E1573-9300,IF(L1573=2,E1573-18000,IF(L1573=3,E1573-45000,0))),0)</f>
        <v>0</v>
      </c>
      <c r="O1573" s="23">
        <f>IF(AND(F1573=1,E1573&gt;20000,E1573&lt;=45000),E1573*'Z1'!$G$7,0)+IF(AND(F1573=1,E1573&gt;45000,E1573&lt;=50000),'Z1'!$G$7/5000*(50000-E1573)*E1573,0)</f>
        <v>0</v>
      </c>
      <c r="P1573" s="24">
        <f t="shared" ca="1" si="323"/>
        <v>0</v>
      </c>
      <c r="Q1573" s="27">
        <v>26082</v>
      </c>
      <c r="R1573" s="26">
        <f t="shared" si="324"/>
        <v>25082</v>
      </c>
      <c r="S1573" s="27">
        <f t="shared" si="325"/>
        <v>1</v>
      </c>
      <c r="T1573" s="28">
        <f t="shared" si="326"/>
        <v>22573.8</v>
      </c>
      <c r="U1573" s="61">
        <f ca="1">OFFSET($U$4,B1573,0)/OFFSET($G$4,B1573,0)*G1573</f>
        <v>1522975.5792500677</v>
      </c>
      <c r="V1573" s="62">
        <f t="shared" ca="1" si="327"/>
        <v>1545549.3792500678</v>
      </c>
      <c r="W1573" s="63">
        <v>836.62526441292152</v>
      </c>
      <c r="X1573" s="63">
        <f t="shared" ca="1" si="328"/>
        <v>769.69590600102981</v>
      </c>
      <c r="Y1573" s="64">
        <f t="shared" ca="1" si="329"/>
        <v>-7.9999207839913322E-2</v>
      </c>
      <c r="Z1573" s="64"/>
      <c r="AA1573" s="64">
        <f ca="1">MAX(Y1573,OFFSET($AA$4,B1573,0))</f>
        <v>-7.7301052690755601E-2</v>
      </c>
      <c r="AB1573" s="62">
        <f t="shared" ca="1" si="330"/>
        <v>1550082.1275383709</v>
      </c>
      <c r="AC1573" s="65">
        <f t="shared" ca="1" si="331"/>
        <v>4532.748288303148</v>
      </c>
      <c r="AD1573" s="62">
        <f ca="1">MAX(0,AB1573-W1573*(1+OFFSET($Y$4,B1573,0))*E1573)</f>
        <v>0</v>
      </c>
      <c r="AE1573" s="65">
        <f ca="1">IF(OFFSET($AC$4,B1573,0)=0,0,-OFFSET($AC$4,B1573,0)/OFFSET($AD$4,B1573,0)*AD1573)</f>
        <v>0</v>
      </c>
      <c r="AF1573" s="51">
        <f t="shared" ca="1" si="332"/>
        <v>1550082.1275383709</v>
      </c>
    </row>
    <row r="1574" spans="1:32" ht="11.25" x14ac:dyDescent="0.2">
      <c r="A1574" s="60">
        <v>61263</v>
      </c>
      <c r="B1574" s="102">
        <f>INT(A1574/10000)</f>
        <v>6</v>
      </c>
      <c r="C1574" s="109">
        <v>5</v>
      </c>
      <c r="D1574" s="60" t="s">
        <v>1630</v>
      </c>
      <c r="E1574" s="60">
        <v>5228</v>
      </c>
      <c r="F1574" s="60">
        <v>0</v>
      </c>
      <c r="G1574" s="60">
        <f t="shared" si="320"/>
        <v>8427.2238805970155</v>
      </c>
      <c r="H1574" s="60"/>
      <c r="I1574" s="60"/>
      <c r="J1574" s="57"/>
      <c r="K1574" s="23">
        <f t="shared" si="321"/>
        <v>1</v>
      </c>
      <c r="L1574" s="23">
        <f t="shared" si="322"/>
        <v>0</v>
      </c>
      <c r="M1574" s="23">
        <f ca="1">OFFSET('Z1'!$B$7,B1574,K1574)*E1574</f>
        <v>0</v>
      </c>
      <c r="N1574" s="23">
        <f ca="1">IF(L1574&gt;0,OFFSET('Z1'!$I$7,B1574,L1574)*IF(L1574=1,E1574-9300,IF(L1574=2,E1574-18000,IF(L1574=3,E1574-45000,0))),0)</f>
        <v>0</v>
      </c>
      <c r="O1574" s="23">
        <f>IF(AND(F1574=1,E1574&gt;20000,E1574&lt;=45000),E1574*'Z1'!$G$7,0)+IF(AND(F1574=1,E1574&gt;45000,E1574&lt;=50000),'Z1'!$G$7/5000*(50000-E1574)*E1574,0)</f>
        <v>0</v>
      </c>
      <c r="P1574" s="24">
        <f t="shared" ca="1" si="323"/>
        <v>0</v>
      </c>
      <c r="Q1574" s="27">
        <v>7766</v>
      </c>
      <c r="R1574" s="26">
        <f t="shared" si="324"/>
        <v>6766</v>
      </c>
      <c r="S1574" s="27">
        <f t="shared" si="325"/>
        <v>1</v>
      </c>
      <c r="T1574" s="28">
        <f t="shared" si="326"/>
        <v>6089.4000000000005</v>
      </c>
      <c r="U1574" s="61">
        <f ca="1">OFFSET($U$4,B1574,0)/OFFSET($G$4,B1574,0)*G1574</f>
        <v>3965197.3746610335</v>
      </c>
      <c r="V1574" s="62">
        <f t="shared" ca="1" si="327"/>
        <v>3971286.7746610334</v>
      </c>
      <c r="W1574" s="63">
        <v>824.37138575897643</v>
      </c>
      <c r="X1574" s="63">
        <f t="shared" ca="1" si="328"/>
        <v>759.61874037127643</v>
      </c>
      <c r="Y1574" s="64">
        <f t="shared" ca="1" si="329"/>
        <v>-7.8547905114493943E-2</v>
      </c>
      <c r="Z1574" s="64"/>
      <c r="AA1574" s="64">
        <f ca="1">MAX(Y1574,OFFSET($AA$4,B1574,0))</f>
        <v>-7.7301052690755601E-2</v>
      </c>
      <c r="AB1574" s="62">
        <f t="shared" ca="1" si="330"/>
        <v>3976660.4761999738</v>
      </c>
      <c r="AC1574" s="65">
        <f t="shared" ca="1" si="331"/>
        <v>5373.701538940426</v>
      </c>
      <c r="AD1574" s="62">
        <f ca="1">MAX(0,AB1574-W1574*(1+OFFSET($Y$4,B1574,0))*E1574)</f>
        <v>0</v>
      </c>
      <c r="AE1574" s="65">
        <f ca="1">IF(OFFSET($AC$4,B1574,0)=0,0,-OFFSET($AC$4,B1574,0)/OFFSET($AD$4,B1574,0)*AD1574)</f>
        <v>0</v>
      </c>
      <c r="AF1574" s="51">
        <f t="shared" ca="1" si="332"/>
        <v>3976660.4761999738</v>
      </c>
    </row>
    <row r="1575" spans="1:32" ht="11.25" x14ac:dyDescent="0.2">
      <c r="A1575" s="60">
        <v>61264</v>
      </c>
      <c r="B1575" s="102">
        <f>INT(A1575/10000)</f>
        <v>6</v>
      </c>
      <c r="C1575" s="109">
        <v>3</v>
      </c>
      <c r="D1575" s="60" t="s">
        <v>1631</v>
      </c>
      <c r="E1575" s="60">
        <v>1818</v>
      </c>
      <c r="F1575" s="60">
        <v>0</v>
      </c>
      <c r="G1575" s="60">
        <f t="shared" si="320"/>
        <v>2930.5074626865671</v>
      </c>
      <c r="H1575" s="60"/>
      <c r="I1575" s="60"/>
      <c r="J1575" s="57"/>
      <c r="K1575" s="23">
        <f t="shared" si="321"/>
        <v>1</v>
      </c>
      <c r="L1575" s="23">
        <f t="shared" si="322"/>
        <v>0</v>
      </c>
      <c r="M1575" s="23">
        <f ca="1">OFFSET('Z1'!$B$7,B1575,K1575)*E1575</f>
        <v>0</v>
      </c>
      <c r="N1575" s="23">
        <f ca="1">IF(L1575&gt;0,OFFSET('Z1'!$I$7,B1575,L1575)*IF(L1575=1,E1575-9300,IF(L1575=2,E1575-18000,IF(L1575=3,E1575-45000,0))),0)</f>
        <v>0</v>
      </c>
      <c r="O1575" s="23">
        <f>IF(AND(F1575=1,E1575&gt;20000,E1575&lt;=45000),E1575*'Z1'!$G$7,0)+IF(AND(F1575=1,E1575&gt;45000,E1575&lt;=50000),'Z1'!$G$7/5000*(50000-E1575)*E1575,0)</f>
        <v>0</v>
      </c>
      <c r="P1575" s="24">
        <f t="shared" ca="1" si="323"/>
        <v>0</v>
      </c>
      <c r="Q1575" s="27">
        <v>19222</v>
      </c>
      <c r="R1575" s="26">
        <f t="shared" si="324"/>
        <v>18222</v>
      </c>
      <c r="S1575" s="27">
        <f t="shared" si="325"/>
        <v>1</v>
      </c>
      <c r="T1575" s="28">
        <f t="shared" si="326"/>
        <v>16399.8</v>
      </c>
      <c r="U1575" s="61">
        <f ca="1">OFFSET($U$4,B1575,0)/OFFSET($G$4,B1575,0)*G1575</f>
        <v>1378869.3242413462</v>
      </c>
      <c r="V1575" s="62">
        <f t="shared" ca="1" si="327"/>
        <v>1395269.1242413463</v>
      </c>
      <c r="W1575" s="63">
        <v>830.95091144777507</v>
      </c>
      <c r="X1575" s="63">
        <f t="shared" ca="1" si="328"/>
        <v>767.47476580932141</v>
      </c>
      <c r="Y1575" s="64">
        <f t="shared" ca="1" si="329"/>
        <v>-7.6389765946412447E-2</v>
      </c>
      <c r="Z1575" s="64"/>
      <c r="AA1575" s="64">
        <f ca="1">MAX(Y1575,OFFSET($AA$4,B1575,0))</f>
        <v>-7.6389765946412447E-2</v>
      </c>
      <c r="AB1575" s="62">
        <f t="shared" ca="1" si="330"/>
        <v>1395269.1242413463</v>
      </c>
      <c r="AC1575" s="65">
        <f t="shared" ca="1" si="331"/>
        <v>0</v>
      </c>
      <c r="AD1575" s="62">
        <f ca="1">MAX(0,AB1575-W1575*(1+OFFSET($Y$4,B1575,0))*E1575)</f>
        <v>0</v>
      </c>
      <c r="AE1575" s="65">
        <f ca="1">IF(OFFSET($AC$4,B1575,0)=0,0,-OFFSET($AC$4,B1575,0)/OFFSET($AD$4,B1575,0)*AD1575)</f>
        <v>0</v>
      </c>
      <c r="AF1575" s="51">
        <f t="shared" ca="1" si="332"/>
        <v>1395269.1242413463</v>
      </c>
    </row>
    <row r="1576" spans="1:32" ht="11.25" x14ac:dyDescent="0.2">
      <c r="A1576" s="60">
        <v>61265</v>
      </c>
      <c r="B1576" s="102">
        <f>INT(A1576/10000)</f>
        <v>6</v>
      </c>
      <c r="C1576" s="109">
        <v>5</v>
      </c>
      <c r="D1576" s="60" t="s">
        <v>1632</v>
      </c>
      <c r="E1576" s="60">
        <v>6647</v>
      </c>
      <c r="F1576" s="60">
        <v>0</v>
      </c>
      <c r="G1576" s="60">
        <f t="shared" si="320"/>
        <v>10714.567164179105</v>
      </c>
      <c r="H1576" s="60"/>
      <c r="I1576" s="60"/>
      <c r="J1576" s="57"/>
      <c r="K1576" s="23">
        <f t="shared" si="321"/>
        <v>1</v>
      </c>
      <c r="L1576" s="23">
        <f t="shared" si="322"/>
        <v>0</v>
      </c>
      <c r="M1576" s="23">
        <f ca="1">OFFSET('Z1'!$B$7,B1576,K1576)*E1576</f>
        <v>0</v>
      </c>
      <c r="N1576" s="23">
        <f ca="1">IF(L1576&gt;0,OFFSET('Z1'!$I$7,B1576,L1576)*IF(L1576=1,E1576-9300,IF(L1576=2,E1576-18000,IF(L1576=3,E1576-45000,0))),0)</f>
        <v>0</v>
      </c>
      <c r="O1576" s="23">
        <f>IF(AND(F1576=1,E1576&gt;20000,E1576&lt;=45000),E1576*'Z1'!$G$7,0)+IF(AND(F1576=1,E1576&gt;45000,E1576&lt;=50000),'Z1'!$G$7/5000*(50000-E1576)*E1576,0)</f>
        <v>0</v>
      </c>
      <c r="P1576" s="24">
        <f t="shared" ca="1" si="323"/>
        <v>0</v>
      </c>
      <c r="Q1576" s="27">
        <v>1800008</v>
      </c>
      <c r="R1576" s="26">
        <f t="shared" si="324"/>
        <v>1799008</v>
      </c>
      <c r="S1576" s="27">
        <f t="shared" si="325"/>
        <v>1</v>
      </c>
      <c r="T1576" s="28">
        <f t="shared" si="326"/>
        <v>1619107.2</v>
      </c>
      <c r="U1576" s="61">
        <f ca="1">OFFSET($U$4,B1576,0)/OFFSET($G$4,B1576,0)*G1576</f>
        <v>5041443.5633840645</v>
      </c>
      <c r="V1576" s="62">
        <f t="shared" ca="1" si="327"/>
        <v>6660550.7633840647</v>
      </c>
      <c r="W1576" s="63">
        <v>1051.0942716900327</v>
      </c>
      <c r="X1576" s="63">
        <f t="shared" ca="1" si="328"/>
        <v>1002.0386284615713</v>
      </c>
      <c r="Y1576" s="64">
        <f t="shared" ca="1" si="329"/>
        <v>-4.667102138192214E-2</v>
      </c>
      <c r="Z1576" s="64"/>
      <c r="AA1576" s="64">
        <f ca="1">MAX(Y1576,OFFSET($AA$4,B1576,0))</f>
        <v>-4.667102138192214E-2</v>
      </c>
      <c r="AB1576" s="62">
        <f t="shared" ca="1" si="330"/>
        <v>6660550.7633840647</v>
      </c>
      <c r="AC1576" s="65">
        <f t="shared" ca="1" si="331"/>
        <v>0</v>
      </c>
      <c r="AD1576" s="62">
        <f ca="1">MAX(0,AB1576-W1576*(1+OFFSET($Y$4,B1576,0))*E1576)</f>
        <v>179067.38222419843</v>
      </c>
      <c r="AE1576" s="65">
        <f ca="1">IF(OFFSET($AC$4,B1576,0)=0,0,-OFFSET($AC$4,B1576,0)/OFFSET($AD$4,B1576,0)*AD1576)</f>
        <v>-37893.959741291117</v>
      </c>
      <c r="AF1576" s="51">
        <f t="shared" ca="1" si="332"/>
        <v>6622656.803642774</v>
      </c>
    </row>
    <row r="1577" spans="1:32" ht="11.25" x14ac:dyDescent="0.2">
      <c r="A1577" s="60">
        <v>61266</v>
      </c>
      <c r="B1577" s="102">
        <f>INT(A1577/10000)</f>
        <v>6</v>
      </c>
      <c r="C1577" s="109">
        <v>3</v>
      </c>
      <c r="D1577" s="60" t="s">
        <v>1633</v>
      </c>
      <c r="E1577" s="60">
        <v>1506</v>
      </c>
      <c r="F1577" s="60">
        <v>0</v>
      </c>
      <c r="G1577" s="60">
        <f t="shared" si="320"/>
        <v>2427.5820895522388</v>
      </c>
      <c r="H1577" s="60"/>
      <c r="I1577" s="60"/>
      <c r="J1577" s="57"/>
      <c r="K1577" s="23">
        <f t="shared" si="321"/>
        <v>1</v>
      </c>
      <c r="L1577" s="23">
        <f t="shared" si="322"/>
        <v>0</v>
      </c>
      <c r="M1577" s="23">
        <f ca="1">OFFSET('Z1'!$B$7,B1577,K1577)*E1577</f>
        <v>0</v>
      </c>
      <c r="N1577" s="23">
        <f ca="1">IF(L1577&gt;0,OFFSET('Z1'!$I$7,B1577,L1577)*IF(L1577=1,E1577-9300,IF(L1577=2,E1577-18000,IF(L1577=3,E1577-45000,0))),0)</f>
        <v>0</v>
      </c>
      <c r="O1577" s="23">
        <f>IF(AND(F1577=1,E1577&gt;20000,E1577&lt;=45000),E1577*'Z1'!$G$7,0)+IF(AND(F1577=1,E1577&gt;45000,E1577&lt;=50000),'Z1'!$G$7/5000*(50000-E1577)*E1577,0)</f>
        <v>0</v>
      </c>
      <c r="P1577" s="24">
        <f t="shared" ca="1" si="323"/>
        <v>0</v>
      </c>
      <c r="Q1577" s="27">
        <v>20362</v>
      </c>
      <c r="R1577" s="26">
        <f t="shared" si="324"/>
        <v>19362</v>
      </c>
      <c r="S1577" s="27">
        <f t="shared" si="325"/>
        <v>1</v>
      </c>
      <c r="T1577" s="28">
        <f t="shared" si="326"/>
        <v>17425.8</v>
      </c>
      <c r="U1577" s="61">
        <f ca="1">OFFSET($U$4,B1577,0)/OFFSET($G$4,B1577,0)*G1577</f>
        <v>1142231.6844375508</v>
      </c>
      <c r="V1577" s="62">
        <f t="shared" ca="1" si="327"/>
        <v>1159657.4844375509</v>
      </c>
      <c r="W1577" s="63">
        <v>834.42407152579244</v>
      </c>
      <c r="X1577" s="63">
        <f t="shared" ca="1" si="328"/>
        <v>770.02489006477481</v>
      </c>
      <c r="Y1577" s="64">
        <f t="shared" ca="1" si="329"/>
        <v>-7.7178000561824667E-2</v>
      </c>
      <c r="Z1577" s="64"/>
      <c r="AA1577" s="64">
        <f ca="1">MAX(Y1577,OFFSET($AA$4,B1577,0))</f>
        <v>-7.7178000561824667E-2</v>
      </c>
      <c r="AB1577" s="62">
        <f t="shared" ca="1" si="330"/>
        <v>1159657.4844375509</v>
      </c>
      <c r="AC1577" s="65">
        <f t="shared" ca="1" si="331"/>
        <v>0</v>
      </c>
      <c r="AD1577" s="62">
        <f ca="1">MAX(0,AB1577-W1577*(1+OFFSET($Y$4,B1577,0))*E1577)</f>
        <v>0</v>
      </c>
      <c r="AE1577" s="65">
        <f ca="1">IF(OFFSET($AC$4,B1577,0)=0,0,-OFFSET($AC$4,B1577,0)/OFFSET($AD$4,B1577,0)*AD1577)</f>
        <v>0</v>
      </c>
      <c r="AF1577" s="51">
        <f t="shared" ca="1" si="332"/>
        <v>1159657.4844375509</v>
      </c>
    </row>
    <row r="1578" spans="1:32" ht="11.25" x14ac:dyDescent="0.2">
      <c r="A1578" s="60">
        <v>61267</v>
      </c>
      <c r="B1578" s="102">
        <f>INT(A1578/10000)</f>
        <v>6</v>
      </c>
      <c r="C1578" s="109">
        <v>4</v>
      </c>
      <c r="D1578" s="60" t="s">
        <v>1634</v>
      </c>
      <c r="E1578" s="60">
        <v>2861</v>
      </c>
      <c r="F1578" s="60">
        <v>0</v>
      </c>
      <c r="G1578" s="60">
        <f t="shared" si="320"/>
        <v>4611.7611940298511</v>
      </c>
      <c r="H1578" s="60"/>
      <c r="I1578" s="60"/>
      <c r="J1578" s="57"/>
      <c r="K1578" s="23">
        <f t="shared" si="321"/>
        <v>1</v>
      </c>
      <c r="L1578" s="23">
        <f t="shared" si="322"/>
        <v>0</v>
      </c>
      <c r="M1578" s="23">
        <f ca="1">OFFSET('Z1'!$B$7,B1578,K1578)*E1578</f>
        <v>0</v>
      </c>
      <c r="N1578" s="23">
        <f ca="1">IF(L1578&gt;0,OFFSET('Z1'!$I$7,B1578,L1578)*IF(L1578=1,E1578-9300,IF(L1578=2,E1578-18000,IF(L1578=3,E1578-45000,0))),0)</f>
        <v>0</v>
      </c>
      <c r="O1578" s="23">
        <f>IF(AND(F1578=1,E1578&gt;20000,E1578&lt;=45000),E1578*'Z1'!$G$7,0)+IF(AND(F1578=1,E1578&gt;45000,E1578&lt;=50000),'Z1'!$G$7/5000*(50000-E1578)*E1578,0)</f>
        <v>0</v>
      </c>
      <c r="P1578" s="24">
        <f t="shared" ca="1" si="323"/>
        <v>0</v>
      </c>
      <c r="Q1578" s="27">
        <v>8275</v>
      </c>
      <c r="R1578" s="26">
        <f t="shared" si="324"/>
        <v>7275</v>
      </c>
      <c r="S1578" s="27">
        <f t="shared" si="325"/>
        <v>1</v>
      </c>
      <c r="T1578" s="28">
        <f t="shared" si="326"/>
        <v>6547.5</v>
      </c>
      <c r="U1578" s="61">
        <f ca="1">OFFSET($U$4,B1578,0)/OFFSET($G$4,B1578,0)*G1578</f>
        <v>2169936.818841855</v>
      </c>
      <c r="V1578" s="62">
        <f t="shared" ca="1" si="327"/>
        <v>2176484.318841855</v>
      </c>
      <c r="W1578" s="63">
        <v>824.93951576208201</v>
      </c>
      <c r="X1578" s="63">
        <f t="shared" ca="1" si="328"/>
        <v>760.74250920721954</v>
      </c>
      <c r="Y1578" s="64">
        <f t="shared" ca="1" si="329"/>
        <v>-7.7820258732007819E-2</v>
      </c>
      <c r="Z1578" s="64"/>
      <c r="AA1578" s="64">
        <f ca="1">MAX(Y1578,OFFSET($AA$4,B1578,0))</f>
        <v>-7.7301052690755601E-2</v>
      </c>
      <c r="AB1578" s="62">
        <f t="shared" ca="1" si="330"/>
        <v>2177709.7239949545</v>
      </c>
      <c r="AC1578" s="65">
        <f t="shared" ca="1" si="331"/>
        <v>1225.4051530994475</v>
      </c>
      <c r="AD1578" s="62">
        <f ca="1">MAX(0,AB1578-W1578*(1+OFFSET($Y$4,B1578,0))*E1578)</f>
        <v>0</v>
      </c>
      <c r="AE1578" s="65">
        <f ca="1">IF(OFFSET($AC$4,B1578,0)=0,0,-OFFSET($AC$4,B1578,0)/OFFSET($AD$4,B1578,0)*AD1578)</f>
        <v>0</v>
      </c>
      <c r="AF1578" s="51">
        <f t="shared" ca="1" si="332"/>
        <v>2177709.7239949545</v>
      </c>
    </row>
    <row r="1579" spans="1:32" ht="11.25" x14ac:dyDescent="0.2">
      <c r="A1579" s="60">
        <v>61410</v>
      </c>
      <c r="B1579" s="102">
        <f>INT(A1579/10000)</f>
        <v>6</v>
      </c>
      <c r="C1579" s="109">
        <v>2</v>
      </c>
      <c r="D1579" s="60" t="s">
        <v>1635</v>
      </c>
      <c r="E1579" s="60">
        <v>871</v>
      </c>
      <c r="F1579" s="60">
        <v>0</v>
      </c>
      <c r="G1579" s="60">
        <f t="shared" si="320"/>
        <v>1404</v>
      </c>
      <c r="H1579" s="60"/>
      <c r="I1579" s="60"/>
      <c r="J1579" s="57"/>
      <c r="K1579" s="23">
        <f t="shared" si="321"/>
        <v>1</v>
      </c>
      <c r="L1579" s="23">
        <f t="shared" si="322"/>
        <v>0</v>
      </c>
      <c r="M1579" s="23">
        <f ca="1">OFFSET('Z1'!$B$7,B1579,K1579)*E1579</f>
        <v>0</v>
      </c>
      <c r="N1579" s="23">
        <f ca="1">IF(L1579&gt;0,OFFSET('Z1'!$I$7,B1579,L1579)*IF(L1579=1,E1579-9300,IF(L1579=2,E1579-18000,IF(L1579=3,E1579-45000,0))),0)</f>
        <v>0</v>
      </c>
      <c r="O1579" s="23">
        <f>IF(AND(F1579=1,E1579&gt;20000,E1579&lt;=45000),E1579*'Z1'!$G$7,0)+IF(AND(F1579=1,E1579&gt;45000,E1579&lt;=50000),'Z1'!$G$7/5000*(50000-E1579)*E1579,0)</f>
        <v>0</v>
      </c>
      <c r="P1579" s="24">
        <f t="shared" ca="1" si="323"/>
        <v>0</v>
      </c>
      <c r="Q1579" s="27">
        <v>23435</v>
      </c>
      <c r="R1579" s="26">
        <f t="shared" si="324"/>
        <v>22435</v>
      </c>
      <c r="S1579" s="27">
        <f t="shared" si="325"/>
        <v>1</v>
      </c>
      <c r="T1579" s="28">
        <f t="shared" si="326"/>
        <v>20191.5</v>
      </c>
      <c r="U1579" s="61">
        <f ca="1">OFFSET($U$4,B1579,0)/OFFSET($G$4,B1579,0)*G1579</f>
        <v>660613.41111892881</v>
      </c>
      <c r="V1579" s="62">
        <f t="shared" ca="1" si="327"/>
        <v>680804.91111892881</v>
      </c>
      <c r="W1579" s="63">
        <v>848.26321444499627</v>
      </c>
      <c r="X1579" s="63">
        <f t="shared" ca="1" si="328"/>
        <v>781.63594847178967</v>
      </c>
      <c r="Y1579" s="64">
        <f t="shared" ca="1" si="329"/>
        <v>-7.8545509033772776E-2</v>
      </c>
      <c r="Z1579" s="64"/>
      <c r="AA1579" s="64">
        <f ca="1">MAX(Y1579,OFFSET($AA$4,B1579,0))</f>
        <v>-7.7301052690755601E-2</v>
      </c>
      <c r="AB1579" s="62">
        <f t="shared" ca="1" si="330"/>
        <v>681724.3618333214</v>
      </c>
      <c r="AC1579" s="65">
        <f t="shared" ca="1" si="331"/>
        <v>919.45071439258754</v>
      </c>
      <c r="AD1579" s="62">
        <f ca="1">MAX(0,AB1579-W1579*(1+OFFSET($Y$4,B1579,0))*E1579)</f>
        <v>0</v>
      </c>
      <c r="AE1579" s="65">
        <f ca="1">IF(OFFSET($AC$4,B1579,0)=0,0,-OFFSET($AC$4,B1579,0)/OFFSET($AD$4,B1579,0)*AD1579)</f>
        <v>0</v>
      </c>
      <c r="AF1579" s="51">
        <f t="shared" ca="1" si="332"/>
        <v>681724.3618333214</v>
      </c>
    </row>
    <row r="1580" spans="1:32" ht="11.25" x14ac:dyDescent="0.2">
      <c r="A1580" s="60">
        <v>61413</v>
      </c>
      <c r="B1580" s="102">
        <f>INT(A1580/10000)</f>
        <v>6</v>
      </c>
      <c r="C1580" s="109">
        <v>2</v>
      </c>
      <c r="D1580" s="60" t="s">
        <v>1636</v>
      </c>
      <c r="E1580" s="60">
        <v>601</v>
      </c>
      <c r="F1580" s="60">
        <v>0</v>
      </c>
      <c r="G1580" s="60">
        <f t="shared" si="320"/>
        <v>968.77611940298505</v>
      </c>
      <c r="H1580" s="60"/>
      <c r="I1580" s="60"/>
      <c r="J1580" s="57"/>
      <c r="K1580" s="23">
        <f t="shared" si="321"/>
        <v>1</v>
      </c>
      <c r="L1580" s="23">
        <f t="shared" si="322"/>
        <v>0</v>
      </c>
      <c r="M1580" s="23">
        <f ca="1">OFFSET('Z1'!$B$7,B1580,K1580)*E1580</f>
        <v>0</v>
      </c>
      <c r="N1580" s="23">
        <f ca="1">IF(L1580&gt;0,OFFSET('Z1'!$I$7,B1580,L1580)*IF(L1580=1,E1580-9300,IF(L1580=2,E1580-18000,IF(L1580=3,E1580-45000,0))),0)</f>
        <v>0</v>
      </c>
      <c r="O1580" s="23">
        <f>IF(AND(F1580=1,E1580&gt;20000,E1580&lt;=45000),E1580*'Z1'!$G$7,0)+IF(AND(F1580=1,E1580&gt;45000,E1580&lt;=50000),'Z1'!$G$7/5000*(50000-E1580)*E1580,0)</f>
        <v>0</v>
      </c>
      <c r="P1580" s="24">
        <f t="shared" ca="1" si="323"/>
        <v>0</v>
      </c>
      <c r="Q1580" s="27">
        <v>0</v>
      </c>
      <c r="R1580" s="26">
        <f t="shared" si="324"/>
        <v>0</v>
      </c>
      <c r="S1580" s="27">
        <f t="shared" si="325"/>
        <v>1</v>
      </c>
      <c r="T1580" s="28">
        <f t="shared" si="326"/>
        <v>0</v>
      </c>
      <c r="U1580" s="61">
        <f ca="1">OFFSET($U$4,B1580,0)/OFFSET($G$4,B1580,0)*G1580</f>
        <v>455830.83821179817</v>
      </c>
      <c r="V1580" s="62">
        <f t="shared" ca="1" si="327"/>
        <v>455830.83821179817</v>
      </c>
      <c r="W1580" s="63">
        <v>822.88628262681436</v>
      </c>
      <c r="X1580" s="63">
        <f t="shared" ca="1" si="328"/>
        <v>758.45397373011338</v>
      </c>
      <c r="Y1580" s="64">
        <f t="shared" ca="1" si="329"/>
        <v>-7.8300380328397812E-2</v>
      </c>
      <c r="Z1580" s="64"/>
      <c r="AA1580" s="64">
        <f ca="1">MAX(Y1580,OFFSET($AA$4,B1580,0))</f>
        <v>-7.7301052690755601E-2</v>
      </c>
      <c r="AB1580" s="62">
        <f t="shared" ca="1" si="330"/>
        <v>456325.06034772238</v>
      </c>
      <c r="AC1580" s="65">
        <f t="shared" ca="1" si="331"/>
        <v>494.22213592421031</v>
      </c>
      <c r="AD1580" s="62">
        <f ca="1">MAX(0,AB1580-W1580*(1+OFFSET($Y$4,B1580,0))*E1580)</f>
        <v>0</v>
      </c>
      <c r="AE1580" s="65">
        <f ca="1">IF(OFFSET($AC$4,B1580,0)=0,0,-OFFSET($AC$4,B1580,0)/OFFSET($AD$4,B1580,0)*AD1580)</f>
        <v>0</v>
      </c>
      <c r="AF1580" s="51">
        <f t="shared" ca="1" si="332"/>
        <v>456325.06034772238</v>
      </c>
    </row>
    <row r="1581" spans="1:32" ht="11.25" x14ac:dyDescent="0.2">
      <c r="A1581" s="60">
        <v>61425</v>
      </c>
      <c r="B1581" s="102">
        <f>INT(A1581/10000)</f>
        <v>6</v>
      </c>
      <c r="C1581" s="109">
        <v>3</v>
      </c>
      <c r="D1581" s="60" t="s">
        <v>1637</v>
      </c>
      <c r="E1581" s="60">
        <v>2054</v>
      </c>
      <c r="F1581" s="60">
        <v>0</v>
      </c>
      <c r="G1581" s="60">
        <f t="shared" si="320"/>
        <v>3310.9253731343283</v>
      </c>
      <c r="H1581" s="60"/>
      <c r="I1581" s="60"/>
      <c r="J1581" s="57"/>
      <c r="K1581" s="23">
        <f t="shared" si="321"/>
        <v>1</v>
      </c>
      <c r="L1581" s="23">
        <f t="shared" si="322"/>
        <v>0</v>
      </c>
      <c r="M1581" s="23">
        <f ca="1">OFFSET('Z1'!$B$7,B1581,K1581)*E1581</f>
        <v>0</v>
      </c>
      <c r="N1581" s="23">
        <f ca="1">IF(L1581&gt;0,OFFSET('Z1'!$I$7,B1581,L1581)*IF(L1581=1,E1581-9300,IF(L1581=2,E1581-18000,IF(L1581=3,E1581-45000,0))),0)</f>
        <v>0</v>
      </c>
      <c r="O1581" s="23">
        <f>IF(AND(F1581=1,E1581&gt;20000,E1581&lt;=45000),E1581*'Z1'!$G$7,0)+IF(AND(F1581=1,E1581&gt;45000,E1581&lt;=50000),'Z1'!$G$7/5000*(50000-E1581)*E1581,0)</f>
        <v>0</v>
      </c>
      <c r="P1581" s="24">
        <f t="shared" ca="1" si="323"/>
        <v>0</v>
      </c>
      <c r="Q1581" s="27">
        <v>54012</v>
      </c>
      <c r="R1581" s="26">
        <f t="shared" si="324"/>
        <v>53012</v>
      </c>
      <c r="S1581" s="27">
        <f t="shared" si="325"/>
        <v>1</v>
      </c>
      <c r="T1581" s="28">
        <f t="shared" si="326"/>
        <v>47710.8</v>
      </c>
      <c r="U1581" s="61">
        <f ca="1">OFFSET($U$4,B1581,0)/OFFSET($G$4,B1581,0)*G1581</f>
        <v>1557864.462041653</v>
      </c>
      <c r="V1581" s="62">
        <f t="shared" ca="1" si="327"/>
        <v>1605575.262041653</v>
      </c>
      <c r="W1581" s="63">
        <v>848.81051170170429</v>
      </c>
      <c r="X1581" s="63">
        <f t="shared" ca="1" si="328"/>
        <v>781.68221131531311</v>
      </c>
      <c r="Y1581" s="64">
        <f t="shared" ca="1" si="329"/>
        <v>-7.9085142633085082E-2</v>
      </c>
      <c r="Z1581" s="64"/>
      <c r="AA1581" s="64">
        <f ca="1">MAX(Y1581,OFFSET($AA$4,B1581,0))</f>
        <v>-7.7301052690755601E-2</v>
      </c>
      <c r="AB1581" s="62">
        <f t="shared" ca="1" si="330"/>
        <v>1608685.745767425</v>
      </c>
      <c r="AC1581" s="65">
        <f t="shared" ca="1" si="331"/>
        <v>3110.4837257720064</v>
      </c>
      <c r="AD1581" s="62">
        <f ca="1">MAX(0,AB1581-W1581*(1+OFFSET($Y$4,B1581,0))*E1581)</f>
        <v>0</v>
      </c>
      <c r="AE1581" s="65">
        <f ca="1">IF(OFFSET($AC$4,B1581,0)=0,0,-OFFSET($AC$4,B1581,0)/OFFSET($AD$4,B1581,0)*AD1581)</f>
        <v>0</v>
      </c>
      <c r="AF1581" s="51">
        <f t="shared" ca="1" si="332"/>
        <v>1608685.745767425</v>
      </c>
    </row>
    <row r="1582" spans="1:32" ht="11.25" x14ac:dyDescent="0.2">
      <c r="A1582" s="60">
        <v>61428</v>
      </c>
      <c r="B1582" s="102">
        <f>INT(A1582/10000)</f>
        <v>6</v>
      </c>
      <c r="C1582" s="109">
        <v>2</v>
      </c>
      <c r="D1582" s="60" t="s">
        <v>1638</v>
      </c>
      <c r="E1582" s="60">
        <v>938</v>
      </c>
      <c r="F1582" s="60">
        <v>0</v>
      </c>
      <c r="G1582" s="60">
        <f t="shared" si="320"/>
        <v>1512</v>
      </c>
      <c r="H1582" s="60"/>
      <c r="I1582" s="60"/>
      <c r="J1582" s="57"/>
      <c r="K1582" s="23">
        <f t="shared" si="321"/>
        <v>1</v>
      </c>
      <c r="L1582" s="23">
        <f t="shared" si="322"/>
        <v>0</v>
      </c>
      <c r="M1582" s="23">
        <f ca="1">OFFSET('Z1'!$B$7,B1582,K1582)*E1582</f>
        <v>0</v>
      </c>
      <c r="N1582" s="23">
        <f ca="1">IF(L1582&gt;0,OFFSET('Z1'!$I$7,B1582,L1582)*IF(L1582=1,E1582-9300,IF(L1582=2,E1582-18000,IF(L1582=3,E1582-45000,0))),0)</f>
        <v>0</v>
      </c>
      <c r="O1582" s="23">
        <f>IF(AND(F1582=1,E1582&gt;20000,E1582&lt;=45000),E1582*'Z1'!$G$7,0)+IF(AND(F1582=1,E1582&gt;45000,E1582&lt;=50000),'Z1'!$G$7/5000*(50000-E1582)*E1582,0)</f>
        <v>0</v>
      </c>
      <c r="P1582" s="24">
        <f t="shared" ca="1" si="323"/>
        <v>0</v>
      </c>
      <c r="Q1582" s="27">
        <v>9086</v>
      </c>
      <c r="R1582" s="26">
        <f t="shared" si="324"/>
        <v>8086</v>
      </c>
      <c r="S1582" s="27">
        <f t="shared" si="325"/>
        <v>1</v>
      </c>
      <c r="T1582" s="28">
        <f t="shared" si="326"/>
        <v>7277.4000000000005</v>
      </c>
      <c r="U1582" s="61">
        <f ca="1">OFFSET($U$4,B1582,0)/OFFSET($G$4,B1582,0)*G1582</f>
        <v>711429.82735884644</v>
      </c>
      <c r="V1582" s="62">
        <f t="shared" ca="1" si="327"/>
        <v>718707.22735884646</v>
      </c>
      <c r="W1582" s="63">
        <v>831.40577415223811</v>
      </c>
      <c r="X1582" s="63">
        <f t="shared" ca="1" si="328"/>
        <v>766.21239590495361</v>
      </c>
      <c r="Y1582" s="64">
        <f t="shared" ca="1" si="329"/>
        <v>-7.8413429728414363E-2</v>
      </c>
      <c r="Z1582" s="64"/>
      <c r="AA1582" s="64">
        <f ca="1">MAX(Y1582,OFFSET($AA$4,B1582,0))</f>
        <v>-7.7301052690755601E-2</v>
      </c>
      <c r="AB1582" s="62">
        <f t="shared" ca="1" si="330"/>
        <v>719574.72417607752</v>
      </c>
      <c r="AC1582" s="65">
        <f t="shared" ca="1" si="331"/>
        <v>867.49681723106187</v>
      </c>
      <c r="AD1582" s="62">
        <f ca="1">MAX(0,AB1582-W1582*(1+OFFSET($Y$4,B1582,0))*E1582)</f>
        <v>0</v>
      </c>
      <c r="AE1582" s="65">
        <f ca="1">IF(OFFSET($AC$4,B1582,0)=0,0,-OFFSET($AC$4,B1582,0)/OFFSET($AD$4,B1582,0)*AD1582)</f>
        <v>0</v>
      </c>
      <c r="AF1582" s="51">
        <f t="shared" ca="1" si="332"/>
        <v>719574.72417607752</v>
      </c>
    </row>
    <row r="1583" spans="1:32" ht="11.25" x14ac:dyDescent="0.2">
      <c r="A1583" s="60">
        <v>61437</v>
      </c>
      <c r="B1583" s="102">
        <f>INT(A1583/10000)</f>
        <v>6</v>
      </c>
      <c r="C1583" s="109">
        <v>3</v>
      </c>
      <c r="D1583" s="60" t="s">
        <v>1639</v>
      </c>
      <c r="E1583" s="60">
        <v>1401</v>
      </c>
      <c r="F1583" s="60">
        <v>0</v>
      </c>
      <c r="G1583" s="60">
        <f t="shared" si="320"/>
        <v>2258.3283582089553</v>
      </c>
      <c r="H1583" s="60"/>
      <c r="I1583" s="60"/>
      <c r="J1583" s="57"/>
      <c r="K1583" s="23">
        <f t="shared" si="321"/>
        <v>1</v>
      </c>
      <c r="L1583" s="23">
        <f t="shared" si="322"/>
        <v>0</v>
      </c>
      <c r="M1583" s="23">
        <f ca="1">OFFSET('Z1'!$B$7,B1583,K1583)*E1583</f>
        <v>0</v>
      </c>
      <c r="N1583" s="23">
        <f ca="1">IF(L1583&gt;0,OFFSET('Z1'!$I$7,B1583,L1583)*IF(L1583=1,E1583-9300,IF(L1583=2,E1583-18000,IF(L1583=3,E1583-45000,0))),0)</f>
        <v>0</v>
      </c>
      <c r="O1583" s="23">
        <f>IF(AND(F1583=1,E1583&gt;20000,E1583&lt;=45000),E1583*'Z1'!$G$7,0)+IF(AND(F1583=1,E1583&gt;45000,E1583&lt;=50000),'Z1'!$G$7/5000*(50000-E1583)*E1583,0)</f>
        <v>0</v>
      </c>
      <c r="P1583" s="24">
        <f t="shared" ca="1" si="323"/>
        <v>0</v>
      </c>
      <c r="Q1583" s="27">
        <v>26986</v>
      </c>
      <c r="R1583" s="26">
        <f t="shared" si="324"/>
        <v>25986</v>
      </c>
      <c r="S1583" s="27">
        <f t="shared" si="325"/>
        <v>1</v>
      </c>
      <c r="T1583" s="28">
        <f t="shared" si="326"/>
        <v>23387.4</v>
      </c>
      <c r="U1583" s="61">
        <f ca="1">OFFSET($U$4,B1583,0)/OFFSET($G$4,B1583,0)*G1583</f>
        <v>1062594.017195889</v>
      </c>
      <c r="V1583" s="62">
        <f t="shared" ca="1" si="327"/>
        <v>1085981.4171958889</v>
      </c>
      <c r="W1583" s="63">
        <v>839.40333525839344</v>
      </c>
      <c r="X1583" s="63">
        <f t="shared" ca="1" si="328"/>
        <v>775.14733561448179</v>
      </c>
      <c r="Y1583" s="64">
        <f t="shared" ca="1" si="329"/>
        <v>-7.6549612021891367E-2</v>
      </c>
      <c r="Z1583" s="64"/>
      <c r="AA1583" s="64">
        <f ca="1">MAX(Y1583,OFFSET($AA$4,B1583,0))</f>
        <v>-7.6549612021891367E-2</v>
      </c>
      <c r="AB1583" s="62">
        <f t="shared" ca="1" si="330"/>
        <v>1085981.4171958889</v>
      </c>
      <c r="AC1583" s="65">
        <f t="shared" ca="1" si="331"/>
        <v>0</v>
      </c>
      <c r="AD1583" s="62">
        <f ca="1">MAX(0,AB1583-W1583*(1+OFFSET($Y$4,B1583,0))*E1583)</f>
        <v>0</v>
      </c>
      <c r="AE1583" s="65">
        <f ca="1">IF(OFFSET($AC$4,B1583,0)=0,0,-OFFSET($AC$4,B1583,0)/OFFSET($AD$4,B1583,0)*AD1583)</f>
        <v>0</v>
      </c>
      <c r="AF1583" s="51">
        <f t="shared" ca="1" si="332"/>
        <v>1085981.4171958889</v>
      </c>
    </row>
    <row r="1584" spans="1:32" ht="11.25" x14ac:dyDescent="0.2">
      <c r="A1584" s="60">
        <v>61438</v>
      </c>
      <c r="B1584" s="102">
        <f>INT(A1584/10000)</f>
        <v>6</v>
      </c>
      <c r="C1584" s="109">
        <v>4</v>
      </c>
      <c r="D1584" s="60" t="s">
        <v>1640</v>
      </c>
      <c r="E1584" s="60">
        <v>3543</v>
      </c>
      <c r="F1584" s="60">
        <v>0</v>
      </c>
      <c r="G1584" s="60">
        <f t="shared" si="320"/>
        <v>5711.1044776119406</v>
      </c>
      <c r="H1584" s="60"/>
      <c r="I1584" s="60"/>
      <c r="J1584" s="57"/>
      <c r="K1584" s="23">
        <f t="shared" si="321"/>
        <v>1</v>
      </c>
      <c r="L1584" s="23">
        <f t="shared" si="322"/>
        <v>0</v>
      </c>
      <c r="M1584" s="23">
        <f ca="1">OFFSET('Z1'!$B$7,B1584,K1584)*E1584</f>
        <v>0</v>
      </c>
      <c r="N1584" s="23">
        <f ca="1">IF(L1584&gt;0,OFFSET('Z1'!$I$7,B1584,L1584)*IF(L1584=1,E1584-9300,IF(L1584=2,E1584-18000,IF(L1584=3,E1584-45000,0))),0)</f>
        <v>0</v>
      </c>
      <c r="O1584" s="23">
        <f>IF(AND(F1584=1,E1584&gt;20000,E1584&lt;=45000),E1584*'Z1'!$G$7,0)+IF(AND(F1584=1,E1584&gt;45000,E1584&lt;=50000),'Z1'!$G$7/5000*(50000-E1584)*E1584,0)</f>
        <v>0</v>
      </c>
      <c r="P1584" s="24">
        <f t="shared" ca="1" si="323"/>
        <v>0</v>
      </c>
      <c r="Q1584" s="27">
        <v>100069</v>
      </c>
      <c r="R1584" s="26">
        <f t="shared" si="324"/>
        <v>99069</v>
      </c>
      <c r="S1584" s="27">
        <f t="shared" si="325"/>
        <v>1</v>
      </c>
      <c r="T1584" s="28">
        <f t="shared" si="326"/>
        <v>89162.1</v>
      </c>
      <c r="U1584" s="61">
        <f ca="1">OFFSET($U$4,B1584,0)/OFFSET($G$4,B1584,0)*G1584</f>
        <v>2687202.4289257922</v>
      </c>
      <c r="V1584" s="62">
        <f t="shared" ca="1" si="327"/>
        <v>2776364.5289257923</v>
      </c>
      <c r="W1584" s="63">
        <v>844.42137996709425</v>
      </c>
      <c r="X1584" s="63">
        <f t="shared" ca="1" si="328"/>
        <v>783.61968075805601</v>
      </c>
      <c r="Y1584" s="64">
        <f t="shared" ca="1" si="329"/>
        <v>-7.2003978880079478E-2</v>
      </c>
      <c r="Z1584" s="64"/>
      <c r="AA1584" s="64">
        <f ca="1">MAX(Y1584,OFFSET($AA$4,B1584,0))</f>
        <v>-7.2003978880079478E-2</v>
      </c>
      <c r="AB1584" s="62">
        <f t="shared" ca="1" si="330"/>
        <v>2776364.5289257923</v>
      </c>
      <c r="AC1584" s="65">
        <f t="shared" ca="1" si="331"/>
        <v>0</v>
      </c>
      <c r="AD1584" s="62">
        <f ca="1">MAX(0,AB1584-W1584*(1+OFFSET($Y$4,B1584,0))*E1584)</f>
        <v>888.78095558937639</v>
      </c>
      <c r="AE1584" s="65">
        <f ca="1">IF(OFFSET($AC$4,B1584,0)=0,0,-OFFSET($AC$4,B1584,0)/OFFSET($AD$4,B1584,0)*AD1584)</f>
        <v>-188.08243763658916</v>
      </c>
      <c r="AF1584" s="51">
        <f t="shared" ca="1" si="332"/>
        <v>2776176.4464881555</v>
      </c>
    </row>
    <row r="1585" spans="1:32" ht="11.25" x14ac:dyDescent="0.2">
      <c r="A1585" s="60">
        <v>61439</v>
      </c>
      <c r="B1585" s="102">
        <f>INT(A1585/10000)</f>
        <v>6</v>
      </c>
      <c r="C1585" s="109">
        <v>4</v>
      </c>
      <c r="D1585" s="60" t="s">
        <v>1641</v>
      </c>
      <c r="E1585" s="60">
        <v>4919</v>
      </c>
      <c r="F1585" s="60">
        <v>0</v>
      </c>
      <c r="G1585" s="60">
        <f t="shared" si="320"/>
        <v>7929.1343283582091</v>
      </c>
      <c r="H1585" s="60"/>
      <c r="I1585" s="60"/>
      <c r="J1585" s="57"/>
      <c r="K1585" s="23">
        <f t="shared" si="321"/>
        <v>1</v>
      </c>
      <c r="L1585" s="23">
        <f t="shared" si="322"/>
        <v>0</v>
      </c>
      <c r="M1585" s="23">
        <f ca="1">OFFSET('Z1'!$B$7,B1585,K1585)*E1585</f>
        <v>0</v>
      </c>
      <c r="N1585" s="23">
        <f ca="1">IF(L1585&gt;0,OFFSET('Z1'!$I$7,B1585,L1585)*IF(L1585=1,E1585-9300,IF(L1585=2,E1585-18000,IF(L1585=3,E1585-45000,0))),0)</f>
        <v>0</v>
      </c>
      <c r="O1585" s="23">
        <f>IF(AND(F1585=1,E1585&gt;20000,E1585&lt;=45000),E1585*'Z1'!$G$7,0)+IF(AND(F1585=1,E1585&gt;45000,E1585&lt;=50000),'Z1'!$G$7/5000*(50000-E1585)*E1585,0)</f>
        <v>0</v>
      </c>
      <c r="P1585" s="24">
        <f t="shared" ca="1" si="323"/>
        <v>0</v>
      </c>
      <c r="Q1585" s="27">
        <v>100188</v>
      </c>
      <c r="R1585" s="26">
        <f t="shared" si="324"/>
        <v>99188</v>
      </c>
      <c r="S1585" s="27">
        <f t="shared" si="325"/>
        <v>1</v>
      </c>
      <c r="T1585" s="28">
        <f t="shared" si="326"/>
        <v>89269.2</v>
      </c>
      <c r="U1585" s="61">
        <f ca="1">OFFSET($U$4,B1585,0)/OFFSET($G$4,B1585,0)*G1585</f>
        <v>3730835.0967784282</v>
      </c>
      <c r="V1585" s="62">
        <f t="shared" ca="1" si="327"/>
        <v>3820104.2967784284</v>
      </c>
      <c r="W1585" s="63">
        <v>839.16701715043837</v>
      </c>
      <c r="X1585" s="63">
        <f t="shared" ca="1" si="328"/>
        <v>776.60180865591144</v>
      </c>
      <c r="Y1585" s="64">
        <f t="shared" ca="1" si="329"/>
        <v>-7.4556324564542309E-2</v>
      </c>
      <c r="Z1585" s="64"/>
      <c r="AA1585" s="64">
        <f ca="1">MAX(Y1585,OFFSET($AA$4,B1585,0))</f>
        <v>-7.4556324564542309E-2</v>
      </c>
      <c r="AB1585" s="62">
        <f t="shared" ca="1" si="330"/>
        <v>3820104.2967784284</v>
      </c>
      <c r="AC1585" s="65">
        <f t="shared" ca="1" si="331"/>
        <v>0</v>
      </c>
      <c r="AD1585" s="62">
        <f ca="1">MAX(0,AB1585-W1585*(1+OFFSET($Y$4,B1585,0))*E1585)</f>
        <v>0</v>
      </c>
      <c r="AE1585" s="65">
        <f ca="1">IF(OFFSET($AC$4,B1585,0)=0,0,-OFFSET($AC$4,B1585,0)/OFFSET($AD$4,B1585,0)*AD1585)</f>
        <v>0</v>
      </c>
      <c r="AF1585" s="51">
        <f t="shared" ca="1" si="332"/>
        <v>3820104.2967784284</v>
      </c>
    </row>
    <row r="1586" spans="1:32" ht="11.25" x14ac:dyDescent="0.2">
      <c r="A1586" s="60">
        <v>61440</v>
      </c>
      <c r="B1586" s="102">
        <f>INT(A1586/10000)</f>
        <v>6</v>
      </c>
      <c r="C1586" s="109">
        <v>4</v>
      </c>
      <c r="D1586" s="60" t="s">
        <v>1642</v>
      </c>
      <c r="E1586" s="60">
        <v>2946</v>
      </c>
      <c r="F1586" s="60">
        <v>0</v>
      </c>
      <c r="G1586" s="60">
        <f t="shared" si="320"/>
        <v>4748.7761194029854</v>
      </c>
      <c r="H1586" s="60"/>
      <c r="I1586" s="60"/>
      <c r="J1586" s="57"/>
      <c r="K1586" s="23">
        <f t="shared" si="321"/>
        <v>1</v>
      </c>
      <c r="L1586" s="23">
        <f t="shared" si="322"/>
        <v>0</v>
      </c>
      <c r="M1586" s="23">
        <f ca="1">OFFSET('Z1'!$B$7,B1586,K1586)*E1586</f>
        <v>0</v>
      </c>
      <c r="N1586" s="23">
        <f ca="1">IF(L1586&gt;0,OFFSET('Z1'!$I$7,B1586,L1586)*IF(L1586=1,E1586-9300,IF(L1586=2,E1586-18000,IF(L1586=3,E1586-45000,0))),0)</f>
        <v>0</v>
      </c>
      <c r="O1586" s="23">
        <f>IF(AND(F1586=1,E1586&gt;20000,E1586&lt;=45000),E1586*'Z1'!$G$7,0)+IF(AND(F1586=1,E1586&gt;45000,E1586&lt;=50000),'Z1'!$G$7/5000*(50000-E1586)*E1586,0)</f>
        <v>0</v>
      </c>
      <c r="P1586" s="24">
        <f t="shared" ca="1" si="323"/>
        <v>0</v>
      </c>
      <c r="Q1586" s="27">
        <v>110120</v>
      </c>
      <c r="R1586" s="26">
        <f t="shared" si="324"/>
        <v>109120</v>
      </c>
      <c r="S1586" s="27">
        <f t="shared" si="325"/>
        <v>1</v>
      </c>
      <c r="T1586" s="28">
        <f t="shared" si="326"/>
        <v>98208</v>
      </c>
      <c r="U1586" s="61">
        <f ca="1">OFFSET($U$4,B1586,0)/OFFSET($G$4,B1586,0)*G1586</f>
        <v>2234405.4066089145</v>
      </c>
      <c r="V1586" s="62">
        <f t="shared" ca="1" si="327"/>
        <v>2332613.4066089145</v>
      </c>
      <c r="W1586" s="63">
        <v>855.31870686923855</v>
      </c>
      <c r="X1586" s="63">
        <f t="shared" ca="1" si="328"/>
        <v>791.7900226099506</v>
      </c>
      <c r="Y1586" s="64">
        <f t="shared" ca="1" si="329"/>
        <v>-7.4274868243937808E-2</v>
      </c>
      <c r="Z1586" s="64"/>
      <c r="AA1586" s="64">
        <f ca="1">MAX(Y1586,OFFSET($AA$4,B1586,0))</f>
        <v>-7.4274868243937808E-2</v>
      </c>
      <c r="AB1586" s="62">
        <f t="shared" ca="1" si="330"/>
        <v>2332613.4066089145</v>
      </c>
      <c r="AC1586" s="65">
        <f t="shared" ca="1" si="331"/>
        <v>0</v>
      </c>
      <c r="AD1586" s="62">
        <f ca="1">MAX(0,AB1586-W1586*(1+OFFSET($Y$4,B1586,0))*E1586)</f>
        <v>0</v>
      </c>
      <c r="AE1586" s="65">
        <f ca="1">IF(OFFSET($AC$4,B1586,0)=0,0,-OFFSET($AC$4,B1586,0)/OFFSET($AD$4,B1586,0)*AD1586)</f>
        <v>0</v>
      </c>
      <c r="AF1586" s="51">
        <f t="shared" ca="1" si="332"/>
        <v>2332613.4066089145</v>
      </c>
    </row>
    <row r="1587" spans="1:32" ht="11.25" x14ac:dyDescent="0.2">
      <c r="A1587" s="60">
        <v>61441</v>
      </c>
      <c r="B1587" s="102">
        <f>INT(A1587/10000)</f>
        <v>6</v>
      </c>
      <c r="C1587" s="109">
        <v>3</v>
      </c>
      <c r="D1587" s="60" t="s">
        <v>1643</v>
      </c>
      <c r="E1587" s="60">
        <v>1167</v>
      </c>
      <c r="F1587" s="60">
        <v>0</v>
      </c>
      <c r="G1587" s="60">
        <f t="shared" si="320"/>
        <v>1881.1343283582089</v>
      </c>
      <c r="H1587" s="60"/>
      <c r="I1587" s="60"/>
      <c r="J1587" s="57"/>
      <c r="K1587" s="23">
        <f t="shared" si="321"/>
        <v>1</v>
      </c>
      <c r="L1587" s="23">
        <f t="shared" si="322"/>
        <v>0</v>
      </c>
      <c r="M1587" s="23">
        <f ca="1">OFFSET('Z1'!$B$7,B1587,K1587)*E1587</f>
        <v>0</v>
      </c>
      <c r="N1587" s="23">
        <f ca="1">IF(L1587&gt;0,OFFSET('Z1'!$I$7,B1587,L1587)*IF(L1587=1,E1587-9300,IF(L1587=2,E1587-18000,IF(L1587=3,E1587-45000,0))),0)</f>
        <v>0</v>
      </c>
      <c r="O1587" s="23">
        <f>IF(AND(F1587=1,E1587&gt;20000,E1587&lt;=45000),E1587*'Z1'!$G$7,0)+IF(AND(F1587=1,E1587&gt;45000,E1587&lt;=50000),'Z1'!$G$7/5000*(50000-E1587)*E1587,0)</f>
        <v>0</v>
      </c>
      <c r="P1587" s="24">
        <f t="shared" ca="1" si="323"/>
        <v>0</v>
      </c>
      <c r="Q1587" s="27">
        <v>8837</v>
      </c>
      <c r="R1587" s="26">
        <f t="shared" si="324"/>
        <v>7837</v>
      </c>
      <c r="S1587" s="27">
        <f t="shared" si="325"/>
        <v>1</v>
      </c>
      <c r="T1587" s="28">
        <f t="shared" si="326"/>
        <v>7053.3</v>
      </c>
      <c r="U1587" s="61">
        <f ca="1">OFFSET($U$4,B1587,0)/OFFSET($G$4,B1587,0)*G1587</f>
        <v>885115.78734304244</v>
      </c>
      <c r="V1587" s="62">
        <f t="shared" ca="1" si="327"/>
        <v>892169.08734304248</v>
      </c>
      <c r="W1587" s="63">
        <v>828.35843779922811</v>
      </c>
      <c r="X1587" s="63">
        <f t="shared" ca="1" si="328"/>
        <v>764.4979325990081</v>
      </c>
      <c r="Y1587" s="64">
        <f t="shared" ca="1" si="329"/>
        <v>-7.7092840835766396E-2</v>
      </c>
      <c r="Z1587" s="64"/>
      <c r="AA1587" s="64">
        <f ca="1">MAX(Y1587,OFFSET($AA$4,B1587,0))</f>
        <v>-7.7092840835766396E-2</v>
      </c>
      <c r="AB1587" s="62">
        <f t="shared" ca="1" si="330"/>
        <v>892169.08734304248</v>
      </c>
      <c r="AC1587" s="65">
        <f t="shared" ca="1" si="331"/>
        <v>0</v>
      </c>
      <c r="AD1587" s="62">
        <f ca="1">MAX(0,AB1587-W1587*(1+OFFSET($Y$4,B1587,0))*E1587)</f>
        <v>0</v>
      </c>
      <c r="AE1587" s="65">
        <f ca="1">IF(OFFSET($AC$4,B1587,0)=0,0,-OFFSET($AC$4,B1587,0)/OFFSET($AD$4,B1587,0)*AD1587)</f>
        <v>0</v>
      </c>
      <c r="AF1587" s="51">
        <f t="shared" ca="1" si="332"/>
        <v>892169.08734304248</v>
      </c>
    </row>
    <row r="1588" spans="1:32" ht="11.25" x14ac:dyDescent="0.2">
      <c r="A1588" s="60">
        <v>61442</v>
      </c>
      <c r="B1588" s="102">
        <f>INT(A1588/10000)</f>
        <v>6</v>
      </c>
      <c r="C1588" s="109">
        <v>3</v>
      </c>
      <c r="D1588" s="60" t="s">
        <v>1644</v>
      </c>
      <c r="E1588" s="60">
        <v>1760</v>
      </c>
      <c r="F1588" s="60">
        <v>0</v>
      </c>
      <c r="G1588" s="60">
        <f t="shared" si="320"/>
        <v>2837.0149253731342</v>
      </c>
      <c r="H1588" s="60"/>
      <c r="I1588" s="60"/>
      <c r="J1588" s="57"/>
      <c r="K1588" s="23">
        <f t="shared" si="321"/>
        <v>1</v>
      </c>
      <c r="L1588" s="23">
        <f t="shared" si="322"/>
        <v>0</v>
      </c>
      <c r="M1588" s="23">
        <f ca="1">OFFSET('Z1'!$B$7,B1588,K1588)*E1588</f>
        <v>0</v>
      </c>
      <c r="N1588" s="23">
        <f ca="1">IF(L1588&gt;0,OFFSET('Z1'!$I$7,B1588,L1588)*IF(L1588=1,E1588-9300,IF(L1588=2,E1588-18000,IF(L1588=3,E1588-45000,0))),0)</f>
        <v>0</v>
      </c>
      <c r="O1588" s="23">
        <f>IF(AND(F1588=1,E1588&gt;20000,E1588&lt;=45000),E1588*'Z1'!$G$7,0)+IF(AND(F1588=1,E1588&gt;45000,E1588&lt;=50000),'Z1'!$G$7/5000*(50000-E1588)*E1588,0)</f>
        <v>0</v>
      </c>
      <c r="P1588" s="24">
        <f t="shared" ca="1" si="323"/>
        <v>0</v>
      </c>
      <c r="Q1588" s="27">
        <v>312423</v>
      </c>
      <c r="R1588" s="26">
        <f t="shared" si="324"/>
        <v>311423</v>
      </c>
      <c r="S1588" s="27">
        <f t="shared" si="325"/>
        <v>1</v>
      </c>
      <c r="T1588" s="28">
        <f t="shared" si="326"/>
        <v>280280.7</v>
      </c>
      <c r="U1588" s="61">
        <f ca="1">OFFSET($U$4,B1588,0)/OFFSET($G$4,B1588,0)*G1588</f>
        <v>1334878.9937649996</v>
      </c>
      <c r="V1588" s="62">
        <f t="shared" ca="1" si="327"/>
        <v>1615159.6937649995</v>
      </c>
      <c r="W1588" s="63">
        <v>982.23498612174137</v>
      </c>
      <c r="X1588" s="63">
        <f t="shared" ca="1" si="328"/>
        <v>917.70437145738606</v>
      </c>
      <c r="Y1588" s="64">
        <f t="shared" ca="1" si="329"/>
        <v>-6.5697735853564088E-2</v>
      </c>
      <c r="Z1588" s="64"/>
      <c r="AA1588" s="64">
        <f ca="1">MAX(Y1588,OFFSET($AA$4,B1588,0))</f>
        <v>-6.5697735853564088E-2</v>
      </c>
      <c r="AB1588" s="62">
        <f t="shared" ca="1" si="330"/>
        <v>1615159.6937649995</v>
      </c>
      <c r="AC1588" s="65">
        <f t="shared" ca="1" si="331"/>
        <v>0</v>
      </c>
      <c r="AD1588" s="62">
        <f ca="1">MAX(0,AB1588-W1588*(1+OFFSET($Y$4,B1588,0))*E1588)</f>
        <v>11415.375526607735</v>
      </c>
      <c r="AE1588" s="65">
        <f ca="1">IF(OFFSET($AC$4,B1588,0)=0,0,-OFFSET($AC$4,B1588,0)/OFFSET($AD$4,B1588,0)*AD1588)</f>
        <v>-2415.7039392880401</v>
      </c>
      <c r="AF1588" s="51">
        <f t="shared" ca="1" si="332"/>
        <v>1612743.9898257114</v>
      </c>
    </row>
    <row r="1589" spans="1:32" ht="11.25" x14ac:dyDescent="0.2">
      <c r="A1589" s="60">
        <v>61443</v>
      </c>
      <c r="B1589" s="102">
        <f>INT(A1589/10000)</f>
        <v>6</v>
      </c>
      <c r="C1589" s="109">
        <v>3</v>
      </c>
      <c r="D1589" s="60" t="s">
        <v>1645</v>
      </c>
      <c r="E1589" s="60">
        <v>1821</v>
      </c>
      <c r="F1589" s="60">
        <v>0</v>
      </c>
      <c r="G1589" s="60">
        <f t="shared" si="320"/>
        <v>2935.3432835820895</v>
      </c>
      <c r="H1589" s="60"/>
      <c r="I1589" s="60"/>
      <c r="J1589" s="57"/>
      <c r="K1589" s="23">
        <f t="shared" si="321"/>
        <v>1</v>
      </c>
      <c r="L1589" s="23">
        <f t="shared" si="322"/>
        <v>0</v>
      </c>
      <c r="M1589" s="23">
        <f ca="1">OFFSET('Z1'!$B$7,B1589,K1589)*E1589</f>
        <v>0</v>
      </c>
      <c r="N1589" s="23">
        <f ca="1">IF(L1589&gt;0,OFFSET('Z1'!$I$7,B1589,L1589)*IF(L1589=1,E1589-9300,IF(L1589=2,E1589-18000,IF(L1589=3,E1589-45000,0))),0)</f>
        <v>0</v>
      </c>
      <c r="O1589" s="23">
        <f>IF(AND(F1589=1,E1589&gt;20000,E1589&lt;=45000),E1589*'Z1'!$G$7,0)+IF(AND(F1589=1,E1589&gt;45000,E1589&lt;=50000),'Z1'!$G$7/5000*(50000-E1589)*E1589,0)</f>
        <v>0</v>
      </c>
      <c r="P1589" s="24">
        <f t="shared" ca="1" si="323"/>
        <v>0</v>
      </c>
      <c r="Q1589" s="27">
        <v>75825</v>
      </c>
      <c r="R1589" s="26">
        <f t="shared" si="324"/>
        <v>74825</v>
      </c>
      <c r="S1589" s="27">
        <f t="shared" si="325"/>
        <v>1</v>
      </c>
      <c r="T1589" s="28">
        <f t="shared" si="326"/>
        <v>67342.5</v>
      </c>
      <c r="U1589" s="61">
        <f ca="1">OFFSET($U$4,B1589,0)/OFFSET($G$4,B1589,0)*G1589</f>
        <v>1381144.6861625365</v>
      </c>
      <c r="V1589" s="62">
        <f t="shared" ca="1" si="327"/>
        <v>1448487.1861625365</v>
      </c>
      <c r="W1589" s="63">
        <v>856.93132864738823</v>
      </c>
      <c r="X1589" s="63">
        <f t="shared" ca="1" si="328"/>
        <v>795.43502809584652</v>
      </c>
      <c r="Y1589" s="64">
        <f t="shared" ca="1" si="329"/>
        <v>-7.1763393980016743E-2</v>
      </c>
      <c r="Z1589" s="64"/>
      <c r="AA1589" s="64">
        <f ca="1">MAX(Y1589,OFFSET($AA$4,B1589,0))</f>
        <v>-7.1763393980016743E-2</v>
      </c>
      <c r="AB1589" s="62">
        <f t="shared" ca="1" si="330"/>
        <v>1448487.1861625365</v>
      </c>
      <c r="AC1589" s="65">
        <f t="shared" ca="1" si="331"/>
        <v>0</v>
      </c>
      <c r="AD1589" s="62">
        <f ca="1">MAX(0,AB1589-W1589*(1+OFFSET($Y$4,B1589,0))*E1589)</f>
        <v>839.0013364944607</v>
      </c>
      <c r="AE1589" s="65">
        <f ca="1">IF(OFFSET($AC$4,B1589,0)=0,0,-OFFSET($AC$4,B1589,0)/OFFSET($AD$4,B1589,0)*AD1589)</f>
        <v>-177.54815239441271</v>
      </c>
      <c r="AF1589" s="51">
        <f t="shared" ca="1" si="332"/>
        <v>1448309.6380101421</v>
      </c>
    </row>
    <row r="1590" spans="1:32" ht="11.25" x14ac:dyDescent="0.2">
      <c r="A1590" s="60">
        <v>61444</v>
      </c>
      <c r="B1590" s="102">
        <f>INT(A1590/10000)</f>
        <v>6</v>
      </c>
      <c r="C1590" s="109">
        <v>3</v>
      </c>
      <c r="D1590" s="60" t="s">
        <v>1646</v>
      </c>
      <c r="E1590" s="60">
        <v>2126</v>
      </c>
      <c r="F1590" s="60">
        <v>0</v>
      </c>
      <c r="G1590" s="60">
        <f t="shared" si="320"/>
        <v>3426.9850746268658</v>
      </c>
      <c r="H1590" s="60"/>
      <c r="I1590" s="60"/>
      <c r="J1590" s="57"/>
      <c r="K1590" s="23">
        <f t="shared" si="321"/>
        <v>1</v>
      </c>
      <c r="L1590" s="23">
        <f t="shared" si="322"/>
        <v>0</v>
      </c>
      <c r="M1590" s="23">
        <f ca="1">OFFSET('Z1'!$B$7,B1590,K1590)*E1590</f>
        <v>0</v>
      </c>
      <c r="N1590" s="23">
        <f ca="1">IF(L1590&gt;0,OFFSET('Z1'!$I$7,B1590,L1590)*IF(L1590=1,E1590-9300,IF(L1590=2,E1590-18000,IF(L1590=3,E1590-45000,0))),0)</f>
        <v>0</v>
      </c>
      <c r="O1590" s="23">
        <f>IF(AND(F1590=1,E1590&gt;20000,E1590&lt;=45000),E1590*'Z1'!$G$7,0)+IF(AND(F1590=1,E1590&gt;45000,E1590&lt;=50000),'Z1'!$G$7/5000*(50000-E1590)*E1590,0)</f>
        <v>0</v>
      </c>
      <c r="P1590" s="24">
        <f t="shared" ca="1" si="323"/>
        <v>0</v>
      </c>
      <c r="Q1590" s="27">
        <v>7280</v>
      </c>
      <c r="R1590" s="26">
        <f t="shared" si="324"/>
        <v>6280</v>
      </c>
      <c r="S1590" s="27">
        <f t="shared" si="325"/>
        <v>1</v>
      </c>
      <c r="T1590" s="28">
        <f t="shared" si="326"/>
        <v>5652</v>
      </c>
      <c r="U1590" s="61">
        <f ca="1">OFFSET($U$4,B1590,0)/OFFSET($G$4,B1590,0)*G1590</f>
        <v>1612473.1481502212</v>
      </c>
      <c r="V1590" s="62">
        <f t="shared" ca="1" si="327"/>
        <v>1618125.1481502212</v>
      </c>
      <c r="W1590" s="63">
        <v>825.44268589464059</v>
      </c>
      <c r="X1590" s="63">
        <f t="shared" ca="1" si="328"/>
        <v>761.11248737075312</v>
      </c>
      <c r="Y1590" s="64">
        <f t="shared" ca="1" si="329"/>
        <v>-7.7934179590148478E-2</v>
      </c>
      <c r="Z1590" s="64"/>
      <c r="AA1590" s="64">
        <f ca="1">MAX(Y1590,OFFSET($AA$4,B1590,0))</f>
        <v>-7.7301052690755601E-2</v>
      </c>
      <c r="AB1590" s="62">
        <f t="shared" ca="1" si="330"/>
        <v>1619236.2169429271</v>
      </c>
      <c r="AC1590" s="65">
        <f t="shared" ca="1" si="331"/>
        <v>1111.0687927058898</v>
      </c>
      <c r="AD1590" s="62">
        <f ca="1">MAX(0,AB1590-W1590*(1+OFFSET($Y$4,B1590,0))*E1590)</f>
        <v>0</v>
      </c>
      <c r="AE1590" s="65">
        <f ca="1">IF(OFFSET($AC$4,B1590,0)=0,0,-OFFSET($AC$4,B1590,0)/OFFSET($AD$4,B1590,0)*AD1590)</f>
        <v>0</v>
      </c>
      <c r="AF1590" s="51">
        <f t="shared" ca="1" si="332"/>
        <v>1619236.2169429271</v>
      </c>
    </row>
    <row r="1591" spans="1:32" ht="11.25" x14ac:dyDescent="0.2">
      <c r="A1591" s="60">
        <v>61445</v>
      </c>
      <c r="B1591" s="102">
        <f>INT(A1591/10000)</f>
        <v>6</v>
      </c>
      <c r="C1591" s="109">
        <v>3</v>
      </c>
      <c r="D1591" s="60" t="s">
        <v>1647</v>
      </c>
      <c r="E1591" s="60">
        <v>1656</v>
      </c>
      <c r="F1591" s="60">
        <v>0</v>
      </c>
      <c r="G1591" s="60">
        <f t="shared" si="320"/>
        <v>2669.373134328358</v>
      </c>
      <c r="H1591" s="60"/>
      <c r="I1591" s="60"/>
      <c r="J1591" s="57"/>
      <c r="K1591" s="23">
        <f t="shared" si="321"/>
        <v>1</v>
      </c>
      <c r="L1591" s="23">
        <f t="shared" si="322"/>
        <v>0</v>
      </c>
      <c r="M1591" s="23">
        <f ca="1">OFFSET('Z1'!$B$7,B1591,K1591)*E1591</f>
        <v>0</v>
      </c>
      <c r="N1591" s="23">
        <f ca="1">IF(L1591&gt;0,OFFSET('Z1'!$I$7,B1591,L1591)*IF(L1591=1,E1591-9300,IF(L1591=2,E1591-18000,IF(L1591=3,E1591-45000,0))),0)</f>
        <v>0</v>
      </c>
      <c r="O1591" s="23">
        <f>IF(AND(F1591=1,E1591&gt;20000,E1591&lt;=45000),E1591*'Z1'!$G$7,0)+IF(AND(F1591=1,E1591&gt;45000,E1591&lt;=50000),'Z1'!$G$7/5000*(50000-E1591)*E1591,0)</f>
        <v>0</v>
      </c>
      <c r="P1591" s="24">
        <f t="shared" ca="1" si="323"/>
        <v>0</v>
      </c>
      <c r="Q1591" s="27">
        <v>239383</v>
      </c>
      <c r="R1591" s="26">
        <f t="shared" si="324"/>
        <v>238383</v>
      </c>
      <c r="S1591" s="27">
        <f t="shared" si="325"/>
        <v>1</v>
      </c>
      <c r="T1591" s="28">
        <f t="shared" si="326"/>
        <v>214544.7</v>
      </c>
      <c r="U1591" s="61">
        <f ca="1">OFFSET($U$4,B1591,0)/OFFSET($G$4,B1591,0)*G1591</f>
        <v>1255999.7804970678</v>
      </c>
      <c r="V1591" s="62">
        <f t="shared" ca="1" si="327"/>
        <v>1470544.4804970678</v>
      </c>
      <c r="W1591" s="63">
        <v>950.74048995442854</v>
      </c>
      <c r="X1591" s="63">
        <f t="shared" ca="1" si="328"/>
        <v>888.00995199098293</v>
      </c>
      <c r="Y1591" s="64">
        <f t="shared" ca="1" si="329"/>
        <v>-6.5980715690832192E-2</v>
      </c>
      <c r="Z1591" s="64"/>
      <c r="AA1591" s="64">
        <f ca="1">MAX(Y1591,OFFSET($AA$4,B1591,0))</f>
        <v>-6.5980715690832192E-2</v>
      </c>
      <c r="AB1591" s="62">
        <f t="shared" ca="1" si="330"/>
        <v>1470544.4804970678</v>
      </c>
      <c r="AC1591" s="65">
        <f t="shared" ca="1" si="331"/>
        <v>0</v>
      </c>
      <c r="AD1591" s="62">
        <f ca="1">MAX(0,AB1591-W1591*(1+OFFSET($Y$4,B1591,0))*E1591)</f>
        <v>9950.9044901500456</v>
      </c>
      <c r="AE1591" s="65">
        <f ca="1">IF(OFFSET($AC$4,B1591,0)=0,0,-OFFSET($AC$4,B1591,0)/OFFSET($AD$4,B1591,0)*AD1591)</f>
        <v>-2105.794865907309</v>
      </c>
      <c r="AF1591" s="51">
        <f t="shared" ca="1" si="332"/>
        <v>1468438.6856311604</v>
      </c>
    </row>
    <row r="1592" spans="1:32" ht="11.25" x14ac:dyDescent="0.2">
      <c r="A1592" s="60">
        <v>61446</v>
      </c>
      <c r="B1592" s="102">
        <f>INT(A1592/10000)</f>
        <v>6</v>
      </c>
      <c r="C1592" s="109">
        <v>3</v>
      </c>
      <c r="D1592" s="60" t="s">
        <v>1648</v>
      </c>
      <c r="E1592" s="60">
        <v>1886</v>
      </c>
      <c r="F1592" s="60">
        <v>0</v>
      </c>
      <c r="G1592" s="60">
        <f t="shared" si="320"/>
        <v>3040.1194029850744</v>
      </c>
      <c r="H1592" s="60"/>
      <c r="I1592" s="60"/>
      <c r="J1592" s="57"/>
      <c r="K1592" s="23">
        <f t="shared" si="321"/>
        <v>1</v>
      </c>
      <c r="L1592" s="23">
        <f t="shared" si="322"/>
        <v>0</v>
      </c>
      <c r="M1592" s="23">
        <f ca="1">OFFSET('Z1'!$B$7,B1592,K1592)*E1592</f>
        <v>0</v>
      </c>
      <c r="N1592" s="23">
        <f ca="1">IF(L1592&gt;0,OFFSET('Z1'!$I$7,B1592,L1592)*IF(L1592=1,E1592-9300,IF(L1592=2,E1592-18000,IF(L1592=3,E1592-45000,0))),0)</f>
        <v>0</v>
      </c>
      <c r="O1592" s="23">
        <f>IF(AND(F1592=1,E1592&gt;20000,E1592&lt;=45000),E1592*'Z1'!$G$7,0)+IF(AND(F1592=1,E1592&gt;45000,E1592&lt;=50000),'Z1'!$G$7/5000*(50000-E1592)*E1592,0)</f>
        <v>0</v>
      </c>
      <c r="P1592" s="24">
        <f t="shared" ca="1" si="323"/>
        <v>0</v>
      </c>
      <c r="Q1592" s="27">
        <v>2491</v>
      </c>
      <c r="R1592" s="26">
        <f t="shared" si="324"/>
        <v>1491</v>
      </c>
      <c r="S1592" s="27">
        <f t="shared" si="325"/>
        <v>1</v>
      </c>
      <c r="T1592" s="28">
        <f t="shared" si="326"/>
        <v>1341.9</v>
      </c>
      <c r="U1592" s="61">
        <f ca="1">OFFSET($U$4,B1592,0)/OFFSET($G$4,B1592,0)*G1592</f>
        <v>1430444.1944549938</v>
      </c>
      <c r="V1592" s="62">
        <f t="shared" ca="1" si="327"/>
        <v>1431786.0944549937</v>
      </c>
      <c r="W1592" s="63">
        <v>823.33414767689362</v>
      </c>
      <c r="X1592" s="63">
        <f t="shared" ca="1" si="328"/>
        <v>759.16547956256295</v>
      </c>
      <c r="Y1592" s="64">
        <f t="shared" ca="1" si="329"/>
        <v>-7.7937576493563365E-2</v>
      </c>
      <c r="Z1592" s="64"/>
      <c r="AA1592" s="64">
        <f ca="1">MAX(Y1592,OFFSET($AA$4,B1592,0))</f>
        <v>-7.7301052690755601E-2</v>
      </c>
      <c r="AB1592" s="62">
        <f t="shared" ca="1" si="330"/>
        <v>1432774.4938370918</v>
      </c>
      <c r="AC1592" s="65">
        <f t="shared" ca="1" si="331"/>
        <v>988.39938209811226</v>
      </c>
      <c r="AD1592" s="62">
        <f ca="1">MAX(0,AB1592-W1592*(1+OFFSET($Y$4,B1592,0))*E1592)</f>
        <v>0</v>
      </c>
      <c r="AE1592" s="65">
        <f ca="1">IF(OFFSET($AC$4,B1592,0)=0,0,-OFFSET($AC$4,B1592,0)/OFFSET($AD$4,B1592,0)*AD1592)</f>
        <v>0</v>
      </c>
      <c r="AF1592" s="51">
        <f t="shared" ca="1" si="332"/>
        <v>1432774.4938370918</v>
      </c>
    </row>
    <row r="1593" spans="1:32" ht="11.25" x14ac:dyDescent="0.2">
      <c r="A1593" s="60">
        <v>61611</v>
      </c>
      <c r="B1593" s="102">
        <f>INT(A1593/10000)</f>
        <v>6</v>
      </c>
      <c r="C1593" s="109">
        <v>3</v>
      </c>
      <c r="D1593" s="60" t="s">
        <v>1649</v>
      </c>
      <c r="E1593" s="60">
        <v>2487</v>
      </c>
      <c r="F1593" s="60">
        <v>0</v>
      </c>
      <c r="G1593" s="60">
        <f t="shared" si="320"/>
        <v>4008.8955223880598</v>
      </c>
      <c r="H1593" s="60"/>
      <c r="I1593" s="60"/>
      <c r="J1593" s="57"/>
      <c r="K1593" s="23">
        <f t="shared" si="321"/>
        <v>1</v>
      </c>
      <c r="L1593" s="23">
        <f t="shared" si="322"/>
        <v>0</v>
      </c>
      <c r="M1593" s="23">
        <f ca="1">OFFSET('Z1'!$B$7,B1593,K1593)*E1593</f>
        <v>0</v>
      </c>
      <c r="N1593" s="23">
        <f ca="1">IF(L1593&gt;0,OFFSET('Z1'!$I$7,B1593,L1593)*IF(L1593=1,E1593-9300,IF(L1593=2,E1593-18000,IF(L1593=3,E1593-45000,0))),0)</f>
        <v>0</v>
      </c>
      <c r="O1593" s="23">
        <f>IF(AND(F1593=1,E1593&gt;20000,E1593&lt;=45000),E1593*'Z1'!$G$7,0)+IF(AND(F1593=1,E1593&gt;45000,E1593&lt;=50000),'Z1'!$G$7/5000*(50000-E1593)*E1593,0)</f>
        <v>0</v>
      </c>
      <c r="P1593" s="24">
        <f t="shared" ca="1" si="323"/>
        <v>0</v>
      </c>
      <c r="Q1593" s="27">
        <v>0</v>
      </c>
      <c r="R1593" s="26">
        <f t="shared" si="324"/>
        <v>0</v>
      </c>
      <c r="S1593" s="27">
        <f t="shared" si="325"/>
        <v>1</v>
      </c>
      <c r="T1593" s="28">
        <f t="shared" si="326"/>
        <v>0</v>
      </c>
      <c r="U1593" s="61">
        <f ca="1">OFFSET($U$4,B1593,0)/OFFSET($G$4,B1593,0)*G1593</f>
        <v>1886275.0326667922</v>
      </c>
      <c r="V1593" s="62">
        <f t="shared" ca="1" si="327"/>
        <v>1886275.0326667922</v>
      </c>
      <c r="W1593" s="63">
        <v>822.88628262681448</v>
      </c>
      <c r="X1593" s="63">
        <f t="shared" ca="1" si="328"/>
        <v>758.45397373011349</v>
      </c>
      <c r="Y1593" s="64">
        <f t="shared" ca="1" si="329"/>
        <v>-7.8300380328397812E-2</v>
      </c>
      <c r="Z1593" s="64"/>
      <c r="AA1593" s="64">
        <f ca="1">MAX(Y1593,OFFSET($AA$4,B1593,0))</f>
        <v>-7.7301052690755601E-2</v>
      </c>
      <c r="AB1593" s="62">
        <f t="shared" ca="1" si="330"/>
        <v>1888320.1748498932</v>
      </c>
      <c r="AC1593" s="65">
        <f t="shared" ca="1" si="331"/>
        <v>2045.1421831010375</v>
      </c>
      <c r="AD1593" s="62">
        <f ca="1">MAX(0,AB1593-W1593*(1+OFFSET($Y$4,B1593,0))*E1593)</f>
        <v>0</v>
      </c>
      <c r="AE1593" s="65">
        <f ca="1">IF(OFFSET($AC$4,B1593,0)=0,0,-OFFSET($AC$4,B1593,0)/OFFSET($AD$4,B1593,0)*AD1593)</f>
        <v>0</v>
      </c>
      <c r="AF1593" s="51">
        <f t="shared" ca="1" si="332"/>
        <v>1888320.1748498932</v>
      </c>
    </row>
    <row r="1594" spans="1:32" ht="11.25" x14ac:dyDescent="0.2">
      <c r="A1594" s="60">
        <v>61612</v>
      </c>
      <c r="B1594" s="102">
        <f>INT(A1594/10000)</f>
        <v>6</v>
      </c>
      <c r="C1594" s="109">
        <v>4</v>
      </c>
      <c r="D1594" s="60" t="s">
        <v>1650</v>
      </c>
      <c r="E1594" s="60">
        <v>3258</v>
      </c>
      <c r="F1594" s="60">
        <v>0</v>
      </c>
      <c r="G1594" s="60">
        <f t="shared" si="320"/>
        <v>5251.7014925373132</v>
      </c>
      <c r="H1594" s="60"/>
      <c r="I1594" s="60"/>
      <c r="J1594" s="57"/>
      <c r="K1594" s="23">
        <f t="shared" si="321"/>
        <v>1</v>
      </c>
      <c r="L1594" s="23">
        <f t="shared" si="322"/>
        <v>0</v>
      </c>
      <c r="M1594" s="23">
        <f ca="1">OFFSET('Z1'!$B$7,B1594,K1594)*E1594</f>
        <v>0</v>
      </c>
      <c r="N1594" s="23">
        <f ca="1">IF(L1594&gt;0,OFFSET('Z1'!$I$7,B1594,L1594)*IF(L1594=1,E1594-9300,IF(L1594=2,E1594-18000,IF(L1594=3,E1594-45000,0))),0)</f>
        <v>0</v>
      </c>
      <c r="O1594" s="23">
        <f>IF(AND(F1594=1,E1594&gt;20000,E1594&lt;=45000),E1594*'Z1'!$G$7,0)+IF(AND(F1594=1,E1594&gt;45000,E1594&lt;=50000),'Z1'!$G$7/5000*(50000-E1594)*E1594,0)</f>
        <v>0</v>
      </c>
      <c r="P1594" s="24">
        <f t="shared" ca="1" si="323"/>
        <v>0</v>
      </c>
      <c r="Q1594" s="27">
        <v>4823</v>
      </c>
      <c r="R1594" s="26">
        <f t="shared" si="324"/>
        <v>3823</v>
      </c>
      <c r="S1594" s="27">
        <f t="shared" si="325"/>
        <v>1</v>
      </c>
      <c r="T1594" s="28">
        <f t="shared" si="326"/>
        <v>3440.7000000000003</v>
      </c>
      <c r="U1594" s="61">
        <f ca="1">OFFSET($U$4,B1594,0)/OFFSET($G$4,B1594,0)*G1594</f>
        <v>2471043.0464127096</v>
      </c>
      <c r="V1594" s="62">
        <f t="shared" ca="1" si="327"/>
        <v>2474483.7464127098</v>
      </c>
      <c r="W1594" s="63">
        <v>824.08370988562001</v>
      </c>
      <c r="X1594" s="63">
        <f t="shared" ca="1" si="328"/>
        <v>759.5100510781798</v>
      </c>
      <c r="Y1594" s="64">
        <f t="shared" ca="1" si="329"/>
        <v>-7.8358130409352245E-2</v>
      </c>
      <c r="Z1594" s="64"/>
      <c r="AA1594" s="64">
        <f ca="1">MAX(Y1594,OFFSET($AA$4,B1594,0))</f>
        <v>-7.7301052690755601E-2</v>
      </c>
      <c r="AB1594" s="62">
        <f t="shared" ca="1" si="330"/>
        <v>2477321.8570928639</v>
      </c>
      <c r="AC1594" s="65">
        <f t="shared" ca="1" si="331"/>
        <v>2838.1106801540591</v>
      </c>
      <c r="AD1594" s="62">
        <f ca="1">MAX(0,AB1594-W1594*(1+OFFSET($Y$4,B1594,0))*E1594)</f>
        <v>0</v>
      </c>
      <c r="AE1594" s="65">
        <f ca="1">IF(OFFSET($AC$4,B1594,0)=0,0,-OFFSET($AC$4,B1594,0)/OFFSET($AD$4,B1594,0)*AD1594)</f>
        <v>0</v>
      </c>
      <c r="AF1594" s="51">
        <f t="shared" ca="1" si="332"/>
        <v>2477321.8570928639</v>
      </c>
    </row>
    <row r="1595" spans="1:32" ht="11.25" x14ac:dyDescent="0.2">
      <c r="A1595" s="60">
        <v>61615</v>
      </c>
      <c r="B1595" s="102">
        <f>INT(A1595/10000)</f>
        <v>6</v>
      </c>
      <c r="C1595" s="109">
        <v>3</v>
      </c>
      <c r="D1595" s="60" t="s">
        <v>1651</v>
      </c>
      <c r="E1595" s="60">
        <v>2195</v>
      </c>
      <c r="F1595" s="60">
        <v>0</v>
      </c>
      <c r="G1595" s="60">
        <f t="shared" si="320"/>
        <v>3538.2089552238804</v>
      </c>
      <c r="H1595" s="60"/>
      <c r="I1595" s="60"/>
      <c r="J1595" s="57"/>
      <c r="K1595" s="23">
        <f t="shared" si="321"/>
        <v>1</v>
      </c>
      <c r="L1595" s="23">
        <f t="shared" si="322"/>
        <v>0</v>
      </c>
      <c r="M1595" s="23">
        <f ca="1">OFFSET('Z1'!$B$7,B1595,K1595)*E1595</f>
        <v>0</v>
      </c>
      <c r="N1595" s="23">
        <f ca="1">IF(L1595&gt;0,OFFSET('Z1'!$I$7,B1595,L1595)*IF(L1595=1,E1595-9300,IF(L1595=2,E1595-18000,IF(L1595=3,E1595-45000,0))),0)</f>
        <v>0</v>
      </c>
      <c r="O1595" s="23">
        <f>IF(AND(F1595=1,E1595&gt;20000,E1595&lt;=45000),E1595*'Z1'!$G$7,0)+IF(AND(F1595=1,E1595&gt;45000,E1595&lt;=50000),'Z1'!$G$7/5000*(50000-E1595)*E1595,0)</f>
        <v>0</v>
      </c>
      <c r="P1595" s="24">
        <f t="shared" ca="1" si="323"/>
        <v>0</v>
      </c>
      <c r="Q1595" s="27">
        <v>0</v>
      </c>
      <c r="R1595" s="26">
        <f t="shared" si="324"/>
        <v>0</v>
      </c>
      <c r="S1595" s="27">
        <f t="shared" si="325"/>
        <v>1</v>
      </c>
      <c r="T1595" s="28">
        <f t="shared" si="326"/>
        <v>0</v>
      </c>
      <c r="U1595" s="61">
        <f ca="1">OFFSET($U$4,B1595,0)/OFFSET($G$4,B1595,0)*G1595</f>
        <v>1664806.4723375989</v>
      </c>
      <c r="V1595" s="62">
        <f t="shared" ca="1" si="327"/>
        <v>1664806.4723375989</v>
      </c>
      <c r="W1595" s="63">
        <v>822.88628262681436</v>
      </c>
      <c r="X1595" s="63">
        <f t="shared" ca="1" si="328"/>
        <v>758.45397373011338</v>
      </c>
      <c r="Y1595" s="64">
        <f t="shared" ca="1" si="329"/>
        <v>-7.8300380328397812E-2</v>
      </c>
      <c r="Z1595" s="64"/>
      <c r="AA1595" s="64">
        <f ca="1">MAX(Y1595,OFFSET($AA$4,B1595,0))</f>
        <v>-7.7301052690755601E-2</v>
      </c>
      <c r="AB1595" s="62">
        <f t="shared" ca="1" si="330"/>
        <v>1666611.493283279</v>
      </c>
      <c r="AC1595" s="65">
        <f t="shared" ca="1" si="331"/>
        <v>1805.0209456800949</v>
      </c>
      <c r="AD1595" s="62">
        <f ca="1">MAX(0,AB1595-W1595*(1+OFFSET($Y$4,B1595,0))*E1595)</f>
        <v>0</v>
      </c>
      <c r="AE1595" s="65">
        <f ca="1">IF(OFFSET($AC$4,B1595,0)=0,0,-OFFSET($AC$4,B1595,0)/OFFSET($AD$4,B1595,0)*AD1595)</f>
        <v>0</v>
      </c>
      <c r="AF1595" s="51">
        <f t="shared" ca="1" si="332"/>
        <v>1666611.493283279</v>
      </c>
    </row>
    <row r="1596" spans="1:32" ht="11.25" x14ac:dyDescent="0.2">
      <c r="A1596" s="60">
        <v>61618</v>
      </c>
      <c r="B1596" s="102">
        <f>INT(A1596/10000)</f>
        <v>6</v>
      </c>
      <c r="C1596" s="109">
        <v>3</v>
      </c>
      <c r="D1596" s="60" t="s">
        <v>1652</v>
      </c>
      <c r="E1596" s="60">
        <v>1675</v>
      </c>
      <c r="F1596" s="60">
        <v>0</v>
      </c>
      <c r="G1596" s="60">
        <f t="shared" si="320"/>
        <v>2700</v>
      </c>
      <c r="H1596" s="60"/>
      <c r="I1596" s="60"/>
      <c r="J1596" s="57"/>
      <c r="K1596" s="23">
        <f t="shared" si="321"/>
        <v>1</v>
      </c>
      <c r="L1596" s="23">
        <f t="shared" si="322"/>
        <v>0</v>
      </c>
      <c r="M1596" s="23">
        <f ca="1">OFFSET('Z1'!$B$7,B1596,K1596)*E1596</f>
        <v>0</v>
      </c>
      <c r="N1596" s="23">
        <f ca="1">IF(L1596&gt;0,OFFSET('Z1'!$I$7,B1596,L1596)*IF(L1596=1,E1596-9300,IF(L1596=2,E1596-18000,IF(L1596=3,E1596-45000,0))),0)</f>
        <v>0</v>
      </c>
      <c r="O1596" s="23">
        <f>IF(AND(F1596=1,E1596&gt;20000,E1596&lt;=45000),E1596*'Z1'!$G$7,0)+IF(AND(F1596=1,E1596&gt;45000,E1596&lt;=50000),'Z1'!$G$7/5000*(50000-E1596)*E1596,0)</f>
        <v>0</v>
      </c>
      <c r="P1596" s="24">
        <f t="shared" ca="1" si="323"/>
        <v>0</v>
      </c>
      <c r="Q1596" s="27">
        <v>0</v>
      </c>
      <c r="R1596" s="26">
        <f t="shared" si="324"/>
        <v>0</v>
      </c>
      <c r="S1596" s="27">
        <f t="shared" si="325"/>
        <v>1</v>
      </c>
      <c r="T1596" s="28">
        <f t="shared" si="326"/>
        <v>0</v>
      </c>
      <c r="U1596" s="61">
        <f ca="1">OFFSET($U$4,B1596,0)/OFFSET($G$4,B1596,0)*G1596</f>
        <v>1270410.4059979401</v>
      </c>
      <c r="V1596" s="62">
        <f t="shared" ca="1" si="327"/>
        <v>1270410.4059979401</v>
      </c>
      <c r="W1596" s="63">
        <v>822.88628262681448</v>
      </c>
      <c r="X1596" s="63">
        <f t="shared" ca="1" si="328"/>
        <v>758.45397373011349</v>
      </c>
      <c r="Y1596" s="64">
        <f t="shared" ca="1" si="329"/>
        <v>-7.8300380328397812E-2</v>
      </c>
      <c r="Z1596" s="64"/>
      <c r="AA1596" s="64">
        <f ca="1">MAX(Y1596,OFFSET($AA$4,B1596,0))</f>
        <v>-7.7301052690755601E-2</v>
      </c>
      <c r="AB1596" s="62">
        <f t="shared" ca="1" si="330"/>
        <v>1271787.8137810901</v>
      </c>
      <c r="AC1596" s="65">
        <f t="shared" ca="1" si="331"/>
        <v>1377.4077831499744</v>
      </c>
      <c r="AD1596" s="62">
        <f ca="1">MAX(0,AB1596-W1596*(1+OFFSET($Y$4,B1596,0))*E1596)</f>
        <v>0</v>
      </c>
      <c r="AE1596" s="65">
        <f ca="1">IF(OFFSET($AC$4,B1596,0)=0,0,-OFFSET($AC$4,B1596,0)/OFFSET($AD$4,B1596,0)*AD1596)</f>
        <v>0</v>
      </c>
      <c r="AF1596" s="51">
        <f t="shared" ca="1" si="332"/>
        <v>1271787.8137810901</v>
      </c>
    </row>
    <row r="1597" spans="1:32" ht="11.25" x14ac:dyDescent="0.2">
      <c r="A1597" s="60">
        <v>61621</v>
      </c>
      <c r="B1597" s="102">
        <f>INT(A1597/10000)</f>
        <v>6</v>
      </c>
      <c r="C1597" s="109">
        <v>2</v>
      </c>
      <c r="D1597" s="60" t="s">
        <v>1653</v>
      </c>
      <c r="E1597" s="60">
        <v>807</v>
      </c>
      <c r="F1597" s="60">
        <v>0</v>
      </c>
      <c r="G1597" s="60">
        <f t="shared" si="320"/>
        <v>1300.8358208955224</v>
      </c>
      <c r="H1597" s="60"/>
      <c r="I1597" s="60"/>
      <c r="J1597" s="57"/>
      <c r="K1597" s="23">
        <f t="shared" si="321"/>
        <v>1</v>
      </c>
      <c r="L1597" s="23">
        <f t="shared" si="322"/>
        <v>0</v>
      </c>
      <c r="M1597" s="23">
        <f ca="1">OFFSET('Z1'!$B$7,B1597,K1597)*E1597</f>
        <v>0</v>
      </c>
      <c r="N1597" s="23">
        <f ca="1">IF(L1597&gt;0,OFFSET('Z1'!$I$7,B1597,L1597)*IF(L1597=1,E1597-9300,IF(L1597=2,E1597-18000,IF(L1597=3,E1597-45000,0))),0)</f>
        <v>0</v>
      </c>
      <c r="O1597" s="23">
        <f>IF(AND(F1597=1,E1597&gt;20000,E1597&lt;=45000),E1597*'Z1'!$G$7,0)+IF(AND(F1597=1,E1597&gt;45000,E1597&lt;=50000),'Z1'!$G$7/5000*(50000-E1597)*E1597,0)</f>
        <v>0</v>
      </c>
      <c r="P1597" s="24">
        <f t="shared" ca="1" si="323"/>
        <v>0</v>
      </c>
      <c r="Q1597" s="27">
        <v>0</v>
      </c>
      <c r="R1597" s="26">
        <f t="shared" si="324"/>
        <v>0</v>
      </c>
      <c r="S1597" s="27">
        <f t="shared" si="325"/>
        <v>1</v>
      </c>
      <c r="T1597" s="28">
        <f t="shared" si="326"/>
        <v>0</v>
      </c>
      <c r="U1597" s="61">
        <f ca="1">OFFSET($U$4,B1597,0)/OFFSET($G$4,B1597,0)*G1597</f>
        <v>612072.35680020158</v>
      </c>
      <c r="V1597" s="62">
        <f t="shared" ca="1" si="327"/>
        <v>612072.35680020158</v>
      </c>
      <c r="W1597" s="63">
        <v>822.88628262681448</v>
      </c>
      <c r="X1597" s="63">
        <f t="shared" ca="1" si="328"/>
        <v>758.45397373011349</v>
      </c>
      <c r="Y1597" s="64">
        <f t="shared" ca="1" si="329"/>
        <v>-7.8300380328397812E-2</v>
      </c>
      <c r="Z1597" s="64"/>
      <c r="AA1597" s="64">
        <f ca="1">MAX(Y1597,OFFSET($AA$4,B1597,0))</f>
        <v>-7.7301052690755601E-2</v>
      </c>
      <c r="AB1597" s="62">
        <f t="shared" ca="1" si="330"/>
        <v>612735.97953512811</v>
      </c>
      <c r="AC1597" s="65">
        <f t="shared" ca="1" si="331"/>
        <v>663.62273492652457</v>
      </c>
      <c r="AD1597" s="62">
        <f ca="1">MAX(0,AB1597-W1597*(1+OFFSET($Y$4,B1597,0))*E1597)</f>
        <v>0</v>
      </c>
      <c r="AE1597" s="65">
        <f ca="1">IF(OFFSET($AC$4,B1597,0)=0,0,-OFFSET($AC$4,B1597,0)/OFFSET($AD$4,B1597,0)*AD1597)</f>
        <v>0</v>
      </c>
      <c r="AF1597" s="51">
        <f t="shared" ca="1" si="332"/>
        <v>612735.97953512811</v>
      </c>
    </row>
    <row r="1598" spans="1:32" ht="11.25" x14ac:dyDescent="0.2">
      <c r="A1598" s="60">
        <v>61624</v>
      </c>
      <c r="B1598" s="102">
        <f>INT(A1598/10000)</f>
        <v>6</v>
      </c>
      <c r="C1598" s="109">
        <v>4</v>
      </c>
      <c r="D1598" s="60" t="s">
        <v>1654</v>
      </c>
      <c r="E1598" s="60">
        <v>3104</v>
      </c>
      <c r="F1598" s="60">
        <v>0</v>
      </c>
      <c r="G1598" s="60">
        <f t="shared" si="320"/>
        <v>5003.4626865671644</v>
      </c>
      <c r="H1598" s="60"/>
      <c r="I1598" s="60"/>
      <c r="J1598" s="57"/>
      <c r="K1598" s="23">
        <f t="shared" si="321"/>
        <v>1</v>
      </c>
      <c r="L1598" s="23">
        <f t="shared" si="322"/>
        <v>0</v>
      </c>
      <c r="M1598" s="23">
        <f ca="1">OFFSET('Z1'!$B$7,B1598,K1598)*E1598</f>
        <v>0</v>
      </c>
      <c r="N1598" s="23">
        <f ca="1">IF(L1598&gt;0,OFFSET('Z1'!$I$7,B1598,L1598)*IF(L1598=1,E1598-9300,IF(L1598=2,E1598-18000,IF(L1598=3,E1598-45000,0))),0)</f>
        <v>0</v>
      </c>
      <c r="O1598" s="23">
        <f>IF(AND(F1598=1,E1598&gt;20000,E1598&lt;=45000),E1598*'Z1'!$G$7,0)+IF(AND(F1598=1,E1598&gt;45000,E1598&lt;=50000),'Z1'!$G$7/5000*(50000-E1598)*E1598,0)</f>
        <v>0</v>
      </c>
      <c r="P1598" s="24">
        <f t="shared" ca="1" si="323"/>
        <v>0</v>
      </c>
      <c r="Q1598" s="27">
        <v>0</v>
      </c>
      <c r="R1598" s="26">
        <f t="shared" si="324"/>
        <v>0</v>
      </c>
      <c r="S1598" s="27">
        <f t="shared" si="325"/>
        <v>1</v>
      </c>
      <c r="T1598" s="28">
        <f t="shared" si="326"/>
        <v>0</v>
      </c>
      <c r="U1598" s="61">
        <f ca="1">OFFSET($U$4,B1598,0)/OFFSET($G$4,B1598,0)*G1598</f>
        <v>2354241.1344582723</v>
      </c>
      <c r="V1598" s="62">
        <f t="shared" ca="1" si="327"/>
        <v>2354241.1344582723</v>
      </c>
      <c r="W1598" s="63">
        <v>822.88628262681448</v>
      </c>
      <c r="X1598" s="63">
        <f t="shared" ca="1" si="328"/>
        <v>758.45397373011349</v>
      </c>
      <c r="Y1598" s="64">
        <f t="shared" ca="1" si="329"/>
        <v>-7.8300380328397812E-2</v>
      </c>
      <c r="Z1598" s="64"/>
      <c r="AA1598" s="64">
        <f ca="1">MAX(Y1598,OFFSET($AA$4,B1598,0))</f>
        <v>-7.7301052690755601E-2</v>
      </c>
      <c r="AB1598" s="62">
        <f t="shared" ca="1" si="330"/>
        <v>2356793.6561053754</v>
      </c>
      <c r="AC1598" s="65">
        <f t="shared" ca="1" si="331"/>
        <v>2552.5216471031308</v>
      </c>
      <c r="AD1598" s="62">
        <f ca="1">MAX(0,AB1598-W1598*(1+OFFSET($Y$4,B1598,0))*E1598)</f>
        <v>0</v>
      </c>
      <c r="AE1598" s="65">
        <f ca="1">IF(OFFSET($AC$4,B1598,0)=0,0,-OFFSET($AC$4,B1598,0)/OFFSET($AD$4,B1598,0)*AD1598)</f>
        <v>0</v>
      </c>
      <c r="AF1598" s="51">
        <f t="shared" ca="1" si="332"/>
        <v>2356793.6561053754</v>
      </c>
    </row>
    <row r="1599" spans="1:32" ht="11.25" x14ac:dyDescent="0.2">
      <c r="A1599" s="60">
        <v>61625</v>
      </c>
      <c r="B1599" s="102">
        <f>INT(A1599/10000)</f>
        <v>6</v>
      </c>
      <c r="C1599" s="109">
        <v>5</v>
      </c>
      <c r="D1599" s="60" t="s">
        <v>1655</v>
      </c>
      <c r="E1599" s="60">
        <v>9385</v>
      </c>
      <c r="F1599" s="60">
        <v>0</v>
      </c>
      <c r="G1599" s="60">
        <f t="shared" si="320"/>
        <v>15338.756218905472</v>
      </c>
      <c r="H1599" s="60"/>
      <c r="I1599" s="60"/>
      <c r="J1599" s="57"/>
      <c r="K1599" s="23">
        <f t="shared" si="321"/>
        <v>1</v>
      </c>
      <c r="L1599" s="23">
        <f t="shared" si="322"/>
        <v>1</v>
      </c>
      <c r="M1599" s="23">
        <f ca="1">OFFSET('Z1'!$B$7,B1599,K1599)*E1599</f>
        <v>0</v>
      </c>
      <c r="N1599" s="23">
        <f ca="1">IF(L1599&gt;0,OFFSET('Z1'!$I$7,B1599,L1599)*IF(L1599=1,E1599-9300,IF(L1599=2,E1599-18000,IF(L1599=3,E1599-45000,0))),0)</f>
        <v>106820.71428571429</v>
      </c>
      <c r="O1599" s="23">
        <f>IF(AND(F1599=1,E1599&gt;20000,E1599&lt;=45000),E1599*'Z1'!$G$7,0)+IF(AND(F1599=1,E1599&gt;45000,E1599&lt;=50000),'Z1'!$G$7/5000*(50000-E1599)*E1599,0)</f>
        <v>0</v>
      </c>
      <c r="P1599" s="24">
        <f t="shared" ca="1" si="323"/>
        <v>106820.71428571429</v>
      </c>
      <c r="Q1599" s="27">
        <v>3558</v>
      </c>
      <c r="R1599" s="26">
        <f t="shared" si="324"/>
        <v>2558</v>
      </c>
      <c r="S1599" s="27">
        <f t="shared" si="325"/>
        <v>2</v>
      </c>
      <c r="T1599" s="28">
        <f t="shared" si="326"/>
        <v>2022.6471428571431</v>
      </c>
      <c r="U1599" s="61">
        <f ca="1">OFFSET($U$4,B1599,0)/OFFSET($G$4,B1599,0)*G1599</f>
        <v>7217227.9687270848</v>
      </c>
      <c r="V1599" s="62">
        <f t="shared" ca="1" si="327"/>
        <v>7326071.3301556567</v>
      </c>
      <c r="W1599" s="63">
        <v>857.58270256838375</v>
      </c>
      <c r="X1599" s="63">
        <f t="shared" ca="1" si="328"/>
        <v>780.61495260049617</v>
      </c>
      <c r="Y1599" s="64">
        <f t="shared" ca="1" si="329"/>
        <v>-8.9749652992505591E-2</v>
      </c>
      <c r="Z1599" s="64"/>
      <c r="AA1599" s="64">
        <f ca="1">MAX(Y1599,OFFSET($AA$4,B1599,0))</f>
        <v>-7.7301052690755601E-2</v>
      </c>
      <c r="AB1599" s="62">
        <f t="shared" ca="1" si="330"/>
        <v>7426262.8149170103</v>
      </c>
      <c r="AC1599" s="65">
        <f t="shared" ca="1" si="331"/>
        <v>100191.48476135358</v>
      </c>
      <c r="AD1599" s="62">
        <f ca="1">MAX(0,AB1599-W1599*(1+OFFSET($Y$4,B1599,0))*E1599)</f>
        <v>0</v>
      </c>
      <c r="AE1599" s="65">
        <f ca="1">IF(OFFSET($AC$4,B1599,0)=0,0,-OFFSET($AC$4,B1599,0)/OFFSET($AD$4,B1599,0)*AD1599)</f>
        <v>0</v>
      </c>
      <c r="AF1599" s="51">
        <f t="shared" ca="1" si="332"/>
        <v>7426262.8149170103</v>
      </c>
    </row>
    <row r="1600" spans="1:32" ht="11.25" x14ac:dyDescent="0.2">
      <c r="A1600" s="60">
        <v>61626</v>
      </c>
      <c r="B1600" s="102">
        <f>INT(A1600/10000)</f>
        <v>6</v>
      </c>
      <c r="C1600" s="109">
        <v>5</v>
      </c>
      <c r="D1600" s="60" t="s">
        <v>1656</v>
      </c>
      <c r="E1600" s="60">
        <v>5644</v>
      </c>
      <c r="F1600" s="60">
        <v>0</v>
      </c>
      <c r="G1600" s="60">
        <f t="shared" si="320"/>
        <v>9097.7910447761187</v>
      </c>
      <c r="H1600" s="60"/>
      <c r="I1600" s="60"/>
      <c r="J1600" s="57"/>
      <c r="K1600" s="23">
        <f t="shared" si="321"/>
        <v>1</v>
      </c>
      <c r="L1600" s="23">
        <f t="shared" si="322"/>
        <v>0</v>
      </c>
      <c r="M1600" s="23">
        <f ca="1">OFFSET('Z1'!$B$7,B1600,K1600)*E1600</f>
        <v>0</v>
      </c>
      <c r="N1600" s="23">
        <f ca="1">IF(L1600&gt;0,OFFSET('Z1'!$I$7,B1600,L1600)*IF(L1600=1,E1600-9300,IF(L1600=2,E1600-18000,IF(L1600=3,E1600-45000,0))),0)</f>
        <v>0</v>
      </c>
      <c r="O1600" s="23">
        <f>IF(AND(F1600=1,E1600&gt;20000,E1600&lt;=45000),E1600*'Z1'!$G$7,0)+IF(AND(F1600=1,E1600&gt;45000,E1600&lt;=50000),'Z1'!$G$7/5000*(50000-E1600)*E1600,0)</f>
        <v>0</v>
      </c>
      <c r="P1600" s="24">
        <f t="shared" ca="1" si="323"/>
        <v>0</v>
      </c>
      <c r="Q1600" s="27">
        <v>0</v>
      </c>
      <c r="R1600" s="26">
        <f t="shared" si="324"/>
        <v>0</v>
      </c>
      <c r="S1600" s="27">
        <f t="shared" si="325"/>
        <v>1</v>
      </c>
      <c r="T1600" s="28">
        <f t="shared" si="326"/>
        <v>0</v>
      </c>
      <c r="U1600" s="61">
        <f ca="1">OFFSET($U$4,B1600,0)/OFFSET($G$4,B1600,0)*G1600</f>
        <v>4280714.2277327599</v>
      </c>
      <c r="V1600" s="62">
        <f t="shared" ca="1" si="327"/>
        <v>4280714.2277327599</v>
      </c>
      <c r="W1600" s="63">
        <v>822.8862826268147</v>
      </c>
      <c r="X1600" s="63">
        <f t="shared" ca="1" si="328"/>
        <v>758.45397373011338</v>
      </c>
      <c r="Y1600" s="64">
        <f t="shared" ca="1" si="329"/>
        <v>-7.8300380328398145E-2</v>
      </c>
      <c r="Z1600" s="64"/>
      <c r="AA1600" s="64">
        <f ca="1">MAX(Y1600,OFFSET($AA$4,B1600,0))</f>
        <v>-7.7301052690755601E-2</v>
      </c>
      <c r="AB1600" s="62">
        <f t="shared" ca="1" si="330"/>
        <v>4285355.4752122229</v>
      </c>
      <c r="AC1600" s="65">
        <f t="shared" ca="1" si="331"/>
        <v>4641.2474794629961</v>
      </c>
      <c r="AD1600" s="62">
        <f ca="1">MAX(0,AB1600-W1600*(1+OFFSET($Y$4,B1600,0))*E1600)</f>
        <v>0</v>
      </c>
      <c r="AE1600" s="65">
        <f ca="1">IF(OFFSET($AC$4,B1600,0)=0,0,-OFFSET($AC$4,B1600,0)/OFFSET($AD$4,B1600,0)*AD1600)</f>
        <v>0</v>
      </c>
      <c r="AF1600" s="51">
        <f t="shared" ca="1" si="332"/>
        <v>4285355.4752122229</v>
      </c>
    </row>
    <row r="1601" spans="1:32" ht="11.25" x14ac:dyDescent="0.2">
      <c r="A1601" s="60">
        <v>61627</v>
      </c>
      <c r="B1601" s="102">
        <f>INT(A1601/10000)</f>
        <v>6</v>
      </c>
      <c r="C1601" s="109">
        <v>3</v>
      </c>
      <c r="D1601" s="60" t="s">
        <v>1657</v>
      </c>
      <c r="E1601" s="60">
        <v>1725</v>
      </c>
      <c r="F1601" s="60">
        <v>0</v>
      </c>
      <c r="G1601" s="60">
        <f t="shared" si="320"/>
        <v>2780.5970149253731</v>
      </c>
      <c r="H1601" s="60"/>
      <c r="I1601" s="60"/>
      <c r="J1601" s="57"/>
      <c r="K1601" s="23">
        <f t="shared" si="321"/>
        <v>1</v>
      </c>
      <c r="L1601" s="23">
        <f t="shared" si="322"/>
        <v>0</v>
      </c>
      <c r="M1601" s="23">
        <f ca="1">OFFSET('Z1'!$B$7,B1601,K1601)*E1601</f>
        <v>0</v>
      </c>
      <c r="N1601" s="23">
        <f ca="1">IF(L1601&gt;0,OFFSET('Z1'!$I$7,B1601,L1601)*IF(L1601=1,E1601-9300,IF(L1601=2,E1601-18000,IF(L1601=3,E1601-45000,0))),0)</f>
        <v>0</v>
      </c>
      <c r="O1601" s="23">
        <f>IF(AND(F1601=1,E1601&gt;20000,E1601&lt;=45000),E1601*'Z1'!$G$7,0)+IF(AND(F1601=1,E1601&gt;45000,E1601&lt;=50000),'Z1'!$G$7/5000*(50000-E1601)*E1601,0)</f>
        <v>0</v>
      </c>
      <c r="P1601" s="24">
        <f t="shared" ca="1" si="323"/>
        <v>0</v>
      </c>
      <c r="Q1601" s="27">
        <v>3673</v>
      </c>
      <c r="R1601" s="26">
        <f t="shared" si="324"/>
        <v>2673</v>
      </c>
      <c r="S1601" s="27">
        <f t="shared" si="325"/>
        <v>1</v>
      </c>
      <c r="T1601" s="28">
        <f t="shared" si="326"/>
        <v>2405.7000000000003</v>
      </c>
      <c r="U1601" s="61">
        <f ca="1">OFFSET($U$4,B1601,0)/OFFSET($G$4,B1601,0)*G1601</f>
        <v>1308333.1046844458</v>
      </c>
      <c r="V1601" s="62">
        <f t="shared" ca="1" si="327"/>
        <v>1310738.8046844457</v>
      </c>
      <c r="W1601" s="63">
        <v>824.27447070020912</v>
      </c>
      <c r="X1601" s="63">
        <f t="shared" ca="1" si="328"/>
        <v>759.84858242576558</v>
      </c>
      <c r="Y1601" s="64">
        <f t="shared" ca="1" si="329"/>
        <v>-7.8160722628852874E-2</v>
      </c>
      <c r="Z1601" s="64"/>
      <c r="AA1601" s="64">
        <f ca="1">MAX(Y1601,OFFSET($AA$4,B1601,0))</f>
        <v>-7.7301052690755601E-2</v>
      </c>
      <c r="AB1601" s="62">
        <f t="shared" ca="1" si="330"/>
        <v>1311961.1465554691</v>
      </c>
      <c r="AC1601" s="65">
        <f t="shared" ca="1" si="331"/>
        <v>1222.3418710234109</v>
      </c>
      <c r="AD1601" s="62">
        <f ca="1">MAX(0,AB1601-W1601*(1+OFFSET($Y$4,B1601,0))*E1601)</f>
        <v>0</v>
      </c>
      <c r="AE1601" s="65">
        <f ca="1">IF(OFFSET($AC$4,B1601,0)=0,0,-OFFSET($AC$4,B1601,0)/OFFSET($AD$4,B1601,0)*AD1601)</f>
        <v>0</v>
      </c>
      <c r="AF1601" s="51">
        <f t="shared" ca="1" si="332"/>
        <v>1311961.1465554691</v>
      </c>
    </row>
    <row r="1602" spans="1:32" ht="11.25" x14ac:dyDescent="0.2">
      <c r="A1602" s="60">
        <v>61628</v>
      </c>
      <c r="B1602" s="102">
        <f>INT(A1602/10000)</f>
        <v>6</v>
      </c>
      <c r="C1602" s="109">
        <v>3</v>
      </c>
      <c r="D1602" s="60" t="s">
        <v>1658</v>
      </c>
      <c r="E1602" s="60">
        <v>1524</v>
      </c>
      <c r="F1602" s="60">
        <v>0</v>
      </c>
      <c r="G1602" s="60">
        <f t="shared" si="320"/>
        <v>2456.5970149253731</v>
      </c>
      <c r="H1602" s="60"/>
      <c r="I1602" s="60"/>
      <c r="J1602" s="57"/>
      <c r="K1602" s="23">
        <f t="shared" si="321"/>
        <v>1</v>
      </c>
      <c r="L1602" s="23">
        <f t="shared" si="322"/>
        <v>0</v>
      </c>
      <c r="M1602" s="23">
        <f ca="1">OFFSET('Z1'!$B$7,B1602,K1602)*E1602</f>
        <v>0</v>
      </c>
      <c r="N1602" s="23">
        <f ca="1">IF(L1602&gt;0,OFFSET('Z1'!$I$7,B1602,L1602)*IF(L1602=1,E1602-9300,IF(L1602=2,E1602-18000,IF(L1602=3,E1602-45000,0))),0)</f>
        <v>0</v>
      </c>
      <c r="O1602" s="23">
        <f>IF(AND(F1602=1,E1602&gt;20000,E1602&lt;=45000),E1602*'Z1'!$G$7,0)+IF(AND(F1602=1,E1602&gt;45000,E1602&lt;=50000),'Z1'!$G$7/5000*(50000-E1602)*E1602,0)</f>
        <v>0</v>
      </c>
      <c r="P1602" s="24">
        <f t="shared" ca="1" si="323"/>
        <v>0</v>
      </c>
      <c r="Q1602" s="27">
        <v>0</v>
      </c>
      <c r="R1602" s="26">
        <f t="shared" si="324"/>
        <v>0</v>
      </c>
      <c r="S1602" s="27">
        <f t="shared" si="325"/>
        <v>1</v>
      </c>
      <c r="T1602" s="28">
        <f t="shared" si="326"/>
        <v>0</v>
      </c>
      <c r="U1602" s="61">
        <f ca="1">OFFSET($U$4,B1602,0)/OFFSET($G$4,B1602,0)*G1602</f>
        <v>1155883.8559646928</v>
      </c>
      <c r="V1602" s="62">
        <f t="shared" ca="1" si="327"/>
        <v>1155883.8559646928</v>
      </c>
      <c r="W1602" s="63">
        <v>822.88628262681459</v>
      </c>
      <c r="X1602" s="63">
        <f t="shared" ca="1" si="328"/>
        <v>758.45397373011338</v>
      </c>
      <c r="Y1602" s="64">
        <f t="shared" ca="1" si="329"/>
        <v>-7.8300380328398034E-2</v>
      </c>
      <c r="Z1602" s="64"/>
      <c r="AA1602" s="64">
        <f ca="1">MAX(Y1602,OFFSET($AA$4,B1602,0))</f>
        <v>-7.7301052690755601E-2</v>
      </c>
      <c r="AB1602" s="62">
        <f t="shared" ca="1" si="330"/>
        <v>1157137.0914641083</v>
      </c>
      <c r="AC1602" s="65">
        <f t="shared" ca="1" si="331"/>
        <v>1253.2354994155467</v>
      </c>
      <c r="AD1602" s="62">
        <f ca="1">MAX(0,AB1602-W1602*(1+OFFSET($Y$4,B1602,0))*E1602)</f>
        <v>0</v>
      </c>
      <c r="AE1602" s="65">
        <f ca="1">IF(OFFSET($AC$4,B1602,0)=0,0,-OFFSET($AC$4,B1602,0)/OFFSET($AD$4,B1602,0)*AD1602)</f>
        <v>0</v>
      </c>
      <c r="AF1602" s="51">
        <f t="shared" ca="1" si="332"/>
        <v>1157137.0914641083</v>
      </c>
    </row>
    <row r="1603" spans="1:32" ht="11.25" x14ac:dyDescent="0.2">
      <c r="A1603" s="60">
        <v>61629</v>
      </c>
      <c r="B1603" s="102">
        <f>INT(A1603/10000)</f>
        <v>6</v>
      </c>
      <c r="C1603" s="109">
        <v>3</v>
      </c>
      <c r="D1603" s="60" t="s">
        <v>1659</v>
      </c>
      <c r="E1603" s="60">
        <v>1015</v>
      </c>
      <c r="F1603" s="60">
        <v>0</v>
      </c>
      <c r="G1603" s="60">
        <f t="shared" si="320"/>
        <v>1636.1194029850747</v>
      </c>
      <c r="H1603" s="60"/>
      <c r="I1603" s="60"/>
      <c r="J1603" s="57"/>
      <c r="K1603" s="23">
        <f t="shared" si="321"/>
        <v>1</v>
      </c>
      <c r="L1603" s="23">
        <f t="shared" si="322"/>
        <v>0</v>
      </c>
      <c r="M1603" s="23">
        <f ca="1">OFFSET('Z1'!$B$7,B1603,K1603)*E1603</f>
        <v>0</v>
      </c>
      <c r="N1603" s="23">
        <f ca="1">IF(L1603&gt;0,OFFSET('Z1'!$I$7,B1603,L1603)*IF(L1603=1,E1603-9300,IF(L1603=2,E1603-18000,IF(L1603=3,E1603-45000,0))),0)</f>
        <v>0</v>
      </c>
      <c r="O1603" s="23">
        <f>IF(AND(F1603=1,E1603&gt;20000,E1603&lt;=45000),E1603*'Z1'!$G$7,0)+IF(AND(F1603=1,E1603&gt;45000,E1603&lt;=50000),'Z1'!$G$7/5000*(50000-E1603)*E1603,0)</f>
        <v>0</v>
      </c>
      <c r="P1603" s="24">
        <f t="shared" ca="1" si="323"/>
        <v>0</v>
      </c>
      <c r="Q1603" s="27">
        <v>25814</v>
      </c>
      <c r="R1603" s="26">
        <f t="shared" si="324"/>
        <v>24814</v>
      </c>
      <c r="S1603" s="27">
        <f t="shared" si="325"/>
        <v>1</v>
      </c>
      <c r="T1603" s="28">
        <f t="shared" si="326"/>
        <v>22332.600000000002</v>
      </c>
      <c r="U1603" s="61">
        <f ca="1">OFFSET($U$4,B1603,0)/OFFSET($G$4,B1603,0)*G1603</f>
        <v>769830.78333606513</v>
      </c>
      <c r="V1603" s="62">
        <f t="shared" ca="1" si="327"/>
        <v>792163.3833360651</v>
      </c>
      <c r="W1603" s="63">
        <v>847.20208750486336</v>
      </c>
      <c r="X1603" s="63">
        <f t="shared" ca="1" si="328"/>
        <v>780.45653530646803</v>
      </c>
      <c r="Y1603" s="64">
        <f t="shared" ca="1" si="329"/>
        <v>-7.8783507716524759E-2</v>
      </c>
      <c r="Z1603" s="64"/>
      <c r="AA1603" s="64">
        <f ca="1">MAX(Y1603,OFFSET($AA$4,B1603,0))</f>
        <v>-7.7301052690755601E-2</v>
      </c>
      <c r="AB1603" s="62">
        <f t="shared" ca="1" si="330"/>
        <v>793438.16141341568</v>
      </c>
      <c r="AC1603" s="65">
        <f t="shared" ca="1" si="331"/>
        <v>1274.7780773505801</v>
      </c>
      <c r="AD1603" s="62">
        <f ca="1">MAX(0,AB1603-W1603*(1+OFFSET($Y$4,B1603,0))*E1603)</f>
        <v>0</v>
      </c>
      <c r="AE1603" s="65">
        <f ca="1">IF(OFFSET($AC$4,B1603,0)=0,0,-OFFSET($AC$4,B1603,0)/OFFSET($AD$4,B1603,0)*AD1603)</f>
        <v>0</v>
      </c>
      <c r="AF1603" s="51">
        <f t="shared" ca="1" si="332"/>
        <v>793438.16141341568</v>
      </c>
    </row>
    <row r="1604" spans="1:32" ht="11.25" x14ac:dyDescent="0.2">
      <c r="A1604" s="60">
        <v>61630</v>
      </c>
      <c r="B1604" s="102">
        <f>INT(A1604/10000)</f>
        <v>6</v>
      </c>
      <c r="C1604" s="109">
        <v>3</v>
      </c>
      <c r="D1604" s="60" t="s">
        <v>1660</v>
      </c>
      <c r="E1604" s="60">
        <v>1596</v>
      </c>
      <c r="F1604" s="60">
        <v>0</v>
      </c>
      <c r="G1604" s="60">
        <f t="shared" si="320"/>
        <v>2572.6567164179105</v>
      </c>
      <c r="H1604" s="60"/>
      <c r="I1604" s="60"/>
      <c r="J1604" s="57"/>
      <c r="K1604" s="23">
        <f t="shared" si="321"/>
        <v>1</v>
      </c>
      <c r="L1604" s="23">
        <f t="shared" si="322"/>
        <v>0</v>
      </c>
      <c r="M1604" s="23">
        <f ca="1">OFFSET('Z1'!$B$7,B1604,K1604)*E1604</f>
        <v>0</v>
      </c>
      <c r="N1604" s="23">
        <f ca="1">IF(L1604&gt;0,OFFSET('Z1'!$I$7,B1604,L1604)*IF(L1604=1,E1604-9300,IF(L1604=2,E1604-18000,IF(L1604=3,E1604-45000,0))),0)</f>
        <v>0</v>
      </c>
      <c r="O1604" s="23">
        <f>IF(AND(F1604=1,E1604&gt;20000,E1604&lt;=45000),E1604*'Z1'!$G$7,0)+IF(AND(F1604=1,E1604&gt;45000,E1604&lt;=50000),'Z1'!$G$7/5000*(50000-E1604)*E1604,0)</f>
        <v>0</v>
      </c>
      <c r="P1604" s="24">
        <f t="shared" ca="1" si="323"/>
        <v>0</v>
      </c>
      <c r="Q1604" s="27">
        <v>0</v>
      </c>
      <c r="R1604" s="26">
        <f t="shared" si="324"/>
        <v>0</v>
      </c>
      <c r="S1604" s="27">
        <f t="shared" si="325"/>
        <v>1</v>
      </c>
      <c r="T1604" s="28">
        <f t="shared" si="326"/>
        <v>0</v>
      </c>
      <c r="U1604" s="61">
        <f ca="1">OFFSET($U$4,B1604,0)/OFFSET($G$4,B1604,0)*G1604</f>
        <v>1210492.5420732612</v>
      </c>
      <c r="V1604" s="62">
        <f t="shared" ca="1" si="327"/>
        <v>1210492.5420732612</v>
      </c>
      <c r="W1604" s="63">
        <v>822.88628262681448</v>
      </c>
      <c r="X1604" s="63">
        <f t="shared" ca="1" si="328"/>
        <v>758.4539737301136</v>
      </c>
      <c r="Y1604" s="64">
        <f t="shared" ca="1" si="329"/>
        <v>-7.830038032839759E-2</v>
      </c>
      <c r="Z1604" s="64"/>
      <c r="AA1604" s="64">
        <f ca="1">MAX(Y1604,OFFSET($AA$4,B1604,0))</f>
        <v>-7.7301052690755601E-2</v>
      </c>
      <c r="AB1604" s="62">
        <f t="shared" ca="1" si="330"/>
        <v>1211804.9855490266</v>
      </c>
      <c r="AC1604" s="65">
        <f t="shared" ca="1" si="331"/>
        <v>1312.4434757654089</v>
      </c>
      <c r="AD1604" s="62">
        <f ca="1">MAX(0,AB1604-W1604*(1+OFFSET($Y$4,B1604,0))*E1604)</f>
        <v>0</v>
      </c>
      <c r="AE1604" s="65">
        <f ca="1">IF(OFFSET($AC$4,B1604,0)=0,0,-OFFSET($AC$4,B1604,0)/OFFSET($AD$4,B1604,0)*AD1604)</f>
        <v>0</v>
      </c>
      <c r="AF1604" s="51">
        <f t="shared" ca="1" si="332"/>
        <v>1211804.9855490266</v>
      </c>
    </row>
    <row r="1605" spans="1:32" ht="11.25" x14ac:dyDescent="0.2">
      <c r="A1605" s="60">
        <v>61631</v>
      </c>
      <c r="B1605" s="102">
        <f>INT(A1605/10000)</f>
        <v>6</v>
      </c>
      <c r="C1605" s="109">
        <v>5</v>
      </c>
      <c r="D1605" s="60" t="s">
        <v>1661</v>
      </c>
      <c r="E1605" s="60">
        <v>9872</v>
      </c>
      <c r="F1605" s="60">
        <v>0</v>
      </c>
      <c r="G1605" s="60">
        <f t="shared" si="320"/>
        <v>16390.288557213931</v>
      </c>
      <c r="H1605" s="60"/>
      <c r="I1605" s="60"/>
      <c r="J1605" s="57"/>
      <c r="K1605" s="23">
        <f t="shared" si="321"/>
        <v>1</v>
      </c>
      <c r="L1605" s="23">
        <f t="shared" si="322"/>
        <v>1</v>
      </c>
      <c r="M1605" s="23">
        <f ca="1">OFFSET('Z1'!$B$7,B1605,K1605)*E1605</f>
        <v>0</v>
      </c>
      <c r="N1605" s="23">
        <f ca="1">IF(L1605&gt;0,OFFSET('Z1'!$I$7,B1605,L1605)*IF(L1605=1,E1605-9300,IF(L1605=2,E1605-18000,IF(L1605=3,E1605-45000,0))),0)</f>
        <v>718840.57142857148</v>
      </c>
      <c r="O1605" s="23">
        <f>IF(AND(F1605=1,E1605&gt;20000,E1605&lt;=45000),E1605*'Z1'!$G$7,0)+IF(AND(F1605=1,E1605&gt;45000,E1605&lt;=50000),'Z1'!$G$7/5000*(50000-E1605)*E1605,0)</f>
        <v>0</v>
      </c>
      <c r="P1605" s="24">
        <f t="shared" ca="1" si="323"/>
        <v>718840.57142857148</v>
      </c>
      <c r="Q1605" s="27">
        <v>80568</v>
      </c>
      <c r="R1605" s="26">
        <f t="shared" si="324"/>
        <v>79568</v>
      </c>
      <c r="S1605" s="27">
        <f t="shared" si="325"/>
        <v>2</v>
      </c>
      <c r="T1605" s="28">
        <f t="shared" si="326"/>
        <v>13094.619428571428</v>
      </c>
      <c r="U1605" s="61">
        <f ca="1">OFFSET($U$4,B1605,0)/OFFSET($G$4,B1605,0)*G1605</f>
        <v>7711997.4594050152</v>
      </c>
      <c r="V1605" s="62">
        <f t="shared" ca="1" si="327"/>
        <v>8443932.6502621584</v>
      </c>
      <c r="W1605" s="63">
        <v>923.78487230658209</v>
      </c>
      <c r="X1605" s="63">
        <f t="shared" ca="1" si="328"/>
        <v>855.34163799252008</v>
      </c>
      <c r="Y1605" s="64">
        <f t="shared" ca="1" si="329"/>
        <v>-7.4090014207709776E-2</v>
      </c>
      <c r="Z1605" s="64"/>
      <c r="AA1605" s="64">
        <f ca="1">MAX(Y1605,OFFSET($AA$4,B1605,0))</f>
        <v>-7.4090014207709776E-2</v>
      </c>
      <c r="AB1605" s="62">
        <f t="shared" ca="1" si="330"/>
        <v>8443932.6502621584</v>
      </c>
      <c r="AC1605" s="65">
        <f t="shared" ca="1" si="331"/>
        <v>0</v>
      </c>
      <c r="AD1605" s="62">
        <f ca="1">MAX(0,AB1605-W1605*(1+OFFSET($Y$4,B1605,0))*E1605)</f>
        <v>0</v>
      </c>
      <c r="AE1605" s="65">
        <f ca="1">IF(OFFSET($AC$4,B1605,0)=0,0,-OFFSET($AC$4,B1605,0)/OFFSET($AD$4,B1605,0)*AD1605)</f>
        <v>0</v>
      </c>
      <c r="AF1605" s="51">
        <f t="shared" ca="1" si="332"/>
        <v>8443932.6502621584</v>
      </c>
    </row>
    <row r="1606" spans="1:32" ht="11.25" x14ac:dyDescent="0.2">
      <c r="A1606" s="60">
        <v>61632</v>
      </c>
      <c r="B1606" s="102">
        <f>INT(A1606/10000)</f>
        <v>6</v>
      </c>
      <c r="C1606" s="109">
        <v>4</v>
      </c>
      <c r="D1606" s="60" t="s">
        <v>1662</v>
      </c>
      <c r="E1606" s="60">
        <v>2830</v>
      </c>
      <c r="F1606" s="60">
        <v>0</v>
      </c>
      <c r="G1606" s="60">
        <f t="shared" si="320"/>
        <v>4561.7910447761196</v>
      </c>
      <c r="H1606" s="60"/>
      <c r="I1606" s="60"/>
      <c r="J1606" s="57"/>
      <c r="K1606" s="23">
        <f t="shared" si="321"/>
        <v>1</v>
      </c>
      <c r="L1606" s="23">
        <f t="shared" si="322"/>
        <v>0</v>
      </c>
      <c r="M1606" s="23">
        <f ca="1">OFFSET('Z1'!$B$7,B1606,K1606)*E1606</f>
        <v>0</v>
      </c>
      <c r="N1606" s="23">
        <f ca="1">IF(L1606&gt;0,OFFSET('Z1'!$I$7,B1606,L1606)*IF(L1606=1,E1606-9300,IF(L1606=2,E1606-18000,IF(L1606=3,E1606-45000,0))),0)</f>
        <v>0</v>
      </c>
      <c r="O1606" s="23">
        <f>IF(AND(F1606=1,E1606&gt;20000,E1606&lt;=45000),E1606*'Z1'!$G$7,0)+IF(AND(F1606=1,E1606&gt;45000,E1606&lt;=50000),'Z1'!$G$7/5000*(50000-E1606)*E1606,0)</f>
        <v>0</v>
      </c>
      <c r="P1606" s="24">
        <f t="shared" ca="1" si="323"/>
        <v>0</v>
      </c>
      <c r="Q1606" s="27">
        <v>36349</v>
      </c>
      <c r="R1606" s="26">
        <f t="shared" si="324"/>
        <v>35349</v>
      </c>
      <c r="S1606" s="27">
        <f t="shared" si="325"/>
        <v>1</v>
      </c>
      <c r="T1606" s="28">
        <f t="shared" si="326"/>
        <v>31814.100000000002</v>
      </c>
      <c r="U1606" s="61">
        <f ca="1">OFFSET($U$4,B1606,0)/OFFSET($G$4,B1606,0)*G1606</f>
        <v>2146424.7456562212</v>
      </c>
      <c r="V1606" s="62">
        <f t="shared" ca="1" si="327"/>
        <v>2178238.8456562213</v>
      </c>
      <c r="W1606" s="63">
        <v>832.16625466456378</v>
      </c>
      <c r="X1606" s="63">
        <f t="shared" ca="1" si="328"/>
        <v>769.69570517887678</v>
      </c>
      <c r="Y1606" s="64">
        <f t="shared" ca="1" si="329"/>
        <v>-7.5069794209413288E-2</v>
      </c>
      <c r="Z1606" s="64"/>
      <c r="AA1606" s="64">
        <f ca="1">MAX(Y1606,OFFSET($AA$4,B1606,0))</f>
        <v>-7.5069794209413288E-2</v>
      </c>
      <c r="AB1606" s="62">
        <f t="shared" ca="1" si="330"/>
        <v>2178238.8456562213</v>
      </c>
      <c r="AC1606" s="65">
        <f t="shared" ca="1" si="331"/>
        <v>0</v>
      </c>
      <c r="AD1606" s="62">
        <f ca="1">MAX(0,AB1606-W1606*(1+OFFSET($Y$4,B1606,0))*E1606)</f>
        <v>0</v>
      </c>
      <c r="AE1606" s="65">
        <f ca="1">IF(OFFSET($AC$4,B1606,0)=0,0,-OFFSET($AC$4,B1606,0)/OFFSET($AD$4,B1606,0)*AD1606)</f>
        <v>0</v>
      </c>
      <c r="AF1606" s="51">
        <f t="shared" ca="1" si="332"/>
        <v>2178238.8456562213</v>
      </c>
    </row>
    <row r="1607" spans="1:32" ht="11.25" x14ac:dyDescent="0.2">
      <c r="A1607" s="60">
        <v>61633</v>
      </c>
      <c r="B1607" s="102">
        <f>INT(A1607/10000)</f>
        <v>6</v>
      </c>
      <c r="C1607" s="109">
        <v>4</v>
      </c>
      <c r="D1607" s="60" t="s">
        <v>1663</v>
      </c>
      <c r="E1607" s="60">
        <v>4100</v>
      </c>
      <c r="F1607" s="60">
        <v>0</v>
      </c>
      <c r="G1607" s="60">
        <f t="shared" si="320"/>
        <v>6608.9552238805973</v>
      </c>
      <c r="H1607" s="60"/>
      <c r="I1607" s="60"/>
      <c r="J1607" s="57"/>
      <c r="K1607" s="23">
        <f t="shared" si="321"/>
        <v>1</v>
      </c>
      <c r="L1607" s="23">
        <f t="shared" si="322"/>
        <v>0</v>
      </c>
      <c r="M1607" s="23">
        <f ca="1">OFFSET('Z1'!$B$7,B1607,K1607)*E1607</f>
        <v>0</v>
      </c>
      <c r="N1607" s="23">
        <f ca="1">IF(L1607&gt;0,OFFSET('Z1'!$I$7,B1607,L1607)*IF(L1607=1,E1607-9300,IF(L1607=2,E1607-18000,IF(L1607=3,E1607-45000,0))),0)</f>
        <v>0</v>
      </c>
      <c r="O1607" s="23">
        <f>IF(AND(F1607=1,E1607&gt;20000,E1607&lt;=45000),E1607*'Z1'!$G$7,0)+IF(AND(F1607=1,E1607&gt;45000,E1607&lt;=50000),'Z1'!$G$7/5000*(50000-E1607)*E1607,0)</f>
        <v>0</v>
      </c>
      <c r="P1607" s="24">
        <f t="shared" ca="1" si="323"/>
        <v>0</v>
      </c>
      <c r="Q1607" s="27">
        <v>4335</v>
      </c>
      <c r="R1607" s="26">
        <f t="shared" si="324"/>
        <v>3335</v>
      </c>
      <c r="S1607" s="27">
        <f t="shared" si="325"/>
        <v>1</v>
      </c>
      <c r="T1607" s="28">
        <f t="shared" si="326"/>
        <v>3001.5</v>
      </c>
      <c r="U1607" s="61">
        <f ca="1">OFFSET($U$4,B1607,0)/OFFSET($G$4,B1607,0)*G1607</f>
        <v>3109661.2922934652</v>
      </c>
      <c r="V1607" s="62">
        <f t="shared" ca="1" si="327"/>
        <v>3112662.7922934652</v>
      </c>
      <c r="W1607" s="63">
        <v>823.59222976337833</v>
      </c>
      <c r="X1607" s="63">
        <f t="shared" ca="1" si="328"/>
        <v>759.18604690084521</v>
      </c>
      <c r="Y1607" s="64">
        <f t="shared" ca="1" si="329"/>
        <v>-7.8201542626303411E-2</v>
      </c>
      <c r="Z1607" s="64"/>
      <c r="AA1607" s="64">
        <f ca="1">MAX(Y1607,OFFSET($AA$4,B1607,0))</f>
        <v>-7.7301052690755601E-2</v>
      </c>
      <c r="AB1607" s="62">
        <f t="shared" ca="1" si="330"/>
        <v>3115703.5020004446</v>
      </c>
      <c r="AC1607" s="65">
        <f t="shared" ca="1" si="331"/>
        <v>3040.7097069793381</v>
      </c>
      <c r="AD1607" s="62">
        <f ca="1">MAX(0,AB1607-W1607*(1+OFFSET($Y$4,B1607,0))*E1607)</f>
        <v>0</v>
      </c>
      <c r="AE1607" s="65">
        <f ca="1">IF(OFFSET($AC$4,B1607,0)=0,0,-OFFSET($AC$4,B1607,0)/OFFSET($AD$4,B1607,0)*AD1607)</f>
        <v>0</v>
      </c>
      <c r="AF1607" s="51">
        <f t="shared" ca="1" si="332"/>
        <v>3115703.5020004446</v>
      </c>
    </row>
    <row r="1608" spans="1:32" ht="11.25" x14ac:dyDescent="0.2">
      <c r="A1608" s="60">
        <v>61701</v>
      </c>
      <c r="B1608" s="102">
        <f>INT(A1608/10000)</f>
        <v>6</v>
      </c>
      <c r="C1608" s="109">
        <v>3</v>
      </c>
      <c r="D1608" s="60" t="s">
        <v>1664</v>
      </c>
      <c r="E1608" s="60">
        <v>2134</v>
      </c>
      <c r="F1608" s="60">
        <v>0</v>
      </c>
      <c r="G1608" s="60">
        <f t="shared" si="320"/>
        <v>3439.8805970149256</v>
      </c>
      <c r="H1608" s="60"/>
      <c r="I1608" s="60"/>
      <c r="J1608" s="57"/>
      <c r="K1608" s="23">
        <f t="shared" si="321"/>
        <v>1</v>
      </c>
      <c r="L1608" s="23">
        <f t="shared" si="322"/>
        <v>0</v>
      </c>
      <c r="M1608" s="23">
        <f ca="1">OFFSET('Z1'!$B$7,B1608,K1608)*E1608</f>
        <v>0</v>
      </c>
      <c r="N1608" s="23">
        <f ca="1">IF(L1608&gt;0,OFFSET('Z1'!$I$7,B1608,L1608)*IF(L1608=1,E1608-9300,IF(L1608=2,E1608-18000,IF(L1608=3,E1608-45000,0))),0)</f>
        <v>0</v>
      </c>
      <c r="O1608" s="23">
        <f>IF(AND(F1608=1,E1608&gt;20000,E1608&lt;=45000),E1608*'Z1'!$G$7,0)+IF(AND(F1608=1,E1608&gt;45000,E1608&lt;=50000),'Z1'!$G$7/5000*(50000-E1608)*E1608,0)</f>
        <v>0</v>
      </c>
      <c r="P1608" s="24">
        <f t="shared" ca="1" si="323"/>
        <v>0</v>
      </c>
      <c r="Q1608" s="27">
        <v>0</v>
      </c>
      <c r="R1608" s="26">
        <f t="shared" si="324"/>
        <v>0</v>
      </c>
      <c r="S1608" s="27">
        <f t="shared" si="325"/>
        <v>1</v>
      </c>
      <c r="T1608" s="28">
        <f t="shared" si="326"/>
        <v>0</v>
      </c>
      <c r="U1608" s="61">
        <f ca="1">OFFSET($U$4,B1608,0)/OFFSET($G$4,B1608,0)*G1608</f>
        <v>1618540.7799400622</v>
      </c>
      <c r="V1608" s="62">
        <f t="shared" ca="1" si="327"/>
        <v>1618540.7799400622</v>
      </c>
      <c r="W1608" s="63">
        <v>822.66392926955461</v>
      </c>
      <c r="X1608" s="63">
        <f t="shared" ca="1" si="328"/>
        <v>758.45397373011349</v>
      </c>
      <c r="Y1608" s="64">
        <f t="shared" ca="1" si="329"/>
        <v>-7.8051259153240515E-2</v>
      </c>
      <c r="Z1608" s="64"/>
      <c r="AA1608" s="64">
        <f ca="1">MAX(Y1608,OFFSET($AA$4,B1608,0))</f>
        <v>-7.7301052690755601E-2</v>
      </c>
      <c r="AB1608" s="62">
        <f t="shared" ca="1" si="330"/>
        <v>1619857.8160171341</v>
      </c>
      <c r="AC1608" s="65">
        <f t="shared" ca="1" si="331"/>
        <v>1317.0360770719126</v>
      </c>
      <c r="AD1608" s="62">
        <f ca="1">MAX(0,AB1608-W1608*(1+OFFSET($Y$4,B1608,0))*E1608)</f>
        <v>0</v>
      </c>
      <c r="AE1608" s="65">
        <f ca="1">IF(OFFSET($AC$4,B1608,0)=0,0,-OFFSET($AC$4,B1608,0)/OFFSET($AD$4,B1608,0)*AD1608)</f>
        <v>0</v>
      </c>
      <c r="AF1608" s="51">
        <f t="shared" ca="1" si="332"/>
        <v>1619857.8160171341</v>
      </c>
    </row>
    <row r="1609" spans="1:32" ht="11.25" x14ac:dyDescent="0.2">
      <c r="A1609" s="60">
        <v>61708</v>
      </c>
      <c r="B1609" s="102">
        <f>INT(A1609/10000)</f>
        <v>6</v>
      </c>
      <c r="C1609" s="109">
        <v>3</v>
      </c>
      <c r="D1609" s="60" t="s">
        <v>1665</v>
      </c>
      <c r="E1609" s="60">
        <v>1527</v>
      </c>
      <c r="F1609" s="60">
        <v>0</v>
      </c>
      <c r="G1609" s="60">
        <f t="shared" si="320"/>
        <v>2461.4328358208954</v>
      </c>
      <c r="H1609" s="60"/>
      <c r="I1609" s="60"/>
      <c r="J1609" s="57"/>
      <c r="K1609" s="23">
        <f t="shared" si="321"/>
        <v>1</v>
      </c>
      <c r="L1609" s="23">
        <f t="shared" si="322"/>
        <v>0</v>
      </c>
      <c r="M1609" s="23">
        <f ca="1">OFFSET('Z1'!$B$7,B1609,K1609)*E1609</f>
        <v>0</v>
      </c>
      <c r="N1609" s="23">
        <f ca="1">IF(L1609&gt;0,OFFSET('Z1'!$I$7,B1609,L1609)*IF(L1609=1,E1609-9300,IF(L1609=2,E1609-18000,IF(L1609=3,E1609-45000,0))),0)</f>
        <v>0</v>
      </c>
      <c r="O1609" s="23">
        <f>IF(AND(F1609=1,E1609&gt;20000,E1609&lt;=45000),E1609*'Z1'!$G$7,0)+IF(AND(F1609=1,E1609&gt;45000,E1609&lt;=50000),'Z1'!$G$7/5000*(50000-E1609)*E1609,0)</f>
        <v>0</v>
      </c>
      <c r="P1609" s="24">
        <f t="shared" ca="1" si="323"/>
        <v>0</v>
      </c>
      <c r="Q1609" s="27">
        <v>34849</v>
      </c>
      <c r="R1609" s="26">
        <f t="shared" si="324"/>
        <v>33849</v>
      </c>
      <c r="S1609" s="27">
        <f t="shared" si="325"/>
        <v>1</v>
      </c>
      <c r="T1609" s="28">
        <f t="shared" si="326"/>
        <v>30464.100000000002</v>
      </c>
      <c r="U1609" s="61">
        <f ca="1">OFFSET($U$4,B1609,0)/OFFSET($G$4,B1609,0)*G1609</f>
        <v>1158159.2178858833</v>
      </c>
      <c r="V1609" s="62">
        <f t="shared" ca="1" si="327"/>
        <v>1188623.3178858834</v>
      </c>
      <c r="W1609" s="63">
        <v>843.42863556799091</v>
      </c>
      <c r="X1609" s="63">
        <f t="shared" ca="1" si="328"/>
        <v>778.40426842559486</v>
      </c>
      <c r="Y1609" s="64">
        <f t="shared" ca="1" si="329"/>
        <v>-7.7095280383273512E-2</v>
      </c>
      <c r="Z1609" s="64"/>
      <c r="AA1609" s="64">
        <f ca="1">MAX(Y1609,OFFSET($AA$4,B1609,0))</f>
        <v>-7.7095280383273512E-2</v>
      </c>
      <c r="AB1609" s="62">
        <f t="shared" ca="1" si="330"/>
        <v>1188623.3178858834</v>
      </c>
      <c r="AC1609" s="65">
        <f t="shared" ca="1" si="331"/>
        <v>0</v>
      </c>
      <c r="AD1609" s="62">
        <f ca="1">MAX(0,AB1609-W1609*(1+OFFSET($Y$4,B1609,0))*E1609)</f>
        <v>0</v>
      </c>
      <c r="AE1609" s="65">
        <f ca="1">IF(OFFSET($AC$4,B1609,0)=0,0,-OFFSET($AC$4,B1609,0)/OFFSET($AD$4,B1609,0)*AD1609)</f>
        <v>0</v>
      </c>
      <c r="AF1609" s="51">
        <f t="shared" ca="1" si="332"/>
        <v>1188623.3178858834</v>
      </c>
    </row>
    <row r="1610" spans="1:32" ht="11.25" x14ac:dyDescent="0.2">
      <c r="A1610" s="60">
        <v>61710</v>
      </c>
      <c r="B1610" s="102">
        <f>INT(A1610/10000)</f>
        <v>6</v>
      </c>
      <c r="C1610" s="109">
        <v>3</v>
      </c>
      <c r="D1610" s="60" t="s">
        <v>1666</v>
      </c>
      <c r="E1610" s="60">
        <v>1208</v>
      </c>
      <c r="F1610" s="60">
        <v>0</v>
      </c>
      <c r="G1610" s="60">
        <f t="shared" si="320"/>
        <v>1947.2238805970148</v>
      </c>
      <c r="H1610" s="60"/>
      <c r="I1610" s="60"/>
      <c r="J1610" s="57"/>
      <c r="K1610" s="23">
        <f t="shared" si="321"/>
        <v>1</v>
      </c>
      <c r="L1610" s="23">
        <f t="shared" si="322"/>
        <v>0</v>
      </c>
      <c r="M1610" s="23">
        <f ca="1">OFFSET('Z1'!$B$7,B1610,K1610)*E1610</f>
        <v>0</v>
      </c>
      <c r="N1610" s="23">
        <f ca="1">IF(L1610&gt;0,OFFSET('Z1'!$I$7,B1610,L1610)*IF(L1610=1,E1610-9300,IF(L1610=2,E1610-18000,IF(L1610=3,E1610-45000,0))),0)</f>
        <v>0</v>
      </c>
      <c r="O1610" s="23">
        <f>IF(AND(F1610=1,E1610&gt;20000,E1610&lt;=45000),E1610*'Z1'!$G$7,0)+IF(AND(F1610=1,E1610&gt;45000,E1610&lt;=50000),'Z1'!$G$7/5000*(50000-E1610)*E1610,0)</f>
        <v>0</v>
      </c>
      <c r="P1610" s="24">
        <f t="shared" ca="1" si="323"/>
        <v>0</v>
      </c>
      <c r="Q1610" s="27">
        <v>1828</v>
      </c>
      <c r="R1610" s="26">
        <f t="shared" si="324"/>
        <v>828</v>
      </c>
      <c r="S1610" s="27">
        <f t="shared" si="325"/>
        <v>1</v>
      </c>
      <c r="T1610" s="28">
        <f t="shared" si="326"/>
        <v>745.2</v>
      </c>
      <c r="U1610" s="61">
        <f ca="1">OFFSET($U$4,B1610,0)/OFFSET($G$4,B1610,0)*G1610</f>
        <v>916212.40026597702</v>
      </c>
      <c r="V1610" s="62">
        <f t="shared" ca="1" si="327"/>
        <v>916957.60026597697</v>
      </c>
      <c r="W1610" s="63">
        <v>823.40476088768412</v>
      </c>
      <c r="X1610" s="63">
        <f t="shared" ca="1" si="328"/>
        <v>759.07086114733193</v>
      </c>
      <c r="Y1610" s="64">
        <f t="shared" ca="1" si="329"/>
        <v>-7.8131561531167293E-2</v>
      </c>
      <c r="Z1610" s="64"/>
      <c r="AA1610" s="64">
        <f ca="1">MAX(Y1610,OFFSET($AA$4,B1610,0))</f>
        <v>-7.7301052690755601E-2</v>
      </c>
      <c r="AB1610" s="62">
        <f t="shared" ca="1" si="330"/>
        <v>917783.68494522735</v>
      </c>
      <c r="AC1610" s="65">
        <f t="shared" ca="1" si="331"/>
        <v>826.08467925037257</v>
      </c>
      <c r="AD1610" s="62">
        <f ca="1">MAX(0,AB1610-W1610*(1+OFFSET($Y$4,B1610,0))*E1610)</f>
        <v>0</v>
      </c>
      <c r="AE1610" s="65">
        <f ca="1">IF(OFFSET($AC$4,B1610,0)=0,0,-OFFSET($AC$4,B1610,0)/OFFSET($AD$4,B1610,0)*AD1610)</f>
        <v>0</v>
      </c>
      <c r="AF1610" s="51">
        <f t="shared" ca="1" si="332"/>
        <v>917783.68494522735</v>
      </c>
    </row>
    <row r="1611" spans="1:32" ht="11.25" x14ac:dyDescent="0.2">
      <c r="A1611" s="60">
        <v>61711</v>
      </c>
      <c r="B1611" s="102">
        <f>INT(A1611/10000)</f>
        <v>6</v>
      </c>
      <c r="C1611" s="109">
        <v>2</v>
      </c>
      <c r="D1611" s="60" t="s">
        <v>1667</v>
      </c>
      <c r="E1611" s="60">
        <v>898</v>
      </c>
      <c r="F1611" s="60">
        <v>0</v>
      </c>
      <c r="G1611" s="60">
        <f t="shared" si="320"/>
        <v>1447.5223880597014</v>
      </c>
      <c r="H1611" s="60"/>
      <c r="I1611" s="60"/>
      <c r="J1611" s="57"/>
      <c r="K1611" s="23">
        <f t="shared" si="321"/>
        <v>1</v>
      </c>
      <c r="L1611" s="23">
        <f t="shared" si="322"/>
        <v>0</v>
      </c>
      <c r="M1611" s="23">
        <f ca="1">OFFSET('Z1'!$B$7,B1611,K1611)*E1611</f>
        <v>0</v>
      </c>
      <c r="N1611" s="23">
        <f ca="1">IF(L1611&gt;0,OFFSET('Z1'!$I$7,B1611,L1611)*IF(L1611=1,E1611-9300,IF(L1611=2,E1611-18000,IF(L1611=3,E1611-45000,0))),0)</f>
        <v>0</v>
      </c>
      <c r="O1611" s="23">
        <f>IF(AND(F1611=1,E1611&gt;20000,E1611&lt;=45000),E1611*'Z1'!$G$7,0)+IF(AND(F1611=1,E1611&gt;45000,E1611&lt;=50000),'Z1'!$G$7/5000*(50000-E1611)*E1611,0)</f>
        <v>0</v>
      </c>
      <c r="P1611" s="24">
        <f t="shared" ca="1" si="323"/>
        <v>0</v>
      </c>
      <c r="Q1611" s="27">
        <v>5548</v>
      </c>
      <c r="R1611" s="26">
        <f t="shared" si="324"/>
        <v>4548</v>
      </c>
      <c r="S1611" s="27">
        <f t="shared" si="325"/>
        <v>1</v>
      </c>
      <c r="T1611" s="28">
        <f t="shared" si="326"/>
        <v>4093.2000000000003</v>
      </c>
      <c r="U1611" s="61">
        <f ca="1">OFFSET($U$4,B1611,0)/OFFSET($G$4,B1611,0)*G1611</f>
        <v>681091.66840964183</v>
      </c>
      <c r="V1611" s="62">
        <f t="shared" ca="1" si="327"/>
        <v>685184.86840964179</v>
      </c>
      <c r="W1611" s="63">
        <v>827.28967802659542</v>
      </c>
      <c r="X1611" s="63">
        <f t="shared" ca="1" si="328"/>
        <v>763.01210290605991</v>
      </c>
      <c r="Y1611" s="64">
        <f t="shared" ca="1" si="329"/>
        <v>-7.7696575731323381E-2</v>
      </c>
      <c r="Z1611" s="64"/>
      <c r="AA1611" s="64">
        <f ca="1">MAX(Y1611,OFFSET($AA$4,B1611,0))</f>
        <v>-7.7301052690755601E-2</v>
      </c>
      <c r="AB1611" s="62">
        <f t="shared" ca="1" si="330"/>
        <v>685478.70490137907</v>
      </c>
      <c r="AC1611" s="65">
        <f t="shared" ca="1" si="331"/>
        <v>293.8364917372819</v>
      </c>
      <c r="AD1611" s="62">
        <f ca="1">MAX(0,AB1611-W1611*(1+OFFSET($Y$4,B1611,0))*E1611)</f>
        <v>0</v>
      </c>
      <c r="AE1611" s="65">
        <f ca="1">IF(OFFSET($AC$4,B1611,0)=0,0,-OFFSET($AC$4,B1611,0)/OFFSET($AD$4,B1611,0)*AD1611)</f>
        <v>0</v>
      </c>
      <c r="AF1611" s="51">
        <f t="shared" ca="1" si="332"/>
        <v>685478.70490137907</v>
      </c>
    </row>
    <row r="1612" spans="1:32" ht="11.25" x14ac:dyDescent="0.2">
      <c r="A1612" s="60">
        <v>61716</v>
      </c>
      <c r="B1612" s="102">
        <f>INT(A1612/10000)</f>
        <v>6</v>
      </c>
      <c r="C1612" s="109">
        <v>4</v>
      </c>
      <c r="D1612" s="60" t="s">
        <v>1668</v>
      </c>
      <c r="E1612" s="60">
        <v>2938</v>
      </c>
      <c r="F1612" s="60">
        <v>0</v>
      </c>
      <c r="G1612" s="60">
        <f t="shared" si="320"/>
        <v>4735.8805970149251</v>
      </c>
      <c r="H1612" s="60"/>
      <c r="I1612" s="60"/>
      <c r="J1612" s="57"/>
      <c r="K1612" s="23">
        <f t="shared" si="321"/>
        <v>1</v>
      </c>
      <c r="L1612" s="23">
        <f t="shared" si="322"/>
        <v>0</v>
      </c>
      <c r="M1612" s="23">
        <f ca="1">OFFSET('Z1'!$B$7,B1612,K1612)*E1612</f>
        <v>0</v>
      </c>
      <c r="N1612" s="23">
        <f ca="1">IF(L1612&gt;0,OFFSET('Z1'!$I$7,B1612,L1612)*IF(L1612=1,E1612-9300,IF(L1612=2,E1612-18000,IF(L1612=3,E1612-45000,0))),0)</f>
        <v>0</v>
      </c>
      <c r="O1612" s="23">
        <f>IF(AND(F1612=1,E1612&gt;20000,E1612&lt;=45000),E1612*'Z1'!$G$7,0)+IF(AND(F1612=1,E1612&gt;45000,E1612&lt;=50000),'Z1'!$G$7/5000*(50000-E1612)*E1612,0)</f>
        <v>0</v>
      </c>
      <c r="P1612" s="24">
        <f t="shared" ca="1" si="323"/>
        <v>0</v>
      </c>
      <c r="Q1612" s="27">
        <v>4371</v>
      </c>
      <c r="R1612" s="26">
        <f t="shared" si="324"/>
        <v>3371</v>
      </c>
      <c r="S1612" s="27">
        <f t="shared" si="325"/>
        <v>1</v>
      </c>
      <c r="T1612" s="28">
        <f t="shared" si="326"/>
        <v>3033.9</v>
      </c>
      <c r="U1612" s="61">
        <f ca="1">OFFSET($U$4,B1612,0)/OFFSET($G$4,B1612,0)*G1612</f>
        <v>2228337.7748190733</v>
      </c>
      <c r="V1612" s="62">
        <f t="shared" ca="1" si="327"/>
        <v>2231371.6748190732</v>
      </c>
      <c r="W1612" s="63">
        <v>823.85113646773914</v>
      </c>
      <c r="X1612" s="63">
        <f t="shared" ca="1" si="328"/>
        <v>759.4866149826662</v>
      </c>
      <c r="Y1612" s="64">
        <f t="shared" ca="1" si="329"/>
        <v>-7.8126397641491097E-2</v>
      </c>
      <c r="Z1612" s="64"/>
      <c r="AA1612" s="64">
        <f ca="1">MAX(Y1612,OFFSET($AA$4,B1612,0))</f>
        <v>-7.7301052690755601E-2</v>
      </c>
      <c r="AB1612" s="62">
        <f t="shared" ca="1" si="330"/>
        <v>2233369.4013407077</v>
      </c>
      <c r="AC1612" s="65">
        <f t="shared" ca="1" si="331"/>
        <v>1997.7265216344967</v>
      </c>
      <c r="AD1612" s="62">
        <f ca="1">MAX(0,AB1612-W1612*(1+OFFSET($Y$4,B1612,0))*E1612)</f>
        <v>0</v>
      </c>
      <c r="AE1612" s="65">
        <f ca="1">IF(OFFSET($AC$4,B1612,0)=0,0,-OFFSET($AC$4,B1612,0)/OFFSET($AD$4,B1612,0)*AD1612)</f>
        <v>0</v>
      </c>
      <c r="AF1612" s="51">
        <f t="shared" ca="1" si="332"/>
        <v>2233369.4013407077</v>
      </c>
    </row>
    <row r="1613" spans="1:32" ht="11.25" x14ac:dyDescent="0.2">
      <c r="A1613" s="60">
        <v>61719</v>
      </c>
      <c r="B1613" s="102">
        <f>INT(A1613/10000)</f>
        <v>6</v>
      </c>
      <c r="C1613" s="109">
        <v>3</v>
      </c>
      <c r="D1613" s="60" t="s">
        <v>1669</v>
      </c>
      <c r="E1613" s="60">
        <v>2297</v>
      </c>
      <c r="F1613" s="60">
        <v>0</v>
      </c>
      <c r="G1613" s="60">
        <f t="shared" si="320"/>
        <v>3702.6268656716416</v>
      </c>
      <c r="H1613" s="60"/>
      <c r="I1613" s="60"/>
      <c r="J1613" s="57"/>
      <c r="K1613" s="23">
        <f t="shared" si="321"/>
        <v>1</v>
      </c>
      <c r="L1613" s="23">
        <f t="shared" si="322"/>
        <v>0</v>
      </c>
      <c r="M1613" s="23">
        <f ca="1">OFFSET('Z1'!$B$7,B1613,K1613)*E1613</f>
        <v>0</v>
      </c>
      <c r="N1613" s="23">
        <f ca="1">IF(L1613&gt;0,OFFSET('Z1'!$I$7,B1613,L1613)*IF(L1613=1,E1613-9300,IF(L1613=2,E1613-18000,IF(L1613=3,E1613-45000,0))),0)</f>
        <v>0</v>
      </c>
      <c r="O1613" s="23">
        <f>IF(AND(F1613=1,E1613&gt;20000,E1613&lt;=45000),E1613*'Z1'!$G$7,0)+IF(AND(F1613=1,E1613&gt;45000,E1613&lt;=50000),'Z1'!$G$7/5000*(50000-E1613)*E1613,0)</f>
        <v>0</v>
      </c>
      <c r="P1613" s="24">
        <f t="shared" ca="1" si="323"/>
        <v>0</v>
      </c>
      <c r="Q1613" s="27">
        <v>7336</v>
      </c>
      <c r="R1613" s="26">
        <f t="shared" si="324"/>
        <v>6336</v>
      </c>
      <c r="S1613" s="27">
        <f t="shared" si="325"/>
        <v>1</v>
      </c>
      <c r="T1613" s="28">
        <f t="shared" si="326"/>
        <v>5702.4000000000005</v>
      </c>
      <c r="U1613" s="61">
        <f ca="1">OFFSET($U$4,B1613,0)/OFFSET($G$4,B1613,0)*G1613</f>
        <v>1742168.7776580704</v>
      </c>
      <c r="V1613" s="62">
        <f t="shared" ca="1" si="327"/>
        <v>1747871.1776580703</v>
      </c>
      <c r="W1613" s="63">
        <v>825.39692869091448</v>
      </c>
      <c r="X1613" s="63">
        <f t="shared" ca="1" si="328"/>
        <v>760.9365161767829</v>
      </c>
      <c r="Y1613" s="64">
        <f t="shared" ca="1" si="329"/>
        <v>-7.8096259234167853E-2</v>
      </c>
      <c r="Z1613" s="64"/>
      <c r="AA1613" s="64">
        <f ca="1">MAX(Y1613,OFFSET($AA$4,B1613,0))</f>
        <v>-7.7301052690755601E-2</v>
      </c>
      <c r="AB1613" s="62">
        <f t="shared" ca="1" si="330"/>
        <v>1749378.8389637512</v>
      </c>
      <c r="AC1613" s="65">
        <f t="shared" ca="1" si="331"/>
        <v>1507.661305680871</v>
      </c>
      <c r="AD1613" s="62">
        <f ca="1">MAX(0,AB1613-W1613*(1+OFFSET($Y$4,B1613,0))*E1613)</f>
        <v>0</v>
      </c>
      <c r="AE1613" s="65">
        <f ca="1">IF(OFFSET($AC$4,B1613,0)=0,0,-OFFSET($AC$4,B1613,0)/OFFSET($AD$4,B1613,0)*AD1613)</f>
        <v>0</v>
      </c>
      <c r="AF1613" s="51">
        <f t="shared" ca="1" si="332"/>
        <v>1749378.8389637512</v>
      </c>
    </row>
    <row r="1614" spans="1:32" ht="11.25" x14ac:dyDescent="0.2">
      <c r="A1614" s="60">
        <v>61727</v>
      </c>
      <c r="B1614" s="102">
        <f>INT(A1614/10000)</f>
        <v>6</v>
      </c>
      <c r="C1614" s="109">
        <v>3</v>
      </c>
      <c r="D1614" s="60" t="s">
        <v>1670</v>
      </c>
      <c r="E1614" s="60">
        <v>2444</v>
      </c>
      <c r="F1614" s="60">
        <v>0</v>
      </c>
      <c r="G1614" s="60">
        <f t="shared" si="320"/>
        <v>3939.5820895522388</v>
      </c>
      <c r="H1614" s="60"/>
      <c r="I1614" s="60"/>
      <c r="J1614" s="57"/>
      <c r="K1614" s="23">
        <f t="shared" si="321"/>
        <v>1</v>
      </c>
      <c r="L1614" s="23">
        <f t="shared" si="322"/>
        <v>0</v>
      </c>
      <c r="M1614" s="23">
        <f ca="1">OFFSET('Z1'!$B$7,B1614,K1614)*E1614</f>
        <v>0</v>
      </c>
      <c r="N1614" s="23">
        <f ca="1">IF(L1614&gt;0,OFFSET('Z1'!$I$7,B1614,L1614)*IF(L1614=1,E1614-9300,IF(L1614=2,E1614-18000,IF(L1614=3,E1614-45000,0))),0)</f>
        <v>0</v>
      </c>
      <c r="O1614" s="23">
        <f>IF(AND(F1614=1,E1614&gt;20000,E1614&lt;=45000),E1614*'Z1'!$G$7,0)+IF(AND(F1614=1,E1614&gt;45000,E1614&lt;=50000),'Z1'!$G$7/5000*(50000-E1614)*E1614,0)</f>
        <v>0</v>
      </c>
      <c r="P1614" s="24">
        <f t="shared" ca="1" si="323"/>
        <v>0</v>
      </c>
      <c r="Q1614" s="27">
        <v>9891</v>
      </c>
      <c r="R1614" s="26">
        <f t="shared" si="324"/>
        <v>8891</v>
      </c>
      <c r="S1614" s="27">
        <f t="shared" si="325"/>
        <v>1</v>
      </c>
      <c r="T1614" s="28">
        <f t="shared" si="326"/>
        <v>8001.9000000000005</v>
      </c>
      <c r="U1614" s="61">
        <f ca="1">OFFSET($U$4,B1614,0)/OFFSET($G$4,B1614,0)*G1614</f>
        <v>1853661.5117963974</v>
      </c>
      <c r="V1614" s="62">
        <f t="shared" ca="1" si="327"/>
        <v>1861663.4117963973</v>
      </c>
      <c r="W1614" s="63">
        <v>826.0926265333253</v>
      </c>
      <c r="X1614" s="63">
        <f t="shared" ca="1" si="328"/>
        <v>761.72807356644739</v>
      </c>
      <c r="Y1614" s="64">
        <f t="shared" ca="1" si="329"/>
        <v>-7.7914450389155454E-2</v>
      </c>
      <c r="Z1614" s="64"/>
      <c r="AA1614" s="64">
        <f ca="1">MAX(Y1614,OFFSET($AA$4,B1614,0))</f>
        <v>-7.7301052690755601E-2</v>
      </c>
      <c r="AB1614" s="62">
        <f t="shared" ca="1" si="330"/>
        <v>1862901.8435801652</v>
      </c>
      <c r="AC1614" s="65">
        <f t="shared" ca="1" si="331"/>
        <v>1238.4317837678827</v>
      </c>
      <c r="AD1614" s="62">
        <f ca="1">MAX(0,AB1614-W1614*(1+OFFSET($Y$4,B1614,0))*E1614)</f>
        <v>0</v>
      </c>
      <c r="AE1614" s="65">
        <f ca="1">IF(OFFSET($AC$4,B1614,0)=0,0,-OFFSET($AC$4,B1614,0)/OFFSET($AD$4,B1614,0)*AD1614)</f>
        <v>0</v>
      </c>
      <c r="AF1614" s="51">
        <f t="shared" ca="1" si="332"/>
        <v>1862901.8435801652</v>
      </c>
    </row>
    <row r="1615" spans="1:32" ht="11.25" x14ac:dyDescent="0.2">
      <c r="A1615" s="60">
        <v>61728</v>
      </c>
      <c r="B1615" s="102">
        <f>INT(A1615/10000)</f>
        <v>6</v>
      </c>
      <c r="C1615" s="109">
        <v>2</v>
      </c>
      <c r="D1615" s="60" t="s">
        <v>1671</v>
      </c>
      <c r="E1615" s="60">
        <v>691</v>
      </c>
      <c r="F1615" s="60">
        <v>0</v>
      </c>
      <c r="G1615" s="60">
        <f t="shared" si="320"/>
        <v>1113.8507462686566</v>
      </c>
      <c r="H1615" s="60"/>
      <c r="I1615" s="60"/>
      <c r="J1615" s="57"/>
      <c r="K1615" s="23">
        <f t="shared" si="321"/>
        <v>1</v>
      </c>
      <c r="L1615" s="23">
        <f t="shared" si="322"/>
        <v>0</v>
      </c>
      <c r="M1615" s="23">
        <f ca="1">OFFSET('Z1'!$B$7,B1615,K1615)*E1615</f>
        <v>0</v>
      </c>
      <c r="N1615" s="23">
        <f ca="1">IF(L1615&gt;0,OFFSET('Z1'!$I$7,B1615,L1615)*IF(L1615=1,E1615-9300,IF(L1615=2,E1615-18000,IF(L1615=3,E1615-45000,0))),0)</f>
        <v>0</v>
      </c>
      <c r="O1615" s="23">
        <f>IF(AND(F1615=1,E1615&gt;20000,E1615&lt;=45000),E1615*'Z1'!$G$7,0)+IF(AND(F1615=1,E1615&gt;45000,E1615&lt;=50000),'Z1'!$G$7/5000*(50000-E1615)*E1615,0)</f>
        <v>0</v>
      </c>
      <c r="P1615" s="24">
        <f t="shared" ca="1" si="323"/>
        <v>0</v>
      </c>
      <c r="Q1615" s="27">
        <v>25733</v>
      </c>
      <c r="R1615" s="26">
        <f t="shared" si="324"/>
        <v>24733</v>
      </c>
      <c r="S1615" s="27">
        <f t="shared" si="325"/>
        <v>1</v>
      </c>
      <c r="T1615" s="28">
        <f t="shared" si="326"/>
        <v>22259.7</v>
      </c>
      <c r="U1615" s="61">
        <f ca="1">OFFSET($U$4,B1615,0)/OFFSET($G$4,B1615,0)*G1615</f>
        <v>524091.69584750838</v>
      </c>
      <c r="V1615" s="62">
        <f t="shared" ca="1" si="327"/>
        <v>546351.39584750833</v>
      </c>
      <c r="W1615" s="63">
        <v>854.95654124750399</v>
      </c>
      <c r="X1615" s="63">
        <f t="shared" ca="1" si="328"/>
        <v>790.66772192114081</v>
      </c>
      <c r="Y1615" s="64">
        <f t="shared" ca="1" si="329"/>
        <v>-7.5195423655752824E-2</v>
      </c>
      <c r="Z1615" s="64"/>
      <c r="AA1615" s="64">
        <f ca="1">MAX(Y1615,OFFSET($AA$4,B1615,0))</f>
        <v>-7.5195423655752824E-2</v>
      </c>
      <c r="AB1615" s="62">
        <f t="shared" ca="1" si="330"/>
        <v>546351.39584750833</v>
      </c>
      <c r="AC1615" s="65">
        <f t="shared" ca="1" si="331"/>
        <v>0</v>
      </c>
      <c r="AD1615" s="62">
        <f ca="1">MAX(0,AB1615-W1615*(1+OFFSET($Y$4,B1615,0))*E1615)</f>
        <v>0</v>
      </c>
      <c r="AE1615" s="65">
        <f ca="1">IF(OFFSET($AC$4,B1615,0)=0,0,-OFFSET($AC$4,B1615,0)/OFFSET($AD$4,B1615,0)*AD1615)</f>
        <v>0</v>
      </c>
      <c r="AF1615" s="51">
        <f t="shared" ca="1" si="332"/>
        <v>546351.39584750833</v>
      </c>
    </row>
    <row r="1616" spans="1:32" ht="11.25" x14ac:dyDescent="0.2">
      <c r="A1616" s="60">
        <v>61729</v>
      </c>
      <c r="B1616" s="102">
        <f>INT(A1616/10000)</f>
        <v>6</v>
      </c>
      <c r="C1616" s="109">
        <v>3</v>
      </c>
      <c r="D1616" s="60" t="s">
        <v>1672</v>
      </c>
      <c r="E1616" s="60">
        <v>2099</v>
      </c>
      <c r="F1616" s="60">
        <v>0</v>
      </c>
      <c r="G1616" s="60">
        <f t="shared" si="320"/>
        <v>3383.4626865671644</v>
      </c>
      <c r="H1616" s="60"/>
      <c r="I1616" s="60"/>
      <c r="J1616" s="57"/>
      <c r="K1616" s="23">
        <f t="shared" si="321"/>
        <v>1</v>
      </c>
      <c r="L1616" s="23">
        <f t="shared" si="322"/>
        <v>0</v>
      </c>
      <c r="M1616" s="23">
        <f ca="1">OFFSET('Z1'!$B$7,B1616,K1616)*E1616</f>
        <v>0</v>
      </c>
      <c r="N1616" s="23">
        <f ca="1">IF(L1616&gt;0,OFFSET('Z1'!$I$7,B1616,L1616)*IF(L1616=1,E1616-9300,IF(L1616=2,E1616-18000,IF(L1616=3,E1616-45000,0))),0)</f>
        <v>0</v>
      </c>
      <c r="O1616" s="23">
        <f>IF(AND(F1616=1,E1616&gt;20000,E1616&lt;=45000),E1616*'Z1'!$G$7,0)+IF(AND(F1616=1,E1616&gt;45000,E1616&lt;=50000),'Z1'!$G$7/5000*(50000-E1616)*E1616,0)</f>
        <v>0</v>
      </c>
      <c r="P1616" s="24">
        <f t="shared" ca="1" si="323"/>
        <v>0</v>
      </c>
      <c r="Q1616" s="27">
        <v>0</v>
      </c>
      <c r="R1616" s="26">
        <f t="shared" si="324"/>
        <v>0</v>
      </c>
      <c r="S1616" s="27">
        <f t="shared" si="325"/>
        <v>1</v>
      </c>
      <c r="T1616" s="28">
        <f t="shared" si="326"/>
        <v>0</v>
      </c>
      <c r="U1616" s="61">
        <f ca="1">OFFSET($U$4,B1616,0)/OFFSET($G$4,B1616,0)*G1616</f>
        <v>1591994.8908595082</v>
      </c>
      <c r="V1616" s="62">
        <f t="shared" ca="1" si="327"/>
        <v>1591994.8908595082</v>
      </c>
      <c r="W1616" s="63">
        <v>822.88628262681448</v>
      </c>
      <c r="X1616" s="63">
        <f t="shared" ca="1" si="328"/>
        <v>758.45397373011349</v>
      </c>
      <c r="Y1616" s="64">
        <f t="shared" ca="1" si="329"/>
        <v>-7.8300380328397812E-2</v>
      </c>
      <c r="Z1616" s="64"/>
      <c r="AA1616" s="64">
        <f ca="1">MAX(Y1616,OFFSET($AA$4,B1616,0))</f>
        <v>-7.7301052690755601E-2</v>
      </c>
      <c r="AB1616" s="62">
        <f t="shared" ca="1" si="330"/>
        <v>1593720.9678367211</v>
      </c>
      <c r="AC1616" s="65">
        <f t="shared" ca="1" si="331"/>
        <v>1726.0769772129133</v>
      </c>
      <c r="AD1616" s="62">
        <f ca="1">MAX(0,AB1616-W1616*(1+OFFSET($Y$4,B1616,0))*E1616)</f>
        <v>0</v>
      </c>
      <c r="AE1616" s="65">
        <f ca="1">IF(OFFSET($AC$4,B1616,0)=0,0,-OFFSET($AC$4,B1616,0)/OFFSET($AD$4,B1616,0)*AD1616)</f>
        <v>0</v>
      </c>
      <c r="AF1616" s="51">
        <f t="shared" ca="1" si="332"/>
        <v>1593720.9678367211</v>
      </c>
    </row>
    <row r="1617" spans="1:32" ht="11.25" x14ac:dyDescent="0.2">
      <c r="A1617" s="60">
        <v>61730</v>
      </c>
      <c r="B1617" s="102">
        <f>INT(A1617/10000)</f>
        <v>6</v>
      </c>
      <c r="C1617" s="109">
        <v>3</v>
      </c>
      <c r="D1617" s="60" t="s">
        <v>1673</v>
      </c>
      <c r="E1617" s="60">
        <v>2172</v>
      </c>
      <c r="F1617" s="60">
        <v>0</v>
      </c>
      <c r="G1617" s="60">
        <f t="shared" si="320"/>
        <v>3501.1343283582091</v>
      </c>
      <c r="H1617" s="60"/>
      <c r="I1617" s="60"/>
      <c r="J1617" s="57"/>
      <c r="K1617" s="23">
        <f t="shared" si="321"/>
        <v>1</v>
      </c>
      <c r="L1617" s="23">
        <f t="shared" si="322"/>
        <v>0</v>
      </c>
      <c r="M1617" s="23">
        <f ca="1">OFFSET('Z1'!$B$7,B1617,K1617)*E1617</f>
        <v>0</v>
      </c>
      <c r="N1617" s="23">
        <f ca="1">IF(L1617&gt;0,OFFSET('Z1'!$I$7,B1617,L1617)*IF(L1617=1,E1617-9300,IF(L1617=2,E1617-18000,IF(L1617=3,E1617-45000,0))),0)</f>
        <v>0</v>
      </c>
      <c r="O1617" s="23">
        <f>IF(AND(F1617=1,E1617&gt;20000,E1617&lt;=45000),E1617*'Z1'!$G$7,0)+IF(AND(F1617=1,E1617&gt;45000,E1617&lt;=50000),'Z1'!$G$7/5000*(50000-E1617)*E1617,0)</f>
        <v>0</v>
      </c>
      <c r="P1617" s="24">
        <f t="shared" ca="1" si="323"/>
        <v>0</v>
      </c>
      <c r="Q1617" s="27">
        <v>0</v>
      </c>
      <c r="R1617" s="26">
        <f t="shared" si="324"/>
        <v>0</v>
      </c>
      <c r="S1617" s="27">
        <f t="shared" si="325"/>
        <v>1</v>
      </c>
      <c r="T1617" s="28">
        <f t="shared" si="326"/>
        <v>0</v>
      </c>
      <c r="U1617" s="61">
        <f ca="1">OFFSET($U$4,B1617,0)/OFFSET($G$4,B1617,0)*G1617</f>
        <v>1647362.0309418065</v>
      </c>
      <c r="V1617" s="62">
        <f t="shared" ca="1" si="327"/>
        <v>1647362.0309418065</v>
      </c>
      <c r="W1617" s="63">
        <v>822.88628262681459</v>
      </c>
      <c r="X1617" s="63">
        <f t="shared" ca="1" si="328"/>
        <v>758.45397373011349</v>
      </c>
      <c r="Y1617" s="64">
        <f t="shared" ca="1" si="329"/>
        <v>-7.8300380328397923E-2</v>
      </c>
      <c r="Z1617" s="64"/>
      <c r="AA1617" s="64">
        <f ca="1">MAX(Y1617,OFFSET($AA$4,B1617,0))</f>
        <v>-7.7301052690755601E-2</v>
      </c>
      <c r="AB1617" s="62">
        <f t="shared" ca="1" si="330"/>
        <v>1649148.138228375</v>
      </c>
      <c r="AC1617" s="65">
        <f t="shared" ca="1" si="331"/>
        <v>1786.1072865684982</v>
      </c>
      <c r="AD1617" s="62">
        <f ca="1">MAX(0,AB1617-W1617*(1+OFFSET($Y$4,B1617,0))*E1617)</f>
        <v>0</v>
      </c>
      <c r="AE1617" s="65">
        <f ca="1">IF(OFFSET($AC$4,B1617,0)=0,0,-OFFSET($AC$4,B1617,0)/OFFSET($AD$4,B1617,0)*AD1617)</f>
        <v>0</v>
      </c>
      <c r="AF1617" s="51">
        <f t="shared" ca="1" si="332"/>
        <v>1649148.138228375</v>
      </c>
    </row>
    <row r="1618" spans="1:32" ht="11.25" x14ac:dyDescent="0.2">
      <c r="A1618" s="60">
        <v>61731</v>
      </c>
      <c r="B1618" s="102">
        <f>INT(A1618/10000)</f>
        <v>6</v>
      </c>
      <c r="C1618" s="109">
        <v>3</v>
      </c>
      <c r="D1618" s="60" t="s">
        <v>1674</v>
      </c>
      <c r="E1618" s="60">
        <v>1382</v>
      </c>
      <c r="F1618" s="60">
        <v>0</v>
      </c>
      <c r="G1618" s="60">
        <f t="shared" si="320"/>
        <v>2227.7014925373132</v>
      </c>
      <c r="H1618" s="60"/>
      <c r="I1618" s="60"/>
      <c r="J1618" s="57"/>
      <c r="K1618" s="23">
        <f t="shared" si="321"/>
        <v>1</v>
      </c>
      <c r="L1618" s="23">
        <f t="shared" si="322"/>
        <v>0</v>
      </c>
      <c r="M1618" s="23">
        <f ca="1">OFFSET('Z1'!$B$7,B1618,K1618)*E1618</f>
        <v>0</v>
      </c>
      <c r="N1618" s="23">
        <f ca="1">IF(L1618&gt;0,OFFSET('Z1'!$I$7,B1618,L1618)*IF(L1618=1,E1618-9300,IF(L1618=2,E1618-18000,IF(L1618=3,E1618-45000,0))),0)</f>
        <v>0</v>
      </c>
      <c r="O1618" s="23">
        <f>IF(AND(F1618=1,E1618&gt;20000,E1618&lt;=45000),E1618*'Z1'!$G$7,0)+IF(AND(F1618=1,E1618&gt;45000,E1618&lt;=50000),'Z1'!$G$7/5000*(50000-E1618)*E1618,0)</f>
        <v>0</v>
      </c>
      <c r="P1618" s="24">
        <f t="shared" ca="1" si="323"/>
        <v>0</v>
      </c>
      <c r="Q1618" s="27">
        <v>0</v>
      </c>
      <c r="R1618" s="26">
        <f t="shared" si="324"/>
        <v>0</v>
      </c>
      <c r="S1618" s="27">
        <f t="shared" si="325"/>
        <v>1</v>
      </c>
      <c r="T1618" s="28">
        <f t="shared" si="326"/>
        <v>0</v>
      </c>
      <c r="U1618" s="61">
        <f ca="1">OFFSET($U$4,B1618,0)/OFFSET($G$4,B1618,0)*G1618</f>
        <v>1048183.3916950168</v>
      </c>
      <c r="V1618" s="62">
        <f t="shared" ca="1" si="327"/>
        <v>1048183.3916950168</v>
      </c>
      <c r="W1618" s="63">
        <v>822.88628262681448</v>
      </c>
      <c r="X1618" s="63">
        <f t="shared" ca="1" si="328"/>
        <v>758.45397373011338</v>
      </c>
      <c r="Y1618" s="64">
        <f t="shared" ca="1" si="329"/>
        <v>-7.8300380328397923E-2</v>
      </c>
      <c r="Z1618" s="64"/>
      <c r="AA1618" s="64">
        <f ca="1">MAX(Y1618,OFFSET($AA$4,B1618,0))</f>
        <v>-7.7301052690755601E-2</v>
      </c>
      <c r="AB1618" s="62">
        <f t="shared" ca="1" si="330"/>
        <v>1049319.8559077412</v>
      </c>
      <c r="AC1618" s="65">
        <f t="shared" ca="1" si="331"/>
        <v>1136.4642127244733</v>
      </c>
      <c r="AD1618" s="62">
        <f ca="1">MAX(0,AB1618-W1618*(1+OFFSET($Y$4,B1618,0))*E1618)</f>
        <v>0</v>
      </c>
      <c r="AE1618" s="65">
        <f ca="1">IF(OFFSET($AC$4,B1618,0)=0,0,-OFFSET($AC$4,B1618,0)/OFFSET($AD$4,B1618,0)*AD1618)</f>
        <v>0</v>
      </c>
      <c r="AF1618" s="51">
        <f t="shared" ca="1" si="332"/>
        <v>1049319.8559077412</v>
      </c>
    </row>
    <row r="1619" spans="1:32" ht="11.25" x14ac:dyDescent="0.2">
      <c r="A1619" s="60">
        <v>61740</v>
      </c>
      <c r="B1619" s="102">
        <f>INT(A1619/10000)</f>
        <v>6</v>
      </c>
      <c r="C1619" s="109">
        <v>3</v>
      </c>
      <c r="D1619" s="60" t="s">
        <v>1675</v>
      </c>
      <c r="E1619" s="60">
        <v>2061</v>
      </c>
      <c r="F1619" s="60">
        <v>0</v>
      </c>
      <c r="G1619" s="60">
        <f t="shared" si="320"/>
        <v>3322.2089552238804</v>
      </c>
      <c r="H1619" s="60"/>
      <c r="I1619" s="60"/>
      <c r="J1619" s="57"/>
      <c r="K1619" s="23">
        <f t="shared" si="321"/>
        <v>1</v>
      </c>
      <c r="L1619" s="23">
        <f t="shared" si="322"/>
        <v>0</v>
      </c>
      <c r="M1619" s="23">
        <f ca="1">OFFSET('Z1'!$B$7,B1619,K1619)*E1619</f>
        <v>0</v>
      </c>
      <c r="N1619" s="23">
        <f ca="1">IF(L1619&gt;0,OFFSET('Z1'!$I$7,B1619,L1619)*IF(L1619=1,E1619-9300,IF(L1619=2,E1619-18000,IF(L1619=3,E1619-45000,0))),0)</f>
        <v>0</v>
      </c>
      <c r="O1619" s="23">
        <f>IF(AND(F1619=1,E1619&gt;20000,E1619&lt;=45000),E1619*'Z1'!$G$7,0)+IF(AND(F1619=1,E1619&gt;45000,E1619&lt;=50000),'Z1'!$G$7/5000*(50000-E1619)*E1619,0)</f>
        <v>0</v>
      </c>
      <c r="P1619" s="24">
        <f t="shared" ca="1" si="323"/>
        <v>0</v>
      </c>
      <c r="Q1619" s="27">
        <v>6049</v>
      </c>
      <c r="R1619" s="26">
        <f t="shared" si="324"/>
        <v>5049</v>
      </c>
      <c r="S1619" s="27">
        <f t="shared" si="325"/>
        <v>1</v>
      </c>
      <c r="T1619" s="28">
        <f t="shared" si="326"/>
        <v>4544.1000000000004</v>
      </c>
      <c r="U1619" s="61">
        <f ca="1">OFFSET($U$4,B1619,0)/OFFSET($G$4,B1619,0)*G1619</f>
        <v>1563173.6398577637</v>
      </c>
      <c r="V1619" s="62">
        <f t="shared" ca="1" si="327"/>
        <v>1567717.7398577638</v>
      </c>
      <c r="W1619" s="63">
        <v>824.78280312252468</v>
      </c>
      <c r="X1619" s="63">
        <f t="shared" ca="1" si="328"/>
        <v>760.65877722356322</v>
      </c>
      <c r="Y1619" s="64">
        <f t="shared" ca="1" si="329"/>
        <v>-7.774656025343385E-2</v>
      </c>
      <c r="Z1619" s="64"/>
      <c r="AA1619" s="64">
        <f ca="1">MAX(Y1619,OFFSET($AA$4,B1619,0))</f>
        <v>-7.7301052690755601E-2</v>
      </c>
      <c r="AB1619" s="62">
        <f t="shared" ca="1" si="330"/>
        <v>1568475.0480760378</v>
      </c>
      <c r="AC1619" s="65">
        <f t="shared" ca="1" si="331"/>
        <v>757.3082182740327</v>
      </c>
      <c r="AD1619" s="62">
        <f ca="1">MAX(0,AB1619-W1619*(1+OFFSET($Y$4,B1619,0))*E1619)</f>
        <v>0</v>
      </c>
      <c r="AE1619" s="65">
        <f ca="1">IF(OFFSET($AC$4,B1619,0)=0,0,-OFFSET($AC$4,B1619,0)/OFFSET($AD$4,B1619,0)*AD1619)</f>
        <v>0</v>
      </c>
      <c r="AF1619" s="51">
        <f t="shared" ca="1" si="332"/>
        <v>1568475.0480760378</v>
      </c>
    </row>
    <row r="1620" spans="1:32" ht="11.25" x14ac:dyDescent="0.2">
      <c r="A1620" s="60">
        <v>61741</v>
      </c>
      <c r="B1620" s="102">
        <f>INT(A1620/10000)</f>
        <v>6</v>
      </c>
      <c r="C1620" s="109">
        <v>3</v>
      </c>
      <c r="D1620" s="60" t="s">
        <v>1676</v>
      </c>
      <c r="E1620" s="60">
        <v>1130</v>
      </c>
      <c r="F1620" s="60">
        <v>0</v>
      </c>
      <c r="G1620" s="60">
        <f t="shared" ref="G1620:G1683" si="333">IF(AND(F1620=1,E1620&lt;=20000),E1620*2,IF(E1620&lt;=10000,E1620*(1+41/67),IF(E1620&lt;=20000,E1620*(1+2/3),IF(E1620&lt;=50000,E1620*(2),E1620*(2+1/3))))+IF(AND(E1620&gt;9000,E1620&lt;=10000),(E1620-9000)*(110/201),0)+IF(AND(E1620&gt;18000,E1620&lt;=20000),(E1620-18000)*(3+1/3),0)+IF(AND(E1620&gt;45000,E1620&lt;=50000),(E1620-45000)*(3+1/3),0))</f>
        <v>1821.4925373134329</v>
      </c>
      <c r="H1620" s="60"/>
      <c r="I1620" s="60"/>
      <c r="J1620" s="57"/>
      <c r="K1620" s="23">
        <f t="shared" ref="K1620:K1683" si="334">IF(AND(F1620=1,E1620&lt;=20000),3,IF(E1620&lt;=10000,1,IF(E1620&lt;=20000,2,IF(E1620&lt;=50000,3,4))))</f>
        <v>1</v>
      </c>
      <c r="L1620" s="23">
        <f t="shared" ref="L1620:L1683" si="335">IF(AND(F1620=1,E1620&lt;=45000),0,IF(AND(E1620&gt;9300,E1620&lt;=10000),1,IF(AND(E1620&gt;18000,E1620&lt;=20000),2,IF(AND(E1620&gt;45000,E1620&lt;=50000),3,0))))</f>
        <v>0</v>
      </c>
      <c r="M1620" s="23">
        <f ca="1">OFFSET('Z1'!$B$7,B1620,K1620)*E1620</f>
        <v>0</v>
      </c>
      <c r="N1620" s="23">
        <f ca="1">IF(L1620&gt;0,OFFSET('Z1'!$I$7,B1620,L1620)*IF(L1620=1,E1620-9300,IF(L1620=2,E1620-18000,IF(L1620=3,E1620-45000,0))),0)</f>
        <v>0</v>
      </c>
      <c r="O1620" s="23">
        <f>IF(AND(F1620=1,E1620&gt;20000,E1620&lt;=45000),E1620*'Z1'!$G$7,0)+IF(AND(F1620=1,E1620&gt;45000,E1620&lt;=50000),'Z1'!$G$7/5000*(50000-E1620)*E1620,0)</f>
        <v>0</v>
      </c>
      <c r="P1620" s="24">
        <f t="shared" ref="P1620:P1683" ca="1" si="336">SUM(M1620:O1620)</f>
        <v>0</v>
      </c>
      <c r="Q1620" s="27">
        <v>16735</v>
      </c>
      <c r="R1620" s="26">
        <f t="shared" ref="R1620:R1683" si="337">MAX(Q1620-$R$3,0)</f>
        <v>15735</v>
      </c>
      <c r="S1620" s="27">
        <f t="shared" ref="S1620:S1683" si="338">IF(E1620&lt;=9300,1,IF(E1620&gt;10000,0,2))</f>
        <v>1</v>
      </c>
      <c r="T1620" s="28">
        <f t="shared" ref="T1620:T1683" si="339">IF(S1620=0,0,IF(S1620=1,R1620*$T$3,R1620*$T$3*(10000-E1620)/700))</f>
        <v>14161.5</v>
      </c>
      <c r="U1620" s="61">
        <f ca="1">OFFSET($U$4,B1620,0)/OFFSET($G$4,B1620,0)*G1620</f>
        <v>857052.99031502823</v>
      </c>
      <c r="V1620" s="62">
        <f t="shared" ref="V1620:V1683" ca="1" si="340">P1620+T1620+U1620</f>
        <v>871214.49031502823</v>
      </c>
      <c r="W1620" s="63">
        <v>836.02979950070437</v>
      </c>
      <c r="X1620" s="63">
        <f t="shared" ref="X1620:X1683" ca="1" si="341">V1620/E1620</f>
        <v>770.98627461506919</v>
      </c>
      <c r="Y1620" s="64">
        <f t="shared" ref="Y1620:Y1683" ca="1" si="342">X1620/W1620-1</f>
        <v>-7.7800486208123965E-2</v>
      </c>
      <c r="Z1620" s="64"/>
      <c r="AA1620" s="64">
        <f ca="1">MAX(Y1620,OFFSET($AA$4,B1620,0))</f>
        <v>-7.7301052690755601E-2</v>
      </c>
      <c r="AB1620" s="62">
        <f t="shared" ref="AB1620:AB1683" ca="1" si="343">(W1620*(1+AA1620))*E1620</f>
        <v>871686.31198785815</v>
      </c>
      <c r="AC1620" s="65">
        <f t="shared" ref="AC1620:AC1683" ca="1" si="344">AB1620-V1620</f>
        <v>471.82167282991577</v>
      </c>
      <c r="AD1620" s="62">
        <f ca="1">MAX(0,AB1620-W1620*(1+OFFSET($Y$4,B1620,0))*E1620)</f>
        <v>0</v>
      </c>
      <c r="AE1620" s="65">
        <f ca="1">IF(OFFSET($AC$4,B1620,0)=0,0,-OFFSET($AC$4,B1620,0)/OFFSET($AD$4,B1620,0)*AD1620)</f>
        <v>0</v>
      </c>
      <c r="AF1620" s="51">
        <f t="shared" ref="AF1620:AF1683" ca="1" si="345">AB1620+AE1620</f>
        <v>871686.31198785815</v>
      </c>
    </row>
    <row r="1621" spans="1:32" ht="11.25" x14ac:dyDescent="0.2">
      <c r="A1621" s="60">
        <v>61743</v>
      </c>
      <c r="B1621" s="102">
        <f>INT(A1621/10000)</f>
        <v>6</v>
      </c>
      <c r="C1621" s="109">
        <v>2</v>
      </c>
      <c r="D1621" s="60" t="s">
        <v>1677</v>
      </c>
      <c r="E1621" s="60">
        <v>724</v>
      </c>
      <c r="F1621" s="60">
        <v>0</v>
      </c>
      <c r="G1621" s="60">
        <f t="shared" si="333"/>
        <v>1167.044776119403</v>
      </c>
      <c r="H1621" s="60"/>
      <c r="I1621" s="60"/>
      <c r="J1621" s="57"/>
      <c r="K1621" s="23">
        <f t="shared" si="334"/>
        <v>1</v>
      </c>
      <c r="L1621" s="23">
        <f t="shared" si="335"/>
        <v>0</v>
      </c>
      <c r="M1621" s="23">
        <f ca="1">OFFSET('Z1'!$B$7,B1621,K1621)*E1621</f>
        <v>0</v>
      </c>
      <c r="N1621" s="23">
        <f ca="1">IF(L1621&gt;0,OFFSET('Z1'!$I$7,B1621,L1621)*IF(L1621=1,E1621-9300,IF(L1621=2,E1621-18000,IF(L1621=3,E1621-45000,0))),0)</f>
        <v>0</v>
      </c>
      <c r="O1621" s="23">
        <f>IF(AND(F1621=1,E1621&gt;20000,E1621&lt;=45000),E1621*'Z1'!$G$7,0)+IF(AND(F1621=1,E1621&gt;45000,E1621&lt;=50000),'Z1'!$G$7/5000*(50000-E1621)*E1621,0)</f>
        <v>0</v>
      </c>
      <c r="P1621" s="24">
        <f t="shared" ca="1" si="336"/>
        <v>0</v>
      </c>
      <c r="Q1621" s="27">
        <v>4272</v>
      </c>
      <c r="R1621" s="26">
        <f t="shared" si="337"/>
        <v>3272</v>
      </c>
      <c r="S1621" s="27">
        <f t="shared" si="338"/>
        <v>1</v>
      </c>
      <c r="T1621" s="28">
        <f t="shared" si="339"/>
        <v>2944.8</v>
      </c>
      <c r="U1621" s="61">
        <f ca="1">OFFSET($U$4,B1621,0)/OFFSET($G$4,B1621,0)*G1621</f>
        <v>549120.67698060209</v>
      </c>
      <c r="V1621" s="62">
        <f t="shared" ca="1" si="340"/>
        <v>552065.47698060214</v>
      </c>
      <c r="W1621" s="63">
        <v>826.70555973524813</v>
      </c>
      <c r="X1621" s="63">
        <f t="shared" ca="1" si="341"/>
        <v>762.52137704503059</v>
      </c>
      <c r="Y1621" s="64">
        <f t="shared" ca="1" si="342"/>
        <v>-7.763850373858916E-2</v>
      </c>
      <c r="Z1621" s="64"/>
      <c r="AA1621" s="64">
        <f ca="1">MAX(Y1621,OFFSET($AA$4,B1621,0))</f>
        <v>-7.7301052690755601E-2</v>
      </c>
      <c r="AB1621" s="62">
        <f t="shared" ca="1" si="343"/>
        <v>552267.45318454702</v>
      </c>
      <c r="AC1621" s="65">
        <f t="shared" ca="1" si="344"/>
        <v>201.97620394488331</v>
      </c>
      <c r="AD1621" s="62">
        <f ca="1">MAX(0,AB1621-W1621*(1+OFFSET($Y$4,B1621,0))*E1621)</f>
        <v>0</v>
      </c>
      <c r="AE1621" s="65">
        <f ca="1">IF(OFFSET($AC$4,B1621,0)=0,0,-OFFSET($AC$4,B1621,0)/OFFSET($AD$4,B1621,0)*AD1621)</f>
        <v>0</v>
      </c>
      <c r="AF1621" s="51">
        <f t="shared" ca="1" si="345"/>
        <v>552267.45318454702</v>
      </c>
    </row>
    <row r="1622" spans="1:32" ht="11.25" x14ac:dyDescent="0.2">
      <c r="A1622" s="60">
        <v>61744</v>
      </c>
      <c r="B1622" s="102">
        <f>INT(A1622/10000)</f>
        <v>6</v>
      </c>
      <c r="C1622" s="109">
        <v>2</v>
      </c>
      <c r="D1622" s="60" t="s">
        <v>1678</v>
      </c>
      <c r="E1622" s="60">
        <v>638</v>
      </c>
      <c r="F1622" s="60">
        <v>0</v>
      </c>
      <c r="G1622" s="60">
        <f t="shared" si="333"/>
        <v>1028.4179104477612</v>
      </c>
      <c r="H1622" s="60"/>
      <c r="I1622" s="60"/>
      <c r="J1622" s="57"/>
      <c r="K1622" s="23">
        <f t="shared" si="334"/>
        <v>1</v>
      </c>
      <c r="L1622" s="23">
        <f t="shared" si="335"/>
        <v>0</v>
      </c>
      <c r="M1622" s="23">
        <f ca="1">OFFSET('Z1'!$B$7,B1622,K1622)*E1622</f>
        <v>0</v>
      </c>
      <c r="N1622" s="23">
        <f ca="1">IF(L1622&gt;0,OFFSET('Z1'!$I$7,B1622,L1622)*IF(L1622=1,E1622-9300,IF(L1622=2,E1622-18000,IF(L1622=3,E1622-45000,0))),0)</f>
        <v>0</v>
      </c>
      <c r="O1622" s="23">
        <f>IF(AND(F1622=1,E1622&gt;20000,E1622&lt;=45000),E1622*'Z1'!$G$7,0)+IF(AND(F1622=1,E1622&gt;45000,E1622&lt;=50000),'Z1'!$G$7/5000*(50000-E1622)*E1622,0)</f>
        <v>0</v>
      </c>
      <c r="P1622" s="24">
        <f t="shared" ca="1" si="336"/>
        <v>0</v>
      </c>
      <c r="Q1622" s="27">
        <v>9742</v>
      </c>
      <c r="R1622" s="26">
        <f t="shared" si="337"/>
        <v>8742</v>
      </c>
      <c r="S1622" s="27">
        <f t="shared" si="338"/>
        <v>1</v>
      </c>
      <c r="T1622" s="28">
        <f t="shared" si="339"/>
        <v>7867.8</v>
      </c>
      <c r="U1622" s="61">
        <f ca="1">OFFSET($U$4,B1622,0)/OFFSET($G$4,B1622,0)*G1622</f>
        <v>483893.63523981237</v>
      </c>
      <c r="V1622" s="62">
        <f t="shared" ca="1" si="340"/>
        <v>491761.43523981236</v>
      </c>
      <c r="W1622" s="63">
        <v>834.28864483153893</v>
      </c>
      <c r="X1622" s="63">
        <f t="shared" ca="1" si="341"/>
        <v>770.78594865174352</v>
      </c>
      <c r="Y1622" s="64">
        <f t="shared" ca="1" si="342"/>
        <v>-7.6115978052917144E-2</v>
      </c>
      <c r="Z1622" s="64"/>
      <c r="AA1622" s="64">
        <f ca="1">MAX(Y1622,OFFSET($AA$4,B1622,0))</f>
        <v>-7.6115978052917144E-2</v>
      </c>
      <c r="AB1622" s="62">
        <f t="shared" ca="1" si="343"/>
        <v>491761.43523981236</v>
      </c>
      <c r="AC1622" s="65">
        <f t="shared" ca="1" si="344"/>
        <v>0</v>
      </c>
      <c r="AD1622" s="62">
        <f ca="1">MAX(0,AB1622-W1622*(1+OFFSET($Y$4,B1622,0))*E1622)</f>
        <v>0</v>
      </c>
      <c r="AE1622" s="65">
        <f ca="1">IF(OFFSET($AC$4,B1622,0)=0,0,-OFFSET($AC$4,B1622,0)/OFFSET($AD$4,B1622,0)*AD1622)</f>
        <v>0</v>
      </c>
      <c r="AF1622" s="51">
        <f t="shared" ca="1" si="345"/>
        <v>491761.43523981236</v>
      </c>
    </row>
    <row r="1623" spans="1:32" ht="11.25" x14ac:dyDescent="0.2">
      <c r="A1623" s="60">
        <v>61745</v>
      </c>
      <c r="B1623" s="102">
        <f>INT(A1623/10000)</f>
        <v>6</v>
      </c>
      <c r="C1623" s="109">
        <v>3</v>
      </c>
      <c r="D1623" s="60" t="s">
        <v>1679</v>
      </c>
      <c r="E1623" s="60">
        <v>1085</v>
      </c>
      <c r="F1623" s="60">
        <v>0</v>
      </c>
      <c r="G1623" s="60">
        <f t="shared" si="333"/>
        <v>1748.955223880597</v>
      </c>
      <c r="H1623" s="60"/>
      <c r="I1623" s="60"/>
      <c r="J1623" s="57"/>
      <c r="K1623" s="23">
        <f t="shared" si="334"/>
        <v>1</v>
      </c>
      <c r="L1623" s="23">
        <f t="shared" si="335"/>
        <v>0</v>
      </c>
      <c r="M1623" s="23">
        <f ca="1">OFFSET('Z1'!$B$7,B1623,K1623)*E1623</f>
        <v>0</v>
      </c>
      <c r="N1623" s="23">
        <f ca="1">IF(L1623&gt;0,OFFSET('Z1'!$I$7,B1623,L1623)*IF(L1623=1,E1623-9300,IF(L1623=2,E1623-18000,IF(L1623=3,E1623-45000,0))),0)</f>
        <v>0</v>
      </c>
      <c r="O1623" s="23">
        <f>IF(AND(F1623=1,E1623&gt;20000,E1623&lt;=45000),E1623*'Z1'!$G$7,0)+IF(AND(F1623=1,E1623&gt;45000,E1623&lt;=50000),'Z1'!$G$7/5000*(50000-E1623)*E1623,0)</f>
        <v>0</v>
      </c>
      <c r="P1623" s="24">
        <f t="shared" ca="1" si="336"/>
        <v>0</v>
      </c>
      <c r="Q1623" s="27">
        <v>34392</v>
      </c>
      <c r="R1623" s="26">
        <f t="shared" si="337"/>
        <v>33392</v>
      </c>
      <c r="S1623" s="27">
        <f t="shared" si="338"/>
        <v>1</v>
      </c>
      <c r="T1623" s="28">
        <f t="shared" si="339"/>
        <v>30052.799999999999</v>
      </c>
      <c r="U1623" s="61">
        <f ca="1">OFFSET($U$4,B1623,0)/OFFSET($G$4,B1623,0)*G1623</f>
        <v>822922.56149717316</v>
      </c>
      <c r="V1623" s="62">
        <f t="shared" ca="1" si="340"/>
        <v>852975.3614971732</v>
      </c>
      <c r="W1623" s="63">
        <v>860.84677948793956</v>
      </c>
      <c r="X1623" s="63">
        <f t="shared" ca="1" si="341"/>
        <v>786.15240690983705</v>
      </c>
      <c r="Y1623" s="64">
        <f t="shared" ca="1" si="342"/>
        <v>-8.676848698038131E-2</v>
      </c>
      <c r="Z1623" s="64"/>
      <c r="AA1623" s="64">
        <f ca="1">MAX(Y1623,OFFSET($AA$4,B1623,0))</f>
        <v>-7.7301052690755601E-2</v>
      </c>
      <c r="AB1623" s="62">
        <f t="shared" ca="1" si="343"/>
        <v>861818.12269246147</v>
      </c>
      <c r="AC1623" s="65">
        <f t="shared" ca="1" si="344"/>
        <v>8842.7611952882726</v>
      </c>
      <c r="AD1623" s="62">
        <f ca="1">MAX(0,AB1623-W1623*(1+OFFSET($Y$4,B1623,0))*E1623)</f>
        <v>0</v>
      </c>
      <c r="AE1623" s="65">
        <f ca="1">IF(OFFSET($AC$4,B1623,0)=0,0,-OFFSET($AC$4,B1623,0)/OFFSET($AD$4,B1623,0)*AD1623)</f>
        <v>0</v>
      </c>
      <c r="AF1623" s="51">
        <f t="shared" ca="1" si="345"/>
        <v>861818.12269246147</v>
      </c>
    </row>
    <row r="1624" spans="1:32" ht="11.25" x14ac:dyDescent="0.2">
      <c r="A1624" s="60">
        <v>61746</v>
      </c>
      <c r="B1624" s="102">
        <f>INT(A1624/10000)</f>
        <v>6</v>
      </c>
      <c r="C1624" s="109">
        <v>4</v>
      </c>
      <c r="D1624" s="60" t="s">
        <v>1680</v>
      </c>
      <c r="E1624" s="60">
        <v>4106</v>
      </c>
      <c r="F1624" s="60">
        <v>0</v>
      </c>
      <c r="G1624" s="60">
        <f t="shared" si="333"/>
        <v>6618.626865671642</v>
      </c>
      <c r="H1624" s="60"/>
      <c r="I1624" s="60"/>
      <c r="J1624" s="57"/>
      <c r="K1624" s="23">
        <f t="shared" si="334"/>
        <v>1</v>
      </c>
      <c r="L1624" s="23">
        <f t="shared" si="335"/>
        <v>0</v>
      </c>
      <c r="M1624" s="23">
        <f ca="1">OFFSET('Z1'!$B$7,B1624,K1624)*E1624</f>
        <v>0</v>
      </c>
      <c r="N1624" s="23">
        <f ca="1">IF(L1624&gt;0,OFFSET('Z1'!$I$7,B1624,L1624)*IF(L1624=1,E1624-9300,IF(L1624=2,E1624-18000,IF(L1624=3,E1624-45000,0))),0)</f>
        <v>0</v>
      </c>
      <c r="O1624" s="23">
        <f>IF(AND(F1624=1,E1624&gt;20000,E1624&lt;=45000),E1624*'Z1'!$G$7,0)+IF(AND(F1624=1,E1624&gt;45000,E1624&lt;=50000),'Z1'!$G$7/5000*(50000-E1624)*E1624,0)</f>
        <v>0</v>
      </c>
      <c r="P1624" s="24">
        <f t="shared" ca="1" si="336"/>
        <v>0</v>
      </c>
      <c r="Q1624" s="27">
        <v>0</v>
      </c>
      <c r="R1624" s="26">
        <f t="shared" si="337"/>
        <v>0</v>
      </c>
      <c r="S1624" s="27">
        <f t="shared" si="338"/>
        <v>1</v>
      </c>
      <c r="T1624" s="28">
        <f t="shared" si="339"/>
        <v>0</v>
      </c>
      <c r="U1624" s="61">
        <f ca="1">OFFSET($U$4,B1624,0)/OFFSET($G$4,B1624,0)*G1624</f>
        <v>3114212.0161358458</v>
      </c>
      <c r="V1624" s="62">
        <f t="shared" ca="1" si="340"/>
        <v>3114212.0161358458</v>
      </c>
      <c r="W1624" s="63">
        <v>822.88628262681459</v>
      </c>
      <c r="X1624" s="63">
        <f t="shared" ca="1" si="341"/>
        <v>758.45397373011349</v>
      </c>
      <c r="Y1624" s="64">
        <f t="shared" ca="1" si="342"/>
        <v>-7.8300380328397923E-2</v>
      </c>
      <c r="Z1624" s="64"/>
      <c r="AA1624" s="64">
        <f ca="1">MAX(Y1624,OFFSET($AA$4,B1624,0))</f>
        <v>-7.7301052690755601E-2</v>
      </c>
      <c r="AB1624" s="62">
        <f t="shared" ca="1" si="343"/>
        <v>3117588.5154538248</v>
      </c>
      <c r="AC1624" s="65">
        <f t="shared" ca="1" si="344"/>
        <v>3376.4993179789744</v>
      </c>
      <c r="AD1624" s="62">
        <f ca="1">MAX(0,AB1624-W1624*(1+OFFSET($Y$4,B1624,0))*E1624)</f>
        <v>0</v>
      </c>
      <c r="AE1624" s="65">
        <f ca="1">IF(OFFSET($AC$4,B1624,0)=0,0,-OFFSET($AC$4,B1624,0)/OFFSET($AD$4,B1624,0)*AD1624)</f>
        <v>0</v>
      </c>
      <c r="AF1624" s="51">
        <f t="shared" ca="1" si="345"/>
        <v>3117588.5154538248</v>
      </c>
    </row>
    <row r="1625" spans="1:32" ht="11.25" x14ac:dyDescent="0.2">
      <c r="A1625" s="60">
        <v>61748</v>
      </c>
      <c r="B1625" s="102">
        <f>INT(A1625/10000)</f>
        <v>6</v>
      </c>
      <c r="C1625" s="109">
        <v>4</v>
      </c>
      <c r="D1625" s="60" t="s">
        <v>1681</v>
      </c>
      <c r="E1625" s="60">
        <v>4253</v>
      </c>
      <c r="F1625" s="60">
        <v>0</v>
      </c>
      <c r="G1625" s="60">
        <f t="shared" si="333"/>
        <v>6855.5820895522384</v>
      </c>
      <c r="H1625" s="60"/>
      <c r="I1625" s="60"/>
      <c r="J1625" s="57"/>
      <c r="K1625" s="23">
        <f t="shared" si="334"/>
        <v>1</v>
      </c>
      <c r="L1625" s="23">
        <f t="shared" si="335"/>
        <v>0</v>
      </c>
      <c r="M1625" s="23">
        <f ca="1">OFFSET('Z1'!$B$7,B1625,K1625)*E1625</f>
        <v>0</v>
      </c>
      <c r="N1625" s="23">
        <f ca="1">IF(L1625&gt;0,OFFSET('Z1'!$I$7,B1625,L1625)*IF(L1625=1,E1625-9300,IF(L1625=2,E1625-18000,IF(L1625=3,E1625-45000,0))),0)</f>
        <v>0</v>
      </c>
      <c r="O1625" s="23">
        <f>IF(AND(F1625=1,E1625&gt;20000,E1625&lt;=45000),E1625*'Z1'!$G$7,0)+IF(AND(F1625=1,E1625&gt;45000,E1625&lt;=50000),'Z1'!$G$7/5000*(50000-E1625)*E1625,0)</f>
        <v>0</v>
      </c>
      <c r="P1625" s="24">
        <f t="shared" ca="1" si="336"/>
        <v>0</v>
      </c>
      <c r="Q1625" s="27">
        <v>0</v>
      </c>
      <c r="R1625" s="26">
        <f t="shared" si="337"/>
        <v>0</v>
      </c>
      <c r="S1625" s="27">
        <f t="shared" si="338"/>
        <v>1</v>
      </c>
      <c r="T1625" s="28">
        <f t="shared" si="339"/>
        <v>0</v>
      </c>
      <c r="U1625" s="61">
        <f ca="1">OFFSET($U$4,B1625,0)/OFFSET($G$4,B1625,0)*G1625</f>
        <v>3225704.7502741725</v>
      </c>
      <c r="V1625" s="62">
        <f t="shared" ca="1" si="340"/>
        <v>3225704.7502741725</v>
      </c>
      <c r="W1625" s="63">
        <v>822.88628262681448</v>
      </c>
      <c r="X1625" s="63">
        <f t="shared" ca="1" si="341"/>
        <v>758.45397373011349</v>
      </c>
      <c r="Y1625" s="64">
        <f t="shared" ca="1" si="342"/>
        <v>-7.8300380328397812E-2</v>
      </c>
      <c r="Z1625" s="64"/>
      <c r="AA1625" s="64">
        <f ca="1">MAX(Y1625,OFFSET($AA$4,B1625,0))</f>
        <v>-7.7301052690755601E-2</v>
      </c>
      <c r="AB1625" s="62">
        <f t="shared" ca="1" si="343"/>
        <v>3229202.1325438661</v>
      </c>
      <c r="AC1625" s="65">
        <f t="shared" ca="1" si="344"/>
        <v>3497.3822696935385</v>
      </c>
      <c r="AD1625" s="62">
        <f ca="1">MAX(0,AB1625-W1625*(1+OFFSET($Y$4,B1625,0))*E1625)</f>
        <v>0</v>
      </c>
      <c r="AE1625" s="65">
        <f ca="1">IF(OFFSET($AC$4,B1625,0)=0,0,-OFFSET($AC$4,B1625,0)/OFFSET($AD$4,B1625,0)*AD1625)</f>
        <v>0</v>
      </c>
      <c r="AF1625" s="51">
        <f t="shared" ca="1" si="345"/>
        <v>3229202.1325438661</v>
      </c>
    </row>
    <row r="1626" spans="1:32" ht="11.25" x14ac:dyDescent="0.2">
      <c r="A1626" s="60">
        <v>61750</v>
      </c>
      <c r="B1626" s="102">
        <f>INT(A1626/10000)</f>
        <v>6</v>
      </c>
      <c r="C1626" s="109">
        <v>3</v>
      </c>
      <c r="D1626" s="60" t="s">
        <v>1682</v>
      </c>
      <c r="E1626" s="60">
        <v>1911</v>
      </c>
      <c r="F1626" s="60">
        <v>0</v>
      </c>
      <c r="G1626" s="60">
        <f t="shared" si="333"/>
        <v>3080.4179104477612</v>
      </c>
      <c r="H1626" s="60"/>
      <c r="I1626" s="60"/>
      <c r="J1626" s="57"/>
      <c r="K1626" s="23">
        <f t="shared" si="334"/>
        <v>1</v>
      </c>
      <c r="L1626" s="23">
        <f t="shared" si="335"/>
        <v>0</v>
      </c>
      <c r="M1626" s="23">
        <f ca="1">OFFSET('Z1'!$B$7,B1626,K1626)*E1626</f>
        <v>0</v>
      </c>
      <c r="N1626" s="23">
        <f ca="1">IF(L1626&gt;0,OFFSET('Z1'!$I$7,B1626,L1626)*IF(L1626=1,E1626-9300,IF(L1626=2,E1626-18000,IF(L1626=3,E1626-45000,0))),0)</f>
        <v>0</v>
      </c>
      <c r="O1626" s="23">
        <f>IF(AND(F1626=1,E1626&gt;20000,E1626&lt;=45000),E1626*'Z1'!$G$7,0)+IF(AND(F1626=1,E1626&gt;45000,E1626&lt;=50000),'Z1'!$G$7/5000*(50000-E1626)*E1626,0)</f>
        <v>0</v>
      </c>
      <c r="P1626" s="24">
        <f t="shared" ca="1" si="336"/>
        <v>0</v>
      </c>
      <c r="Q1626" s="27">
        <v>5778</v>
      </c>
      <c r="R1626" s="26">
        <f t="shared" si="337"/>
        <v>4778</v>
      </c>
      <c r="S1626" s="27">
        <f t="shared" si="338"/>
        <v>1</v>
      </c>
      <c r="T1626" s="28">
        <f t="shared" si="339"/>
        <v>4300.2</v>
      </c>
      <c r="U1626" s="61">
        <f ca="1">OFFSET($U$4,B1626,0)/OFFSET($G$4,B1626,0)*G1626</f>
        <v>1449405.5437982469</v>
      </c>
      <c r="V1626" s="62">
        <f t="shared" ca="1" si="340"/>
        <v>1453705.7437982468</v>
      </c>
      <c r="W1626" s="63">
        <v>824.77521175252593</v>
      </c>
      <c r="X1626" s="63">
        <f t="shared" ca="1" si="341"/>
        <v>760.70420920892036</v>
      </c>
      <c r="Y1626" s="64">
        <f t="shared" ca="1" si="342"/>
        <v>-7.7682987595449338E-2</v>
      </c>
      <c r="Z1626" s="64"/>
      <c r="AA1626" s="64">
        <f ca="1">MAX(Y1626,OFFSET($AA$4,B1626,0))</f>
        <v>-7.7301052690755601E-2</v>
      </c>
      <c r="AB1626" s="62">
        <f t="shared" ca="1" si="343"/>
        <v>1454307.7287527071</v>
      </c>
      <c r="AC1626" s="65">
        <f t="shared" ca="1" si="344"/>
        <v>601.98495446029119</v>
      </c>
      <c r="AD1626" s="62">
        <f ca="1">MAX(0,AB1626-W1626*(1+OFFSET($Y$4,B1626,0))*E1626)</f>
        <v>0</v>
      </c>
      <c r="AE1626" s="65">
        <f ca="1">IF(OFFSET($AC$4,B1626,0)=0,0,-OFFSET($AC$4,B1626,0)/OFFSET($AD$4,B1626,0)*AD1626)</f>
        <v>0</v>
      </c>
      <c r="AF1626" s="51">
        <f t="shared" ca="1" si="345"/>
        <v>1454307.7287527071</v>
      </c>
    </row>
    <row r="1627" spans="1:32" ht="11.25" x14ac:dyDescent="0.2">
      <c r="A1627" s="60">
        <v>61751</v>
      </c>
      <c r="B1627" s="102">
        <f>INT(A1627/10000)</f>
        <v>6</v>
      </c>
      <c r="C1627" s="109">
        <v>3</v>
      </c>
      <c r="D1627" s="60" t="s">
        <v>1683</v>
      </c>
      <c r="E1627" s="60">
        <v>2444</v>
      </c>
      <c r="F1627" s="60">
        <v>0</v>
      </c>
      <c r="G1627" s="60">
        <f t="shared" si="333"/>
        <v>3939.5820895522388</v>
      </c>
      <c r="H1627" s="60"/>
      <c r="I1627" s="60"/>
      <c r="J1627" s="57"/>
      <c r="K1627" s="23">
        <f t="shared" si="334"/>
        <v>1</v>
      </c>
      <c r="L1627" s="23">
        <f t="shared" si="335"/>
        <v>0</v>
      </c>
      <c r="M1627" s="23">
        <f ca="1">OFFSET('Z1'!$B$7,B1627,K1627)*E1627</f>
        <v>0</v>
      </c>
      <c r="N1627" s="23">
        <f ca="1">IF(L1627&gt;0,OFFSET('Z1'!$I$7,B1627,L1627)*IF(L1627=1,E1627-9300,IF(L1627=2,E1627-18000,IF(L1627=3,E1627-45000,0))),0)</f>
        <v>0</v>
      </c>
      <c r="O1627" s="23">
        <f>IF(AND(F1627=1,E1627&gt;20000,E1627&lt;=45000),E1627*'Z1'!$G$7,0)+IF(AND(F1627=1,E1627&gt;45000,E1627&lt;=50000),'Z1'!$G$7/5000*(50000-E1627)*E1627,0)</f>
        <v>0</v>
      </c>
      <c r="P1627" s="24">
        <f t="shared" ca="1" si="336"/>
        <v>0</v>
      </c>
      <c r="Q1627" s="27">
        <v>1116</v>
      </c>
      <c r="R1627" s="26">
        <f t="shared" si="337"/>
        <v>116</v>
      </c>
      <c r="S1627" s="27">
        <f t="shared" si="338"/>
        <v>1</v>
      </c>
      <c r="T1627" s="28">
        <f t="shared" si="339"/>
        <v>104.4</v>
      </c>
      <c r="U1627" s="61">
        <f ca="1">OFFSET($U$4,B1627,0)/OFFSET($G$4,B1627,0)*G1627</f>
        <v>1853661.5117963974</v>
      </c>
      <c r="V1627" s="62">
        <f t="shared" ca="1" si="340"/>
        <v>1853765.9117963973</v>
      </c>
      <c r="W1627" s="63">
        <v>822.91554188607381</v>
      </c>
      <c r="X1627" s="63">
        <f t="shared" ca="1" si="341"/>
        <v>758.49669058772395</v>
      </c>
      <c r="Y1627" s="64">
        <f t="shared" ca="1" si="342"/>
        <v>-7.8281242751480518E-2</v>
      </c>
      <c r="Z1627" s="64"/>
      <c r="AA1627" s="64">
        <f ca="1">MAX(Y1627,OFFSET($AA$4,B1627,0))</f>
        <v>-7.7301052690755601E-2</v>
      </c>
      <c r="AB1627" s="62">
        <f t="shared" ca="1" si="343"/>
        <v>1855737.2755202709</v>
      </c>
      <c r="AC1627" s="65">
        <f t="shared" ca="1" si="344"/>
        <v>1971.3637238736264</v>
      </c>
      <c r="AD1627" s="62">
        <f ca="1">MAX(0,AB1627-W1627*(1+OFFSET($Y$4,B1627,0))*E1627)</f>
        <v>0</v>
      </c>
      <c r="AE1627" s="65">
        <f ca="1">IF(OFFSET($AC$4,B1627,0)=0,0,-OFFSET($AC$4,B1627,0)/OFFSET($AD$4,B1627,0)*AD1627)</f>
        <v>0</v>
      </c>
      <c r="AF1627" s="51">
        <f t="shared" ca="1" si="345"/>
        <v>1855737.2755202709</v>
      </c>
    </row>
    <row r="1628" spans="1:32" ht="11.25" x14ac:dyDescent="0.2">
      <c r="A1628" s="60">
        <v>61756</v>
      </c>
      <c r="B1628" s="102">
        <f>INT(A1628/10000)</f>
        <v>6</v>
      </c>
      <c r="C1628" s="109">
        <v>4</v>
      </c>
      <c r="D1628" s="60" t="s">
        <v>1684</v>
      </c>
      <c r="E1628" s="60">
        <v>4057</v>
      </c>
      <c r="F1628" s="60">
        <v>0</v>
      </c>
      <c r="G1628" s="60">
        <f t="shared" si="333"/>
        <v>6539.6417910447763</v>
      </c>
      <c r="H1628" s="60"/>
      <c r="I1628" s="60"/>
      <c r="J1628" s="57"/>
      <c r="K1628" s="23">
        <f t="shared" si="334"/>
        <v>1</v>
      </c>
      <c r="L1628" s="23">
        <f t="shared" si="335"/>
        <v>0</v>
      </c>
      <c r="M1628" s="23">
        <f ca="1">OFFSET('Z1'!$B$7,B1628,K1628)*E1628</f>
        <v>0</v>
      </c>
      <c r="N1628" s="23">
        <f ca="1">IF(L1628&gt;0,OFFSET('Z1'!$I$7,B1628,L1628)*IF(L1628=1,E1628-9300,IF(L1628=2,E1628-18000,IF(L1628=3,E1628-45000,0))),0)</f>
        <v>0</v>
      </c>
      <c r="O1628" s="23">
        <f>IF(AND(F1628=1,E1628&gt;20000,E1628&lt;=45000),E1628*'Z1'!$G$7,0)+IF(AND(F1628=1,E1628&gt;45000,E1628&lt;=50000),'Z1'!$G$7/5000*(50000-E1628)*E1628,0)</f>
        <v>0</v>
      </c>
      <c r="P1628" s="24">
        <f t="shared" ca="1" si="336"/>
        <v>0</v>
      </c>
      <c r="Q1628" s="27">
        <v>59044</v>
      </c>
      <c r="R1628" s="26">
        <f t="shared" si="337"/>
        <v>58044</v>
      </c>
      <c r="S1628" s="27">
        <f t="shared" si="338"/>
        <v>1</v>
      </c>
      <c r="T1628" s="28">
        <f t="shared" si="339"/>
        <v>52239.6</v>
      </c>
      <c r="U1628" s="61">
        <f ca="1">OFFSET($U$4,B1628,0)/OFFSET($G$4,B1628,0)*G1628</f>
        <v>3077047.7714230702</v>
      </c>
      <c r="V1628" s="62">
        <f t="shared" ca="1" si="340"/>
        <v>3129287.3714230703</v>
      </c>
      <c r="W1628" s="63">
        <v>837.15671572625797</v>
      </c>
      <c r="X1628" s="63">
        <f t="shared" ca="1" si="341"/>
        <v>771.33038487135082</v>
      </c>
      <c r="Y1628" s="64">
        <f t="shared" ca="1" si="342"/>
        <v>-7.8630834129785221E-2</v>
      </c>
      <c r="Z1628" s="64"/>
      <c r="AA1628" s="64">
        <f ca="1">MAX(Y1628,OFFSET($AA$4,B1628,0))</f>
        <v>-7.7301052690755601E-2</v>
      </c>
      <c r="AB1628" s="62">
        <f t="shared" ca="1" si="343"/>
        <v>3133803.7676929389</v>
      </c>
      <c r="AC1628" s="65">
        <f t="shared" ca="1" si="344"/>
        <v>4516.3962698685937</v>
      </c>
      <c r="AD1628" s="62">
        <f ca="1">MAX(0,AB1628-W1628*(1+OFFSET($Y$4,B1628,0))*E1628)</f>
        <v>0</v>
      </c>
      <c r="AE1628" s="65">
        <f ca="1">IF(OFFSET($AC$4,B1628,0)=0,0,-OFFSET($AC$4,B1628,0)/OFFSET($AD$4,B1628,0)*AD1628)</f>
        <v>0</v>
      </c>
      <c r="AF1628" s="51">
        <f t="shared" ca="1" si="345"/>
        <v>3133803.7676929389</v>
      </c>
    </row>
    <row r="1629" spans="1:32" ht="11.25" x14ac:dyDescent="0.2">
      <c r="A1629" s="60">
        <v>61757</v>
      </c>
      <c r="B1629" s="102">
        <f>INT(A1629/10000)</f>
        <v>6</v>
      </c>
      <c r="C1629" s="109">
        <v>4</v>
      </c>
      <c r="D1629" s="60" t="s">
        <v>1685</v>
      </c>
      <c r="E1629" s="60">
        <v>4990</v>
      </c>
      <c r="F1629" s="60">
        <v>0</v>
      </c>
      <c r="G1629" s="60">
        <f t="shared" si="333"/>
        <v>8043.5820895522384</v>
      </c>
      <c r="H1629" s="60"/>
      <c r="I1629" s="60"/>
      <c r="J1629" s="57"/>
      <c r="K1629" s="23">
        <f t="shared" si="334"/>
        <v>1</v>
      </c>
      <c r="L1629" s="23">
        <f t="shared" si="335"/>
        <v>0</v>
      </c>
      <c r="M1629" s="23">
        <f ca="1">OFFSET('Z1'!$B$7,B1629,K1629)*E1629</f>
        <v>0</v>
      </c>
      <c r="N1629" s="23">
        <f ca="1">IF(L1629&gt;0,OFFSET('Z1'!$I$7,B1629,L1629)*IF(L1629=1,E1629-9300,IF(L1629=2,E1629-18000,IF(L1629=3,E1629-45000,0))),0)</f>
        <v>0</v>
      </c>
      <c r="O1629" s="23">
        <f>IF(AND(F1629=1,E1629&gt;20000,E1629&lt;=45000),E1629*'Z1'!$G$7,0)+IF(AND(F1629=1,E1629&gt;45000,E1629&lt;=50000),'Z1'!$G$7/5000*(50000-E1629)*E1629,0)</f>
        <v>0</v>
      </c>
      <c r="P1629" s="24">
        <f t="shared" ca="1" si="336"/>
        <v>0</v>
      </c>
      <c r="Q1629" s="27">
        <v>6077</v>
      </c>
      <c r="R1629" s="26">
        <f t="shared" si="337"/>
        <v>5077</v>
      </c>
      <c r="S1629" s="27">
        <f t="shared" si="338"/>
        <v>1</v>
      </c>
      <c r="T1629" s="28">
        <f t="shared" si="339"/>
        <v>4569.3</v>
      </c>
      <c r="U1629" s="61">
        <f ca="1">OFFSET($U$4,B1629,0)/OFFSET($G$4,B1629,0)*G1629</f>
        <v>3784685.3289132658</v>
      </c>
      <c r="V1629" s="62">
        <f t="shared" ca="1" si="340"/>
        <v>3789254.6289132657</v>
      </c>
      <c r="W1629" s="63">
        <v>823.97844576156069</v>
      </c>
      <c r="X1629" s="63">
        <f t="shared" ca="1" si="341"/>
        <v>759.36966511287892</v>
      </c>
      <c r="Y1629" s="64">
        <f t="shared" ca="1" si="342"/>
        <v>-7.841076545268999E-2</v>
      </c>
      <c r="Z1629" s="64"/>
      <c r="AA1629" s="64">
        <f ca="1">MAX(Y1629,OFFSET($AA$4,B1629,0))</f>
        <v>-7.7301052690755601E-2</v>
      </c>
      <c r="AB1629" s="62">
        <f t="shared" ca="1" si="343"/>
        <v>3793817.3821033998</v>
      </c>
      <c r="AC1629" s="65">
        <f t="shared" ca="1" si="344"/>
        <v>4562.7531901341863</v>
      </c>
      <c r="AD1629" s="62">
        <f ca="1">MAX(0,AB1629-W1629*(1+OFFSET($Y$4,B1629,0))*E1629)</f>
        <v>0</v>
      </c>
      <c r="AE1629" s="65">
        <f ca="1">IF(OFFSET($AC$4,B1629,0)=0,0,-OFFSET($AC$4,B1629,0)/OFFSET($AD$4,B1629,0)*AD1629)</f>
        <v>0</v>
      </c>
      <c r="AF1629" s="51">
        <f t="shared" ca="1" si="345"/>
        <v>3793817.3821033998</v>
      </c>
    </row>
    <row r="1630" spans="1:32" ht="11.25" x14ac:dyDescent="0.2">
      <c r="A1630" s="60">
        <v>61758</v>
      </c>
      <c r="B1630" s="102">
        <f>INT(A1630/10000)</f>
        <v>6</v>
      </c>
      <c r="C1630" s="109">
        <v>3</v>
      </c>
      <c r="D1630" s="60" t="s">
        <v>1686</v>
      </c>
      <c r="E1630" s="60">
        <v>1802</v>
      </c>
      <c r="F1630" s="60">
        <v>0</v>
      </c>
      <c r="G1630" s="60">
        <f t="shared" si="333"/>
        <v>2904.7164179104479</v>
      </c>
      <c r="H1630" s="60"/>
      <c r="I1630" s="60"/>
      <c r="J1630" s="57"/>
      <c r="K1630" s="23">
        <f t="shared" si="334"/>
        <v>1</v>
      </c>
      <c r="L1630" s="23">
        <f t="shared" si="335"/>
        <v>0</v>
      </c>
      <c r="M1630" s="23">
        <f ca="1">OFFSET('Z1'!$B$7,B1630,K1630)*E1630</f>
        <v>0</v>
      </c>
      <c r="N1630" s="23">
        <f ca="1">IF(L1630&gt;0,OFFSET('Z1'!$I$7,B1630,L1630)*IF(L1630=1,E1630-9300,IF(L1630=2,E1630-18000,IF(L1630=3,E1630-45000,0))),0)</f>
        <v>0</v>
      </c>
      <c r="O1630" s="23">
        <f>IF(AND(F1630=1,E1630&gt;20000,E1630&lt;=45000),E1630*'Z1'!$G$7,0)+IF(AND(F1630=1,E1630&gt;45000,E1630&lt;=50000),'Z1'!$G$7/5000*(50000-E1630)*E1630,0)</f>
        <v>0</v>
      </c>
      <c r="P1630" s="24">
        <f t="shared" ca="1" si="336"/>
        <v>0</v>
      </c>
      <c r="Q1630" s="27">
        <v>106141</v>
      </c>
      <c r="R1630" s="26">
        <f t="shared" si="337"/>
        <v>105141</v>
      </c>
      <c r="S1630" s="27">
        <f t="shared" si="338"/>
        <v>1</v>
      </c>
      <c r="T1630" s="28">
        <f t="shared" si="339"/>
        <v>94626.900000000009</v>
      </c>
      <c r="U1630" s="61">
        <f ca="1">OFFSET($U$4,B1630,0)/OFFSET($G$4,B1630,0)*G1630</f>
        <v>1366734.0606616645</v>
      </c>
      <c r="V1630" s="62">
        <f t="shared" ca="1" si="340"/>
        <v>1461360.9606616644</v>
      </c>
      <c r="W1630" s="63">
        <v>876.13519263240426</v>
      </c>
      <c r="X1630" s="63">
        <f t="shared" ca="1" si="341"/>
        <v>810.96612689326548</v>
      </c>
      <c r="Y1630" s="64">
        <f t="shared" ca="1" si="342"/>
        <v>-7.4382431258507187E-2</v>
      </c>
      <c r="Z1630" s="64"/>
      <c r="AA1630" s="64">
        <f ca="1">MAX(Y1630,OFFSET($AA$4,B1630,0))</f>
        <v>-7.4382431258507187E-2</v>
      </c>
      <c r="AB1630" s="62">
        <f t="shared" ca="1" si="343"/>
        <v>1461360.9606616644</v>
      </c>
      <c r="AC1630" s="65">
        <f t="shared" ca="1" si="344"/>
        <v>0</v>
      </c>
      <c r="AD1630" s="62">
        <f ca="1">MAX(0,AB1630-W1630*(1+OFFSET($Y$4,B1630,0))*E1630)</f>
        <v>0</v>
      </c>
      <c r="AE1630" s="65">
        <f ca="1">IF(OFFSET($AC$4,B1630,0)=0,0,-OFFSET($AC$4,B1630,0)/OFFSET($AD$4,B1630,0)*AD1630)</f>
        <v>0</v>
      </c>
      <c r="AF1630" s="51">
        <f t="shared" ca="1" si="345"/>
        <v>1461360.9606616644</v>
      </c>
    </row>
    <row r="1631" spans="1:32" ht="11.25" x14ac:dyDescent="0.2">
      <c r="A1631" s="60">
        <v>61759</v>
      </c>
      <c r="B1631" s="102">
        <f>INT(A1631/10000)</f>
        <v>6</v>
      </c>
      <c r="C1631" s="109">
        <v>3</v>
      </c>
      <c r="D1631" s="60" t="s">
        <v>1687</v>
      </c>
      <c r="E1631" s="60">
        <v>1702</v>
      </c>
      <c r="F1631" s="60">
        <v>0</v>
      </c>
      <c r="G1631" s="60">
        <f t="shared" si="333"/>
        <v>2743.5223880597014</v>
      </c>
      <c r="H1631" s="60"/>
      <c r="I1631" s="60"/>
      <c r="J1631" s="57"/>
      <c r="K1631" s="23">
        <f t="shared" si="334"/>
        <v>1</v>
      </c>
      <c r="L1631" s="23">
        <f t="shared" si="335"/>
        <v>0</v>
      </c>
      <c r="M1631" s="23">
        <f ca="1">OFFSET('Z1'!$B$7,B1631,K1631)*E1631</f>
        <v>0</v>
      </c>
      <c r="N1631" s="23">
        <f ca="1">IF(L1631&gt;0,OFFSET('Z1'!$I$7,B1631,L1631)*IF(L1631=1,E1631-9300,IF(L1631=2,E1631-18000,IF(L1631=3,E1631-45000,0))),0)</f>
        <v>0</v>
      </c>
      <c r="O1631" s="23">
        <f>IF(AND(F1631=1,E1631&gt;20000,E1631&lt;=45000),E1631*'Z1'!$G$7,0)+IF(AND(F1631=1,E1631&gt;45000,E1631&lt;=50000),'Z1'!$G$7/5000*(50000-E1631)*E1631,0)</f>
        <v>0</v>
      </c>
      <c r="P1631" s="24">
        <f t="shared" ca="1" si="336"/>
        <v>0</v>
      </c>
      <c r="Q1631" s="27">
        <v>0</v>
      </c>
      <c r="R1631" s="26">
        <f t="shared" si="337"/>
        <v>0</v>
      </c>
      <c r="S1631" s="27">
        <f t="shared" si="338"/>
        <v>1</v>
      </c>
      <c r="T1631" s="28">
        <f t="shared" si="339"/>
        <v>0</v>
      </c>
      <c r="U1631" s="61">
        <f ca="1">OFFSET($U$4,B1631,0)/OFFSET($G$4,B1631,0)*G1631</f>
        <v>1290888.6632886531</v>
      </c>
      <c r="V1631" s="62">
        <f t="shared" ca="1" si="340"/>
        <v>1290888.6632886531</v>
      </c>
      <c r="W1631" s="63">
        <v>822.88628262681459</v>
      </c>
      <c r="X1631" s="63">
        <f t="shared" ca="1" si="341"/>
        <v>758.45397373011349</v>
      </c>
      <c r="Y1631" s="64">
        <f t="shared" ca="1" si="342"/>
        <v>-7.8300380328397923E-2</v>
      </c>
      <c r="Z1631" s="64"/>
      <c r="AA1631" s="64">
        <f ca="1">MAX(Y1631,OFFSET($AA$4,B1631,0))</f>
        <v>-7.7301052690755601E-2</v>
      </c>
      <c r="AB1631" s="62">
        <f t="shared" ca="1" si="343"/>
        <v>1292288.2740629346</v>
      </c>
      <c r="AC1631" s="65">
        <f t="shared" ca="1" si="344"/>
        <v>1399.6107742814347</v>
      </c>
      <c r="AD1631" s="62">
        <f ca="1">MAX(0,AB1631-W1631*(1+OFFSET($Y$4,B1631,0))*E1631)</f>
        <v>0</v>
      </c>
      <c r="AE1631" s="65">
        <f ca="1">IF(OFFSET($AC$4,B1631,0)=0,0,-OFFSET($AC$4,B1631,0)/OFFSET($AD$4,B1631,0)*AD1631)</f>
        <v>0</v>
      </c>
      <c r="AF1631" s="51">
        <f t="shared" ca="1" si="345"/>
        <v>1292288.2740629346</v>
      </c>
    </row>
    <row r="1632" spans="1:32" ht="11.25" x14ac:dyDescent="0.2">
      <c r="A1632" s="60">
        <v>61760</v>
      </c>
      <c r="B1632" s="102">
        <f>INT(A1632/10000)</f>
        <v>6</v>
      </c>
      <c r="C1632" s="109">
        <v>6</v>
      </c>
      <c r="D1632" s="60" t="s">
        <v>1688</v>
      </c>
      <c r="E1632" s="60">
        <v>10755</v>
      </c>
      <c r="F1632" s="60">
        <v>0</v>
      </c>
      <c r="G1632" s="60">
        <f t="shared" si="333"/>
        <v>17925</v>
      </c>
      <c r="H1632" s="60"/>
      <c r="I1632" s="60"/>
      <c r="J1632" s="57"/>
      <c r="K1632" s="23">
        <f t="shared" si="334"/>
        <v>2</v>
      </c>
      <c r="L1632" s="23">
        <f t="shared" si="335"/>
        <v>0</v>
      </c>
      <c r="M1632" s="23">
        <f ca="1">OFFSET('Z1'!$B$7,B1632,K1632)*E1632</f>
        <v>946117.35</v>
      </c>
      <c r="N1632" s="23">
        <f ca="1">IF(L1632&gt;0,OFFSET('Z1'!$I$7,B1632,L1632)*IF(L1632=1,E1632-9300,IF(L1632=2,E1632-18000,IF(L1632=3,E1632-45000,0))),0)</f>
        <v>0</v>
      </c>
      <c r="O1632" s="23">
        <f>IF(AND(F1632=1,E1632&gt;20000,E1632&lt;=45000),E1632*'Z1'!$G$7,0)+IF(AND(F1632=1,E1632&gt;45000,E1632&lt;=50000),'Z1'!$G$7/5000*(50000-E1632)*E1632,0)</f>
        <v>0</v>
      </c>
      <c r="P1632" s="24">
        <f t="shared" ca="1" si="336"/>
        <v>946117.35</v>
      </c>
      <c r="Q1632" s="27">
        <v>11709</v>
      </c>
      <c r="R1632" s="26">
        <f t="shared" si="337"/>
        <v>10709</v>
      </c>
      <c r="S1632" s="27">
        <f t="shared" si="338"/>
        <v>0</v>
      </c>
      <c r="T1632" s="28">
        <f t="shared" si="339"/>
        <v>0</v>
      </c>
      <c r="U1632" s="61">
        <f ca="1">OFFSET($U$4,B1632,0)/OFFSET($G$4,B1632,0)*G1632</f>
        <v>8434113.5287085474</v>
      </c>
      <c r="V1632" s="62">
        <f t="shared" ca="1" si="340"/>
        <v>9380230.878708547</v>
      </c>
      <c r="W1632" s="63">
        <v>935.95041534931909</v>
      </c>
      <c r="X1632" s="63">
        <f t="shared" ca="1" si="341"/>
        <v>872.17395431971613</v>
      </c>
      <c r="Y1632" s="64">
        <f t="shared" ca="1" si="342"/>
        <v>-6.8140854455201127E-2</v>
      </c>
      <c r="Z1632" s="64"/>
      <c r="AA1632" s="64">
        <f ca="1">MAX(Y1632,OFFSET($AA$4,B1632,0))</f>
        <v>-6.8140854455201127E-2</v>
      </c>
      <c r="AB1632" s="62">
        <f t="shared" ca="1" si="343"/>
        <v>9380230.878708547</v>
      </c>
      <c r="AC1632" s="65">
        <f t="shared" ca="1" si="344"/>
        <v>0</v>
      </c>
      <c r="AD1632" s="62">
        <f ca="1">MAX(0,AB1632-W1632*(1+OFFSET($Y$4,B1632,0))*E1632)</f>
        <v>41877.165811236948</v>
      </c>
      <c r="AE1632" s="65">
        <f ca="1">IF(OFFSET($AC$4,B1632,0)=0,0,-OFFSET($AC$4,B1632,0)/OFFSET($AD$4,B1632,0)*AD1632)</f>
        <v>-8861.9804211106602</v>
      </c>
      <c r="AF1632" s="51">
        <f t="shared" ca="1" si="345"/>
        <v>9371368.898287436</v>
      </c>
    </row>
    <row r="1633" spans="1:32" ht="11.25" x14ac:dyDescent="0.2">
      <c r="A1633" s="60">
        <v>61761</v>
      </c>
      <c r="B1633" s="102">
        <f>INT(A1633/10000)</f>
        <v>6</v>
      </c>
      <c r="C1633" s="109">
        <v>3</v>
      </c>
      <c r="D1633" s="60" t="s">
        <v>1689</v>
      </c>
      <c r="E1633" s="60">
        <v>1620</v>
      </c>
      <c r="F1633" s="60">
        <v>0</v>
      </c>
      <c r="G1633" s="60">
        <f t="shared" si="333"/>
        <v>2611.3432835820895</v>
      </c>
      <c r="H1633" s="60"/>
      <c r="I1633" s="60"/>
      <c r="J1633" s="57"/>
      <c r="K1633" s="23">
        <f t="shared" si="334"/>
        <v>1</v>
      </c>
      <c r="L1633" s="23">
        <f t="shared" si="335"/>
        <v>0</v>
      </c>
      <c r="M1633" s="23">
        <f ca="1">OFFSET('Z1'!$B$7,B1633,K1633)*E1633</f>
        <v>0</v>
      </c>
      <c r="N1633" s="23">
        <f ca="1">IF(L1633&gt;0,OFFSET('Z1'!$I$7,B1633,L1633)*IF(L1633=1,E1633-9300,IF(L1633=2,E1633-18000,IF(L1633=3,E1633-45000,0))),0)</f>
        <v>0</v>
      </c>
      <c r="O1633" s="23">
        <f>IF(AND(F1633=1,E1633&gt;20000,E1633&lt;=45000),E1633*'Z1'!$G$7,0)+IF(AND(F1633=1,E1633&gt;45000,E1633&lt;=50000),'Z1'!$G$7/5000*(50000-E1633)*E1633,0)</f>
        <v>0</v>
      </c>
      <c r="P1633" s="24">
        <f t="shared" ca="1" si="336"/>
        <v>0</v>
      </c>
      <c r="Q1633" s="27">
        <v>0</v>
      </c>
      <c r="R1633" s="26">
        <f t="shared" si="337"/>
        <v>0</v>
      </c>
      <c r="S1633" s="27">
        <f t="shared" si="338"/>
        <v>1</v>
      </c>
      <c r="T1633" s="28">
        <f t="shared" si="339"/>
        <v>0</v>
      </c>
      <c r="U1633" s="61">
        <f ca="1">OFFSET($U$4,B1633,0)/OFFSET($G$4,B1633,0)*G1633</f>
        <v>1228695.4374427837</v>
      </c>
      <c r="V1633" s="62">
        <f t="shared" ca="1" si="340"/>
        <v>1228695.4374427837</v>
      </c>
      <c r="W1633" s="63">
        <v>822.88628262681448</v>
      </c>
      <c r="X1633" s="63">
        <f t="shared" ca="1" si="341"/>
        <v>758.45397373011338</v>
      </c>
      <c r="Y1633" s="64">
        <f t="shared" ca="1" si="342"/>
        <v>-7.8300380328397923E-2</v>
      </c>
      <c r="Z1633" s="64"/>
      <c r="AA1633" s="64">
        <f ca="1">MAX(Y1633,OFFSET($AA$4,B1633,0))</f>
        <v>-7.7301052690755601E-2</v>
      </c>
      <c r="AB1633" s="62">
        <f t="shared" ca="1" si="343"/>
        <v>1230027.6169106662</v>
      </c>
      <c r="AC1633" s="65">
        <f t="shared" ca="1" si="344"/>
        <v>1332.1794678824954</v>
      </c>
      <c r="AD1633" s="62">
        <f ca="1">MAX(0,AB1633-W1633*(1+OFFSET($Y$4,B1633,0))*E1633)</f>
        <v>0</v>
      </c>
      <c r="AE1633" s="65">
        <f ca="1">IF(OFFSET($AC$4,B1633,0)=0,0,-OFFSET($AC$4,B1633,0)/OFFSET($AD$4,B1633,0)*AD1633)</f>
        <v>0</v>
      </c>
      <c r="AF1633" s="51">
        <f t="shared" ca="1" si="345"/>
        <v>1230027.6169106662</v>
      </c>
    </row>
    <row r="1634" spans="1:32" ht="11.25" x14ac:dyDescent="0.2">
      <c r="A1634" s="60">
        <v>61762</v>
      </c>
      <c r="B1634" s="102">
        <f>INT(A1634/10000)</f>
        <v>6</v>
      </c>
      <c r="C1634" s="109">
        <v>3</v>
      </c>
      <c r="D1634" s="60" t="s">
        <v>1690</v>
      </c>
      <c r="E1634" s="60">
        <v>2159</v>
      </c>
      <c r="F1634" s="60">
        <v>0</v>
      </c>
      <c r="G1634" s="60">
        <f t="shared" si="333"/>
        <v>3480.1791044776119</v>
      </c>
      <c r="H1634" s="60"/>
      <c r="I1634" s="60"/>
      <c r="J1634" s="57"/>
      <c r="K1634" s="23">
        <f t="shared" si="334"/>
        <v>1</v>
      </c>
      <c r="L1634" s="23">
        <f t="shared" si="335"/>
        <v>0</v>
      </c>
      <c r="M1634" s="23">
        <f ca="1">OFFSET('Z1'!$B$7,B1634,K1634)*E1634</f>
        <v>0</v>
      </c>
      <c r="N1634" s="23">
        <f ca="1">IF(L1634&gt;0,OFFSET('Z1'!$I$7,B1634,L1634)*IF(L1634=1,E1634-9300,IF(L1634=2,E1634-18000,IF(L1634=3,E1634-45000,0))),0)</f>
        <v>0</v>
      </c>
      <c r="O1634" s="23">
        <f>IF(AND(F1634=1,E1634&gt;20000,E1634&lt;=45000),E1634*'Z1'!$G$7,0)+IF(AND(F1634=1,E1634&gt;45000,E1634&lt;=50000),'Z1'!$G$7/5000*(50000-E1634)*E1634,0)</f>
        <v>0</v>
      </c>
      <c r="P1634" s="24">
        <f t="shared" ca="1" si="336"/>
        <v>0</v>
      </c>
      <c r="Q1634" s="27">
        <v>0</v>
      </c>
      <c r="R1634" s="26">
        <f t="shared" si="337"/>
        <v>0</v>
      </c>
      <c r="S1634" s="27">
        <f t="shared" si="338"/>
        <v>1</v>
      </c>
      <c r="T1634" s="28">
        <f t="shared" si="339"/>
        <v>0</v>
      </c>
      <c r="U1634" s="61">
        <f ca="1">OFFSET($U$4,B1634,0)/OFFSET($G$4,B1634,0)*G1634</f>
        <v>1637502.129283315</v>
      </c>
      <c r="V1634" s="62">
        <f t="shared" ca="1" si="340"/>
        <v>1637502.129283315</v>
      </c>
      <c r="W1634" s="63">
        <v>822.88628262681459</v>
      </c>
      <c r="X1634" s="63">
        <f t="shared" ca="1" si="341"/>
        <v>758.45397373011349</v>
      </c>
      <c r="Y1634" s="64">
        <f t="shared" ca="1" si="342"/>
        <v>-7.8300380328397923E-2</v>
      </c>
      <c r="Z1634" s="64"/>
      <c r="AA1634" s="64">
        <f ca="1">MAX(Y1634,OFFSET($AA$4,B1634,0))</f>
        <v>-7.7301052690755601E-2</v>
      </c>
      <c r="AB1634" s="62">
        <f t="shared" ca="1" si="343"/>
        <v>1639277.5462408201</v>
      </c>
      <c r="AC1634" s="65">
        <f t="shared" ca="1" si="344"/>
        <v>1775.4169575050473</v>
      </c>
      <c r="AD1634" s="62">
        <f ca="1">MAX(0,AB1634-W1634*(1+OFFSET($Y$4,B1634,0))*E1634)</f>
        <v>0</v>
      </c>
      <c r="AE1634" s="65">
        <f ca="1">IF(OFFSET($AC$4,B1634,0)=0,0,-OFFSET($AC$4,B1634,0)/OFFSET($AD$4,B1634,0)*AD1634)</f>
        <v>0</v>
      </c>
      <c r="AF1634" s="51">
        <f t="shared" ca="1" si="345"/>
        <v>1639277.5462408201</v>
      </c>
    </row>
    <row r="1635" spans="1:32" ht="11.25" x14ac:dyDescent="0.2">
      <c r="A1635" s="60">
        <v>61763</v>
      </c>
      <c r="B1635" s="102">
        <f>INT(A1635/10000)</f>
        <v>6</v>
      </c>
      <c r="C1635" s="109">
        <v>4</v>
      </c>
      <c r="D1635" s="60" t="s">
        <v>1691</v>
      </c>
      <c r="E1635" s="60">
        <v>4427</v>
      </c>
      <c r="F1635" s="60">
        <v>0</v>
      </c>
      <c r="G1635" s="60">
        <f t="shared" si="333"/>
        <v>7136.059701492537</v>
      </c>
      <c r="H1635" s="60"/>
      <c r="I1635" s="60"/>
      <c r="J1635" s="57"/>
      <c r="K1635" s="23">
        <f t="shared" si="334"/>
        <v>1</v>
      </c>
      <c r="L1635" s="23">
        <f t="shared" si="335"/>
        <v>0</v>
      </c>
      <c r="M1635" s="23">
        <f ca="1">OFFSET('Z1'!$B$7,B1635,K1635)*E1635</f>
        <v>0</v>
      </c>
      <c r="N1635" s="23">
        <f ca="1">IF(L1635&gt;0,OFFSET('Z1'!$I$7,B1635,L1635)*IF(L1635=1,E1635-9300,IF(L1635=2,E1635-18000,IF(L1635=3,E1635-45000,0))),0)</f>
        <v>0</v>
      </c>
      <c r="O1635" s="23">
        <f>IF(AND(F1635=1,E1635&gt;20000,E1635&lt;=45000),E1635*'Z1'!$G$7,0)+IF(AND(F1635=1,E1635&gt;45000,E1635&lt;=50000),'Z1'!$G$7/5000*(50000-E1635)*E1635,0)</f>
        <v>0</v>
      </c>
      <c r="P1635" s="24">
        <f t="shared" ca="1" si="336"/>
        <v>0</v>
      </c>
      <c r="Q1635" s="27">
        <v>9585</v>
      </c>
      <c r="R1635" s="26">
        <f t="shared" si="337"/>
        <v>8585</v>
      </c>
      <c r="S1635" s="27">
        <f t="shared" si="338"/>
        <v>1</v>
      </c>
      <c r="T1635" s="28">
        <f t="shared" si="339"/>
        <v>7726.5</v>
      </c>
      <c r="U1635" s="61">
        <f ca="1">OFFSET($U$4,B1635,0)/OFFSET($G$4,B1635,0)*G1635</f>
        <v>3357675.7417032123</v>
      </c>
      <c r="V1635" s="62">
        <f t="shared" ca="1" si="340"/>
        <v>3365402.2417032123</v>
      </c>
      <c r="W1635" s="63">
        <v>824.46988572322562</v>
      </c>
      <c r="X1635" s="63">
        <f t="shared" ca="1" si="341"/>
        <v>760.19928658306128</v>
      </c>
      <c r="Y1635" s="64">
        <f t="shared" ca="1" si="342"/>
        <v>-7.7953846772445878E-2</v>
      </c>
      <c r="Z1635" s="64"/>
      <c r="AA1635" s="64">
        <f ca="1">MAX(Y1635,OFFSET($AA$4,B1635,0))</f>
        <v>-7.7301052690755601E-2</v>
      </c>
      <c r="AB1635" s="62">
        <f t="shared" ca="1" si="343"/>
        <v>3367784.8932203851</v>
      </c>
      <c r="AC1635" s="65">
        <f t="shared" ca="1" si="344"/>
        <v>2382.6515171728097</v>
      </c>
      <c r="AD1635" s="62">
        <f ca="1">MAX(0,AB1635-W1635*(1+OFFSET($Y$4,B1635,0))*E1635)</f>
        <v>0</v>
      </c>
      <c r="AE1635" s="65">
        <f ca="1">IF(OFFSET($AC$4,B1635,0)=0,0,-OFFSET($AC$4,B1635,0)/OFFSET($AD$4,B1635,0)*AD1635)</f>
        <v>0</v>
      </c>
      <c r="AF1635" s="51">
        <f t="shared" ca="1" si="345"/>
        <v>3367784.8932203851</v>
      </c>
    </row>
    <row r="1636" spans="1:32" ht="11.25" x14ac:dyDescent="0.2">
      <c r="A1636" s="60">
        <v>61764</v>
      </c>
      <c r="B1636" s="102">
        <f>INT(A1636/10000)</f>
        <v>6</v>
      </c>
      <c r="C1636" s="109">
        <v>4</v>
      </c>
      <c r="D1636" s="60" t="s">
        <v>1692</v>
      </c>
      <c r="E1636" s="60">
        <v>3696</v>
      </c>
      <c r="F1636" s="60">
        <v>0</v>
      </c>
      <c r="G1636" s="60">
        <f t="shared" si="333"/>
        <v>5957.7313432835817</v>
      </c>
      <c r="H1636" s="60"/>
      <c r="I1636" s="60"/>
      <c r="J1636" s="57"/>
      <c r="K1636" s="23">
        <f t="shared" si="334"/>
        <v>1</v>
      </c>
      <c r="L1636" s="23">
        <f t="shared" si="335"/>
        <v>0</v>
      </c>
      <c r="M1636" s="23">
        <f ca="1">OFFSET('Z1'!$B$7,B1636,K1636)*E1636</f>
        <v>0</v>
      </c>
      <c r="N1636" s="23">
        <f ca="1">IF(L1636&gt;0,OFFSET('Z1'!$I$7,B1636,L1636)*IF(L1636=1,E1636-9300,IF(L1636=2,E1636-18000,IF(L1636=3,E1636-45000,0))),0)</f>
        <v>0</v>
      </c>
      <c r="O1636" s="23">
        <f>IF(AND(F1636=1,E1636&gt;20000,E1636&lt;=45000),E1636*'Z1'!$G$7,0)+IF(AND(F1636=1,E1636&gt;45000,E1636&lt;=50000),'Z1'!$G$7/5000*(50000-E1636)*E1636,0)</f>
        <v>0</v>
      </c>
      <c r="P1636" s="24">
        <f t="shared" ca="1" si="336"/>
        <v>0</v>
      </c>
      <c r="Q1636" s="27">
        <v>2330</v>
      </c>
      <c r="R1636" s="26">
        <f t="shared" si="337"/>
        <v>1330</v>
      </c>
      <c r="S1636" s="27">
        <f t="shared" si="338"/>
        <v>1</v>
      </c>
      <c r="T1636" s="28">
        <f t="shared" si="339"/>
        <v>1197</v>
      </c>
      <c r="U1636" s="61">
        <f ca="1">OFFSET($U$4,B1636,0)/OFFSET($G$4,B1636,0)*G1636</f>
        <v>2803245.886906499</v>
      </c>
      <c r="V1636" s="62">
        <f t="shared" ca="1" si="340"/>
        <v>2804442.886906499</v>
      </c>
      <c r="W1636" s="63">
        <v>823.34282191637317</v>
      </c>
      <c r="X1636" s="63">
        <f t="shared" ca="1" si="341"/>
        <v>758.777837366477</v>
      </c>
      <c r="Y1636" s="64">
        <f t="shared" ca="1" si="342"/>
        <v>-7.8418105837879115E-2</v>
      </c>
      <c r="Z1636" s="64"/>
      <c r="AA1636" s="64">
        <f ca="1">MAX(Y1636,OFFSET($AA$4,B1636,0))</f>
        <v>-7.7301052690755601E-2</v>
      </c>
      <c r="AB1636" s="62">
        <f t="shared" ca="1" si="343"/>
        <v>2807842.1634901552</v>
      </c>
      <c r="AC1636" s="65">
        <f t="shared" ca="1" si="344"/>
        <v>3399.276583656203</v>
      </c>
      <c r="AD1636" s="62">
        <f ca="1">MAX(0,AB1636-W1636*(1+OFFSET($Y$4,B1636,0))*E1636)</f>
        <v>0</v>
      </c>
      <c r="AE1636" s="65">
        <f ca="1">IF(OFFSET($AC$4,B1636,0)=0,0,-OFFSET($AC$4,B1636,0)/OFFSET($AD$4,B1636,0)*AD1636)</f>
        <v>0</v>
      </c>
      <c r="AF1636" s="51">
        <f t="shared" ca="1" si="345"/>
        <v>2807842.1634901552</v>
      </c>
    </row>
    <row r="1637" spans="1:32" ht="11.25" x14ac:dyDescent="0.2">
      <c r="A1637" s="60">
        <v>61765</v>
      </c>
      <c r="B1637" s="102">
        <f>INT(A1637/10000)</f>
        <v>6</v>
      </c>
      <c r="C1637" s="109">
        <v>5</v>
      </c>
      <c r="D1637" s="60" t="s">
        <v>1693</v>
      </c>
      <c r="E1637" s="60">
        <v>5309</v>
      </c>
      <c r="F1637" s="60">
        <v>0</v>
      </c>
      <c r="G1637" s="60">
        <f t="shared" si="333"/>
        <v>8557.7910447761187</v>
      </c>
      <c r="H1637" s="60"/>
      <c r="I1637" s="60"/>
      <c r="J1637" s="57"/>
      <c r="K1637" s="23">
        <f t="shared" si="334"/>
        <v>1</v>
      </c>
      <c r="L1637" s="23">
        <f t="shared" si="335"/>
        <v>0</v>
      </c>
      <c r="M1637" s="23">
        <f ca="1">OFFSET('Z1'!$B$7,B1637,K1637)*E1637</f>
        <v>0</v>
      </c>
      <c r="N1637" s="23">
        <f ca="1">IF(L1637&gt;0,OFFSET('Z1'!$I$7,B1637,L1637)*IF(L1637=1,E1637-9300,IF(L1637=2,E1637-18000,IF(L1637=3,E1637-45000,0))),0)</f>
        <v>0</v>
      </c>
      <c r="O1637" s="23">
        <f>IF(AND(F1637=1,E1637&gt;20000,E1637&lt;=45000),E1637*'Z1'!$G$7,0)+IF(AND(F1637=1,E1637&gt;45000,E1637&lt;=50000),'Z1'!$G$7/5000*(50000-E1637)*E1637,0)</f>
        <v>0</v>
      </c>
      <c r="P1637" s="24">
        <f t="shared" ca="1" si="336"/>
        <v>0</v>
      </c>
      <c r="Q1637" s="27">
        <v>30191</v>
      </c>
      <c r="R1637" s="26">
        <f t="shared" si="337"/>
        <v>29191</v>
      </c>
      <c r="S1637" s="27">
        <f t="shared" si="338"/>
        <v>1</v>
      </c>
      <c r="T1637" s="28">
        <f t="shared" si="339"/>
        <v>26271.9</v>
      </c>
      <c r="U1637" s="61">
        <f ca="1">OFFSET($U$4,B1637,0)/OFFSET($G$4,B1637,0)*G1637</f>
        <v>4026632.1465331721</v>
      </c>
      <c r="V1637" s="62">
        <f t="shared" ca="1" si="340"/>
        <v>4052904.046533172</v>
      </c>
      <c r="W1637" s="63">
        <v>827.63659604809266</v>
      </c>
      <c r="X1637" s="63">
        <f t="shared" ca="1" si="341"/>
        <v>763.40253278078205</v>
      </c>
      <c r="Y1637" s="64">
        <f t="shared" ca="1" si="342"/>
        <v>-7.7611434262360834E-2</v>
      </c>
      <c r="Z1637" s="64"/>
      <c r="AA1637" s="64">
        <f ca="1">MAX(Y1637,OFFSET($AA$4,B1637,0))</f>
        <v>-7.7301052690755601E-2</v>
      </c>
      <c r="AB1637" s="62">
        <f t="shared" ca="1" si="343"/>
        <v>4054267.8391627157</v>
      </c>
      <c r="AC1637" s="65">
        <f t="shared" ca="1" si="344"/>
        <v>1363.7926295436919</v>
      </c>
      <c r="AD1637" s="62">
        <f ca="1">MAX(0,AB1637-W1637*(1+OFFSET($Y$4,B1637,0))*E1637)</f>
        <v>0</v>
      </c>
      <c r="AE1637" s="65">
        <f ca="1">IF(OFFSET($AC$4,B1637,0)=0,0,-OFFSET($AC$4,B1637,0)/OFFSET($AD$4,B1637,0)*AD1637)</f>
        <v>0</v>
      </c>
      <c r="AF1637" s="51">
        <f t="shared" ca="1" si="345"/>
        <v>4054267.8391627157</v>
      </c>
    </row>
    <row r="1638" spans="1:32" ht="11.25" x14ac:dyDescent="0.2">
      <c r="A1638" s="60">
        <v>61766</v>
      </c>
      <c r="B1638" s="102">
        <f>INT(A1638/10000)</f>
        <v>6</v>
      </c>
      <c r="C1638" s="109">
        <v>6</v>
      </c>
      <c r="D1638" s="60" t="s">
        <v>1694</v>
      </c>
      <c r="E1638" s="60">
        <v>11697</v>
      </c>
      <c r="F1638" s="60">
        <v>0</v>
      </c>
      <c r="G1638" s="60">
        <f t="shared" si="333"/>
        <v>19495</v>
      </c>
      <c r="H1638" s="60"/>
      <c r="I1638" s="60"/>
      <c r="J1638" s="57"/>
      <c r="K1638" s="23">
        <f t="shared" si="334"/>
        <v>2</v>
      </c>
      <c r="L1638" s="23">
        <f t="shared" si="335"/>
        <v>0</v>
      </c>
      <c r="M1638" s="23">
        <f ca="1">OFFSET('Z1'!$B$7,B1638,K1638)*E1638</f>
        <v>1028985.09</v>
      </c>
      <c r="N1638" s="23">
        <f ca="1">IF(L1638&gt;0,OFFSET('Z1'!$I$7,B1638,L1638)*IF(L1638=1,E1638-9300,IF(L1638=2,E1638-18000,IF(L1638=3,E1638-45000,0))),0)</f>
        <v>0</v>
      </c>
      <c r="O1638" s="23">
        <f>IF(AND(F1638=1,E1638&gt;20000,E1638&lt;=45000),E1638*'Z1'!$G$7,0)+IF(AND(F1638=1,E1638&gt;45000,E1638&lt;=50000),'Z1'!$G$7/5000*(50000-E1638)*E1638,0)</f>
        <v>0</v>
      </c>
      <c r="P1638" s="24">
        <f t="shared" ca="1" si="336"/>
        <v>1028985.09</v>
      </c>
      <c r="Q1638" s="27">
        <v>27139</v>
      </c>
      <c r="R1638" s="26">
        <f t="shared" si="337"/>
        <v>26139</v>
      </c>
      <c r="S1638" s="27">
        <f t="shared" si="338"/>
        <v>0</v>
      </c>
      <c r="T1638" s="28">
        <f t="shared" si="339"/>
        <v>0</v>
      </c>
      <c r="U1638" s="61">
        <f ca="1">OFFSET($U$4,B1638,0)/OFFSET($G$4,B1638,0)*G1638</f>
        <v>9172833.6536777187</v>
      </c>
      <c r="V1638" s="62">
        <f t="shared" ca="1" si="340"/>
        <v>10201818.743677719</v>
      </c>
      <c r="W1638" s="63">
        <v>935.83757474997594</v>
      </c>
      <c r="X1638" s="63">
        <f t="shared" ca="1" si="341"/>
        <v>872.17395431971602</v>
      </c>
      <c r="Y1638" s="64">
        <f t="shared" ca="1" si="342"/>
        <v>-6.8028493563392911E-2</v>
      </c>
      <c r="Z1638" s="64"/>
      <c r="AA1638" s="64">
        <f ca="1">MAX(Y1638,OFFSET($AA$4,B1638,0))</f>
        <v>-6.8028493563392911E-2</v>
      </c>
      <c r="AB1638" s="62">
        <f t="shared" ca="1" si="343"/>
        <v>10201818.743677719</v>
      </c>
      <c r="AC1638" s="65">
        <f t="shared" ca="1" si="344"/>
        <v>0</v>
      </c>
      <c r="AD1638" s="62">
        <f ca="1">MAX(0,AB1638-W1638*(1+OFFSET($Y$4,B1638,0))*E1638)</f>
        <v>46769.534785090014</v>
      </c>
      <c r="AE1638" s="65">
        <f ca="1">IF(OFFSET($AC$4,B1638,0)=0,0,-OFFSET($AC$4,B1638,0)/OFFSET($AD$4,B1638,0)*AD1638)</f>
        <v>-9897.2959019759237</v>
      </c>
      <c r="AF1638" s="51">
        <f t="shared" ca="1" si="345"/>
        <v>10191921.447775742</v>
      </c>
    </row>
    <row r="1639" spans="1:32" ht="11.25" x14ac:dyDescent="0.2">
      <c r="A1639" s="60">
        <v>62007</v>
      </c>
      <c r="B1639" s="102">
        <f>INT(A1639/10000)</f>
        <v>6</v>
      </c>
      <c r="C1639" s="109">
        <v>5</v>
      </c>
      <c r="D1639" s="60" t="s">
        <v>1695</v>
      </c>
      <c r="E1639" s="60">
        <v>7678</v>
      </c>
      <c r="F1639" s="60">
        <v>0</v>
      </c>
      <c r="G1639" s="60">
        <f t="shared" si="333"/>
        <v>12376.477611940298</v>
      </c>
      <c r="H1639" s="60"/>
      <c r="I1639" s="60"/>
      <c r="J1639" s="57"/>
      <c r="K1639" s="23">
        <f t="shared" si="334"/>
        <v>1</v>
      </c>
      <c r="L1639" s="23">
        <f t="shared" si="335"/>
        <v>0</v>
      </c>
      <c r="M1639" s="23">
        <f ca="1">OFFSET('Z1'!$B$7,B1639,K1639)*E1639</f>
        <v>0</v>
      </c>
      <c r="N1639" s="23">
        <f ca="1">IF(L1639&gt;0,OFFSET('Z1'!$I$7,B1639,L1639)*IF(L1639=1,E1639-9300,IF(L1639=2,E1639-18000,IF(L1639=3,E1639-45000,0))),0)</f>
        <v>0</v>
      </c>
      <c r="O1639" s="23">
        <f>IF(AND(F1639=1,E1639&gt;20000,E1639&lt;=45000),E1639*'Z1'!$G$7,0)+IF(AND(F1639=1,E1639&gt;45000,E1639&lt;=50000),'Z1'!$G$7/5000*(50000-E1639)*E1639,0)</f>
        <v>0</v>
      </c>
      <c r="P1639" s="24">
        <f t="shared" ca="1" si="336"/>
        <v>0</v>
      </c>
      <c r="Q1639" s="27">
        <v>106307</v>
      </c>
      <c r="R1639" s="26">
        <f t="shared" si="337"/>
        <v>105307</v>
      </c>
      <c r="S1639" s="27">
        <f t="shared" si="338"/>
        <v>1</v>
      </c>
      <c r="T1639" s="28">
        <f t="shared" si="339"/>
        <v>94776.3</v>
      </c>
      <c r="U1639" s="61">
        <f ca="1">OFFSET($U$4,B1639,0)/OFFSET($G$4,B1639,0)*G1639</f>
        <v>5823409.6102998108</v>
      </c>
      <c r="V1639" s="62">
        <f t="shared" ca="1" si="340"/>
        <v>5918185.9102998106</v>
      </c>
      <c r="W1639" s="63">
        <v>830.43280710152953</v>
      </c>
      <c r="X1639" s="63">
        <f t="shared" ca="1" si="341"/>
        <v>770.79785234433587</v>
      </c>
      <c r="Y1639" s="64">
        <f t="shared" ca="1" si="342"/>
        <v>-7.1811896455943658E-2</v>
      </c>
      <c r="Z1639" s="64"/>
      <c r="AA1639" s="64">
        <f ca="1">MAX(Y1639,OFFSET($AA$4,B1639,0))</f>
        <v>-7.1811896455943658E-2</v>
      </c>
      <c r="AB1639" s="62">
        <f t="shared" ca="1" si="343"/>
        <v>5918185.9102998106</v>
      </c>
      <c r="AC1639" s="65">
        <f t="shared" ca="1" si="344"/>
        <v>0</v>
      </c>
      <c r="AD1639" s="62">
        <f ca="1">MAX(0,AB1639-W1639*(1+OFFSET($Y$4,B1639,0))*E1639)</f>
        <v>3118.8910154588521</v>
      </c>
      <c r="AE1639" s="65">
        <f ca="1">IF(OFFSET($AC$4,B1639,0)=0,0,-OFFSET($AC$4,B1639,0)/OFFSET($AD$4,B1639,0)*AD1639)</f>
        <v>-660.01484530163066</v>
      </c>
      <c r="AF1639" s="51">
        <f t="shared" ca="1" si="345"/>
        <v>5917525.8954545092</v>
      </c>
    </row>
    <row r="1640" spans="1:32" ht="11.25" x14ac:dyDescent="0.2">
      <c r="A1640" s="60">
        <v>62008</v>
      </c>
      <c r="B1640" s="102">
        <f>INT(A1640/10000)</f>
        <v>6</v>
      </c>
      <c r="C1640" s="109">
        <v>3</v>
      </c>
      <c r="D1640" s="60" t="s">
        <v>1696</v>
      </c>
      <c r="E1640" s="60">
        <v>1378</v>
      </c>
      <c r="F1640" s="60">
        <v>0</v>
      </c>
      <c r="G1640" s="60">
        <f t="shared" si="333"/>
        <v>2221.2537313432836</v>
      </c>
      <c r="H1640" s="60"/>
      <c r="I1640" s="60"/>
      <c r="J1640" s="57"/>
      <c r="K1640" s="23">
        <f t="shared" si="334"/>
        <v>1</v>
      </c>
      <c r="L1640" s="23">
        <f t="shared" si="335"/>
        <v>0</v>
      </c>
      <c r="M1640" s="23">
        <f ca="1">OFFSET('Z1'!$B$7,B1640,K1640)*E1640</f>
        <v>0</v>
      </c>
      <c r="N1640" s="23">
        <f ca="1">IF(L1640&gt;0,OFFSET('Z1'!$I$7,B1640,L1640)*IF(L1640=1,E1640-9300,IF(L1640=2,E1640-18000,IF(L1640=3,E1640-45000,0))),0)</f>
        <v>0</v>
      </c>
      <c r="O1640" s="23">
        <f>IF(AND(F1640=1,E1640&gt;20000,E1640&lt;=45000),E1640*'Z1'!$G$7,0)+IF(AND(F1640=1,E1640&gt;45000,E1640&lt;=50000),'Z1'!$G$7/5000*(50000-E1640)*E1640,0)</f>
        <v>0</v>
      </c>
      <c r="P1640" s="24">
        <f t="shared" ca="1" si="336"/>
        <v>0</v>
      </c>
      <c r="Q1640" s="27">
        <v>12212</v>
      </c>
      <c r="R1640" s="26">
        <f t="shared" si="337"/>
        <v>11212</v>
      </c>
      <c r="S1640" s="27">
        <f t="shared" si="338"/>
        <v>1</v>
      </c>
      <c r="T1640" s="28">
        <f t="shared" si="339"/>
        <v>10090.800000000001</v>
      </c>
      <c r="U1640" s="61">
        <f ca="1">OFFSET($U$4,B1640,0)/OFFSET($G$4,B1640,0)*G1640</f>
        <v>1045149.5758000964</v>
      </c>
      <c r="V1640" s="62">
        <f t="shared" ca="1" si="340"/>
        <v>1055240.3758000964</v>
      </c>
      <c r="W1640" s="63">
        <v>829.9445916647154</v>
      </c>
      <c r="X1640" s="63">
        <f t="shared" ca="1" si="341"/>
        <v>765.77676037742845</v>
      </c>
      <c r="Y1640" s="64">
        <f t="shared" ca="1" si="342"/>
        <v>-7.7315801478479607E-2</v>
      </c>
      <c r="Z1640" s="64"/>
      <c r="AA1640" s="64">
        <f ca="1">MAX(Y1640,OFFSET($AA$4,B1640,0))</f>
        <v>-7.7301052690755601E-2</v>
      </c>
      <c r="AB1640" s="62">
        <f t="shared" ca="1" si="343"/>
        <v>1055257.2434524584</v>
      </c>
      <c r="AC1640" s="65">
        <f t="shared" ca="1" si="344"/>
        <v>16.867652361979708</v>
      </c>
      <c r="AD1640" s="62">
        <f ca="1">MAX(0,AB1640-W1640*(1+OFFSET($Y$4,B1640,0))*E1640)</f>
        <v>0</v>
      </c>
      <c r="AE1640" s="65">
        <f ca="1">IF(OFFSET($AC$4,B1640,0)=0,0,-OFFSET($AC$4,B1640,0)/OFFSET($AD$4,B1640,0)*AD1640)</f>
        <v>0</v>
      </c>
      <c r="AF1640" s="51">
        <f t="shared" ca="1" si="345"/>
        <v>1055257.2434524584</v>
      </c>
    </row>
    <row r="1641" spans="1:32" ht="11.25" x14ac:dyDescent="0.2">
      <c r="A1641" s="60">
        <v>62010</v>
      </c>
      <c r="B1641" s="102">
        <f>INT(A1641/10000)</f>
        <v>6</v>
      </c>
      <c r="C1641" s="109">
        <v>1</v>
      </c>
      <c r="D1641" s="60" t="s">
        <v>1697</v>
      </c>
      <c r="E1641" s="60">
        <v>395</v>
      </c>
      <c r="F1641" s="60">
        <v>0</v>
      </c>
      <c r="G1641" s="60">
        <f t="shared" si="333"/>
        <v>636.71641791044772</v>
      </c>
      <c r="H1641" s="60"/>
      <c r="I1641" s="60"/>
      <c r="J1641" s="57"/>
      <c r="K1641" s="23">
        <f t="shared" si="334"/>
        <v>1</v>
      </c>
      <c r="L1641" s="23">
        <f t="shared" si="335"/>
        <v>0</v>
      </c>
      <c r="M1641" s="23">
        <f ca="1">OFFSET('Z1'!$B$7,B1641,K1641)*E1641</f>
        <v>0</v>
      </c>
      <c r="N1641" s="23">
        <f ca="1">IF(L1641&gt;0,OFFSET('Z1'!$I$7,B1641,L1641)*IF(L1641=1,E1641-9300,IF(L1641=2,E1641-18000,IF(L1641=3,E1641-45000,0))),0)</f>
        <v>0</v>
      </c>
      <c r="O1641" s="23">
        <f>IF(AND(F1641=1,E1641&gt;20000,E1641&lt;=45000),E1641*'Z1'!$G$7,0)+IF(AND(F1641=1,E1641&gt;45000,E1641&lt;=50000),'Z1'!$G$7/5000*(50000-E1641)*E1641,0)</f>
        <v>0</v>
      </c>
      <c r="P1641" s="24">
        <f t="shared" ca="1" si="336"/>
        <v>0</v>
      </c>
      <c r="Q1641" s="27">
        <v>75231</v>
      </c>
      <c r="R1641" s="26">
        <f t="shared" si="337"/>
        <v>74231</v>
      </c>
      <c r="S1641" s="27">
        <f t="shared" si="338"/>
        <v>1</v>
      </c>
      <c r="T1641" s="28">
        <f t="shared" si="339"/>
        <v>66807.900000000009</v>
      </c>
      <c r="U1641" s="61">
        <f ca="1">OFFSET($U$4,B1641,0)/OFFSET($G$4,B1641,0)*G1641</f>
        <v>299589.31962339481</v>
      </c>
      <c r="V1641" s="62">
        <f t="shared" ca="1" si="340"/>
        <v>366397.21962339483</v>
      </c>
      <c r="W1641" s="63">
        <v>968.81383820035364</v>
      </c>
      <c r="X1641" s="63">
        <f t="shared" ca="1" si="341"/>
        <v>927.5878977807464</v>
      </c>
      <c r="Y1641" s="64">
        <f t="shared" ca="1" si="342"/>
        <v>-4.2553005328854088E-2</v>
      </c>
      <c r="Z1641" s="64"/>
      <c r="AA1641" s="64">
        <f ca="1">MAX(Y1641,OFFSET($AA$4,B1641,0))</f>
        <v>-4.2553005328854088E-2</v>
      </c>
      <c r="AB1641" s="62">
        <f t="shared" ca="1" si="343"/>
        <v>366397.21962339483</v>
      </c>
      <c r="AC1641" s="65">
        <f t="shared" ca="1" si="344"/>
        <v>0</v>
      </c>
      <c r="AD1641" s="62">
        <f ca="1">MAX(0,AB1641-W1641*(1+OFFSET($Y$4,B1641,0))*E1641)</f>
        <v>11384.026377741655</v>
      </c>
      <c r="AE1641" s="65">
        <f ca="1">IF(OFFSET($AC$4,B1641,0)=0,0,-OFFSET($AC$4,B1641,0)/OFFSET($AD$4,B1641,0)*AD1641)</f>
        <v>-2409.0698813691747</v>
      </c>
      <c r="AF1641" s="51">
        <f t="shared" ca="1" si="345"/>
        <v>363988.14974202565</v>
      </c>
    </row>
    <row r="1642" spans="1:32" ht="11.25" x14ac:dyDescent="0.2">
      <c r="A1642" s="60">
        <v>62014</v>
      </c>
      <c r="B1642" s="102">
        <f>INT(A1642/10000)</f>
        <v>6</v>
      </c>
      <c r="C1642" s="109">
        <v>3</v>
      </c>
      <c r="D1642" s="60" t="s">
        <v>1698</v>
      </c>
      <c r="E1642" s="60">
        <v>1915</v>
      </c>
      <c r="F1642" s="60">
        <v>0</v>
      </c>
      <c r="G1642" s="60">
        <f t="shared" si="333"/>
        <v>3086.8656716417909</v>
      </c>
      <c r="H1642" s="60"/>
      <c r="I1642" s="60"/>
      <c r="J1642" s="57"/>
      <c r="K1642" s="23">
        <f t="shared" si="334"/>
        <v>1</v>
      </c>
      <c r="L1642" s="23">
        <f t="shared" si="335"/>
        <v>0</v>
      </c>
      <c r="M1642" s="23">
        <f ca="1">OFFSET('Z1'!$B$7,B1642,K1642)*E1642</f>
        <v>0</v>
      </c>
      <c r="N1642" s="23">
        <f ca="1">IF(L1642&gt;0,OFFSET('Z1'!$I$7,B1642,L1642)*IF(L1642=1,E1642-9300,IF(L1642=2,E1642-18000,IF(L1642=3,E1642-45000,0))),0)</f>
        <v>0</v>
      </c>
      <c r="O1642" s="23">
        <f>IF(AND(F1642=1,E1642&gt;20000,E1642&lt;=45000),E1642*'Z1'!$G$7,0)+IF(AND(F1642=1,E1642&gt;45000,E1642&lt;=50000),'Z1'!$G$7/5000*(50000-E1642)*E1642,0)</f>
        <v>0</v>
      </c>
      <c r="P1642" s="24">
        <f t="shared" ca="1" si="336"/>
        <v>0</v>
      </c>
      <c r="Q1642" s="27">
        <v>0</v>
      </c>
      <c r="R1642" s="26">
        <f t="shared" si="337"/>
        <v>0</v>
      </c>
      <c r="S1642" s="27">
        <f t="shared" si="338"/>
        <v>1</v>
      </c>
      <c r="T1642" s="28">
        <f t="shared" si="339"/>
        <v>0</v>
      </c>
      <c r="U1642" s="61">
        <f ca="1">OFFSET($U$4,B1642,0)/OFFSET($G$4,B1642,0)*G1642</f>
        <v>1452439.3596931673</v>
      </c>
      <c r="V1642" s="62">
        <f t="shared" ca="1" si="340"/>
        <v>1452439.3596931673</v>
      </c>
      <c r="W1642" s="63">
        <v>822.88628262681448</v>
      </c>
      <c r="X1642" s="63">
        <f t="shared" ca="1" si="341"/>
        <v>758.45397373011349</v>
      </c>
      <c r="Y1642" s="64">
        <f t="shared" ca="1" si="342"/>
        <v>-7.8300380328397812E-2</v>
      </c>
      <c r="Z1642" s="64"/>
      <c r="AA1642" s="64">
        <f ca="1">MAX(Y1642,OFFSET($AA$4,B1642,0))</f>
        <v>-7.7301052690755601E-2</v>
      </c>
      <c r="AB1642" s="62">
        <f t="shared" ca="1" si="343"/>
        <v>1454014.1273974851</v>
      </c>
      <c r="AC1642" s="65">
        <f t="shared" ca="1" si="344"/>
        <v>1574.7677043178119</v>
      </c>
      <c r="AD1642" s="62">
        <f ca="1">MAX(0,AB1642-W1642*(1+OFFSET($Y$4,B1642,0))*E1642)</f>
        <v>0</v>
      </c>
      <c r="AE1642" s="65">
        <f ca="1">IF(OFFSET($AC$4,B1642,0)=0,0,-OFFSET($AC$4,B1642,0)/OFFSET($AD$4,B1642,0)*AD1642)</f>
        <v>0</v>
      </c>
      <c r="AF1642" s="51">
        <f t="shared" ca="1" si="345"/>
        <v>1454014.1273974851</v>
      </c>
    </row>
    <row r="1643" spans="1:32" ht="11.25" x14ac:dyDescent="0.2">
      <c r="A1643" s="60">
        <v>62021</v>
      </c>
      <c r="B1643" s="102">
        <f>INT(A1643/10000)</f>
        <v>6</v>
      </c>
      <c r="C1643" s="109">
        <v>1</v>
      </c>
      <c r="D1643" s="60" t="s">
        <v>1699</v>
      </c>
      <c r="E1643" s="60">
        <v>450</v>
      </c>
      <c r="F1643" s="60">
        <v>0</v>
      </c>
      <c r="G1643" s="60">
        <f t="shared" si="333"/>
        <v>725.37313432835822</v>
      </c>
      <c r="H1643" s="60"/>
      <c r="I1643" s="60"/>
      <c r="J1643" s="57"/>
      <c r="K1643" s="23">
        <f t="shared" si="334"/>
        <v>1</v>
      </c>
      <c r="L1643" s="23">
        <f t="shared" si="335"/>
        <v>0</v>
      </c>
      <c r="M1643" s="23">
        <f ca="1">OFFSET('Z1'!$B$7,B1643,K1643)*E1643</f>
        <v>0</v>
      </c>
      <c r="N1643" s="23">
        <f ca="1">IF(L1643&gt;0,OFFSET('Z1'!$I$7,B1643,L1643)*IF(L1643=1,E1643-9300,IF(L1643=2,E1643-18000,IF(L1643=3,E1643-45000,0))),0)</f>
        <v>0</v>
      </c>
      <c r="O1643" s="23">
        <f>IF(AND(F1643=1,E1643&gt;20000,E1643&lt;=45000),E1643*'Z1'!$G$7,0)+IF(AND(F1643=1,E1643&gt;45000,E1643&lt;=50000),'Z1'!$G$7/5000*(50000-E1643)*E1643,0)</f>
        <v>0</v>
      </c>
      <c r="P1643" s="24">
        <f t="shared" ca="1" si="336"/>
        <v>0</v>
      </c>
      <c r="Q1643" s="27">
        <v>7779</v>
      </c>
      <c r="R1643" s="26">
        <f t="shared" si="337"/>
        <v>6779</v>
      </c>
      <c r="S1643" s="27">
        <f t="shared" si="338"/>
        <v>1</v>
      </c>
      <c r="T1643" s="28">
        <f t="shared" si="339"/>
        <v>6101.1</v>
      </c>
      <c r="U1643" s="61">
        <f ca="1">OFFSET($U$4,B1643,0)/OFFSET($G$4,B1643,0)*G1643</f>
        <v>341304.28817855107</v>
      </c>
      <c r="V1643" s="62">
        <f t="shared" ca="1" si="340"/>
        <v>347405.38817855105</v>
      </c>
      <c r="W1643" s="63">
        <v>836.22628262681451</v>
      </c>
      <c r="X1643" s="63">
        <f t="shared" ca="1" si="341"/>
        <v>772.01197373011348</v>
      </c>
      <c r="Y1643" s="64">
        <f t="shared" ca="1" si="342"/>
        <v>-7.6790589139325349E-2</v>
      </c>
      <c r="Z1643" s="64"/>
      <c r="AA1643" s="64">
        <f ca="1">MAX(Y1643,OFFSET($AA$4,B1643,0))</f>
        <v>-7.6790589139325349E-2</v>
      </c>
      <c r="AB1643" s="62">
        <f t="shared" ca="1" si="343"/>
        <v>347405.38817855105</v>
      </c>
      <c r="AC1643" s="65">
        <f t="shared" ca="1" si="344"/>
        <v>0</v>
      </c>
      <c r="AD1643" s="62">
        <f ca="1">MAX(0,AB1643-W1643*(1+OFFSET($Y$4,B1643,0))*E1643)</f>
        <v>0</v>
      </c>
      <c r="AE1643" s="65">
        <f ca="1">IF(OFFSET($AC$4,B1643,0)=0,0,-OFFSET($AC$4,B1643,0)/OFFSET($AD$4,B1643,0)*AD1643)</f>
        <v>0</v>
      </c>
      <c r="AF1643" s="51">
        <f t="shared" ca="1" si="345"/>
        <v>347405.38817855105</v>
      </c>
    </row>
    <row r="1644" spans="1:32" ht="11.25" x14ac:dyDescent="0.2">
      <c r="A1644" s="60">
        <v>62026</v>
      </c>
      <c r="B1644" s="102">
        <f>INT(A1644/10000)</f>
        <v>6</v>
      </c>
      <c r="C1644" s="109">
        <v>2</v>
      </c>
      <c r="D1644" s="60" t="s">
        <v>1700</v>
      </c>
      <c r="E1644" s="60">
        <v>845</v>
      </c>
      <c r="F1644" s="60">
        <v>0</v>
      </c>
      <c r="G1644" s="60">
        <f t="shared" si="333"/>
        <v>1362.0895522388059</v>
      </c>
      <c r="H1644" s="60"/>
      <c r="I1644" s="60"/>
      <c r="J1644" s="57"/>
      <c r="K1644" s="23">
        <f t="shared" si="334"/>
        <v>1</v>
      </c>
      <c r="L1644" s="23">
        <f t="shared" si="335"/>
        <v>0</v>
      </c>
      <c r="M1644" s="23">
        <f ca="1">OFFSET('Z1'!$B$7,B1644,K1644)*E1644</f>
        <v>0</v>
      </c>
      <c r="N1644" s="23">
        <f ca="1">IF(L1644&gt;0,OFFSET('Z1'!$I$7,B1644,L1644)*IF(L1644=1,E1644-9300,IF(L1644=2,E1644-18000,IF(L1644=3,E1644-45000,0))),0)</f>
        <v>0</v>
      </c>
      <c r="O1644" s="23">
        <f>IF(AND(F1644=1,E1644&gt;20000,E1644&lt;=45000),E1644*'Z1'!$G$7,0)+IF(AND(F1644=1,E1644&gt;45000,E1644&lt;=50000),'Z1'!$G$7/5000*(50000-E1644)*E1644,0)</f>
        <v>0</v>
      </c>
      <c r="P1644" s="24">
        <f t="shared" ca="1" si="336"/>
        <v>0</v>
      </c>
      <c r="Q1644" s="27">
        <v>0</v>
      </c>
      <c r="R1644" s="26">
        <f t="shared" si="337"/>
        <v>0</v>
      </c>
      <c r="S1644" s="27">
        <f t="shared" si="338"/>
        <v>1</v>
      </c>
      <c r="T1644" s="28">
        <f t="shared" si="339"/>
        <v>0</v>
      </c>
      <c r="U1644" s="61">
        <f ca="1">OFFSET($U$4,B1644,0)/OFFSET($G$4,B1644,0)*G1644</f>
        <v>640893.60780194588</v>
      </c>
      <c r="V1644" s="62">
        <f t="shared" ca="1" si="340"/>
        <v>640893.60780194588</v>
      </c>
      <c r="W1644" s="63">
        <v>822.88628262681448</v>
      </c>
      <c r="X1644" s="63">
        <f t="shared" ca="1" si="341"/>
        <v>758.45397373011349</v>
      </c>
      <c r="Y1644" s="64">
        <f t="shared" ca="1" si="342"/>
        <v>-7.8300380328397812E-2</v>
      </c>
      <c r="Z1644" s="64"/>
      <c r="AA1644" s="64">
        <f ca="1">MAX(Y1644,OFFSET($AA$4,B1644,0))</f>
        <v>-7.7301052690755601E-2</v>
      </c>
      <c r="AB1644" s="62">
        <f t="shared" ca="1" si="343"/>
        <v>641588.47919105738</v>
      </c>
      <c r="AC1644" s="65">
        <f t="shared" ca="1" si="344"/>
        <v>694.87138911150396</v>
      </c>
      <c r="AD1644" s="62">
        <f ca="1">MAX(0,AB1644-W1644*(1+OFFSET($Y$4,B1644,0))*E1644)</f>
        <v>0</v>
      </c>
      <c r="AE1644" s="65">
        <f ca="1">IF(OFFSET($AC$4,B1644,0)=0,0,-OFFSET($AC$4,B1644,0)/OFFSET($AD$4,B1644,0)*AD1644)</f>
        <v>0</v>
      </c>
      <c r="AF1644" s="51">
        <f t="shared" ca="1" si="345"/>
        <v>641588.47919105738</v>
      </c>
    </row>
    <row r="1645" spans="1:32" ht="11.25" x14ac:dyDescent="0.2">
      <c r="A1645" s="60">
        <v>62032</v>
      </c>
      <c r="B1645" s="102">
        <f>INT(A1645/10000)</f>
        <v>6</v>
      </c>
      <c r="C1645" s="109">
        <v>3</v>
      </c>
      <c r="D1645" s="60" t="s">
        <v>1701</v>
      </c>
      <c r="E1645" s="60">
        <v>1089</v>
      </c>
      <c r="F1645" s="60">
        <v>0</v>
      </c>
      <c r="G1645" s="60">
        <f t="shared" si="333"/>
        <v>1755.4029850746269</v>
      </c>
      <c r="H1645" s="60"/>
      <c r="I1645" s="60"/>
      <c r="J1645" s="57"/>
      <c r="K1645" s="23">
        <f t="shared" si="334"/>
        <v>1</v>
      </c>
      <c r="L1645" s="23">
        <f t="shared" si="335"/>
        <v>0</v>
      </c>
      <c r="M1645" s="23">
        <f ca="1">OFFSET('Z1'!$B$7,B1645,K1645)*E1645</f>
        <v>0</v>
      </c>
      <c r="N1645" s="23">
        <f ca="1">IF(L1645&gt;0,OFFSET('Z1'!$I$7,B1645,L1645)*IF(L1645=1,E1645-9300,IF(L1645=2,E1645-18000,IF(L1645=3,E1645-45000,0))),0)</f>
        <v>0</v>
      </c>
      <c r="O1645" s="23">
        <f>IF(AND(F1645=1,E1645&gt;20000,E1645&lt;=45000),E1645*'Z1'!$G$7,0)+IF(AND(F1645=1,E1645&gt;45000,E1645&lt;=50000),'Z1'!$G$7/5000*(50000-E1645)*E1645,0)</f>
        <v>0</v>
      </c>
      <c r="P1645" s="24">
        <f t="shared" ca="1" si="336"/>
        <v>0</v>
      </c>
      <c r="Q1645" s="27">
        <v>0</v>
      </c>
      <c r="R1645" s="26">
        <f t="shared" si="337"/>
        <v>0</v>
      </c>
      <c r="S1645" s="27">
        <f t="shared" si="338"/>
        <v>1</v>
      </c>
      <c r="T1645" s="28">
        <f t="shared" si="339"/>
        <v>0</v>
      </c>
      <c r="U1645" s="61">
        <f ca="1">OFFSET($U$4,B1645,0)/OFFSET($G$4,B1645,0)*G1645</f>
        <v>825956.37739209365</v>
      </c>
      <c r="V1645" s="62">
        <f t="shared" ca="1" si="340"/>
        <v>825956.37739209365</v>
      </c>
      <c r="W1645" s="63">
        <v>822.88628262681448</v>
      </c>
      <c r="X1645" s="63">
        <f t="shared" ca="1" si="341"/>
        <v>758.45397373011349</v>
      </c>
      <c r="Y1645" s="64">
        <f t="shared" ca="1" si="342"/>
        <v>-7.8300380328397812E-2</v>
      </c>
      <c r="Z1645" s="64"/>
      <c r="AA1645" s="64">
        <f ca="1">MAX(Y1645,OFFSET($AA$4,B1645,0))</f>
        <v>-7.7301052690755601E-2</v>
      </c>
      <c r="AB1645" s="62">
        <f t="shared" ca="1" si="343"/>
        <v>826851.89803439227</v>
      </c>
      <c r="AC1645" s="65">
        <f t="shared" ca="1" si="344"/>
        <v>895.52064229862299</v>
      </c>
      <c r="AD1645" s="62">
        <f ca="1">MAX(0,AB1645-W1645*(1+OFFSET($Y$4,B1645,0))*E1645)</f>
        <v>0</v>
      </c>
      <c r="AE1645" s="65">
        <f ca="1">IF(OFFSET($AC$4,B1645,0)=0,0,-OFFSET($AC$4,B1645,0)/OFFSET($AD$4,B1645,0)*AD1645)</f>
        <v>0</v>
      </c>
      <c r="AF1645" s="51">
        <f t="shared" ca="1" si="345"/>
        <v>826851.89803439227</v>
      </c>
    </row>
    <row r="1646" spans="1:32" ht="11.25" x14ac:dyDescent="0.2">
      <c r="A1646" s="60">
        <v>62034</v>
      </c>
      <c r="B1646" s="102">
        <f>INT(A1646/10000)</f>
        <v>6</v>
      </c>
      <c r="C1646" s="109">
        <v>3</v>
      </c>
      <c r="D1646" s="60" t="s">
        <v>1702</v>
      </c>
      <c r="E1646" s="60">
        <v>1290</v>
      </c>
      <c r="F1646" s="60">
        <v>0</v>
      </c>
      <c r="G1646" s="60">
        <f t="shared" si="333"/>
        <v>2079.4029850746269</v>
      </c>
      <c r="H1646" s="60"/>
      <c r="I1646" s="60"/>
      <c r="J1646" s="57"/>
      <c r="K1646" s="23">
        <f t="shared" si="334"/>
        <v>1</v>
      </c>
      <c r="L1646" s="23">
        <f t="shared" si="335"/>
        <v>0</v>
      </c>
      <c r="M1646" s="23">
        <f ca="1">OFFSET('Z1'!$B$7,B1646,K1646)*E1646</f>
        <v>0</v>
      </c>
      <c r="N1646" s="23">
        <f ca="1">IF(L1646&gt;0,OFFSET('Z1'!$I$7,B1646,L1646)*IF(L1646=1,E1646-9300,IF(L1646=2,E1646-18000,IF(L1646=3,E1646-45000,0))),0)</f>
        <v>0</v>
      </c>
      <c r="O1646" s="23">
        <f>IF(AND(F1646=1,E1646&gt;20000,E1646&lt;=45000),E1646*'Z1'!$G$7,0)+IF(AND(F1646=1,E1646&gt;45000,E1646&lt;=50000),'Z1'!$G$7/5000*(50000-E1646)*E1646,0)</f>
        <v>0</v>
      </c>
      <c r="P1646" s="24">
        <f t="shared" ca="1" si="336"/>
        <v>0</v>
      </c>
      <c r="Q1646" s="27">
        <v>8162</v>
      </c>
      <c r="R1646" s="26">
        <f t="shared" si="337"/>
        <v>7162</v>
      </c>
      <c r="S1646" s="27">
        <f t="shared" si="338"/>
        <v>1</v>
      </c>
      <c r="T1646" s="28">
        <f t="shared" si="339"/>
        <v>6445.8</v>
      </c>
      <c r="U1646" s="61">
        <f ca="1">OFFSET($U$4,B1646,0)/OFFSET($G$4,B1646,0)*G1646</f>
        <v>978405.62611184642</v>
      </c>
      <c r="V1646" s="62">
        <f t="shared" ca="1" si="340"/>
        <v>984851.42611184646</v>
      </c>
      <c r="W1646" s="63">
        <v>830.16227949937127</v>
      </c>
      <c r="X1646" s="63">
        <f t="shared" ca="1" si="341"/>
        <v>763.4507179161601</v>
      </c>
      <c r="Y1646" s="64">
        <f t="shared" ca="1" si="342"/>
        <v>-8.035966368339631E-2</v>
      </c>
      <c r="Z1646" s="64"/>
      <c r="AA1646" s="64">
        <f ca="1">MAX(Y1646,OFFSET($AA$4,B1646,0))</f>
        <v>-7.7301052690755601E-2</v>
      </c>
      <c r="AB1646" s="62">
        <f t="shared" ca="1" si="343"/>
        <v>988126.92119298724</v>
      </c>
      <c r="AC1646" s="65">
        <f t="shared" ca="1" si="344"/>
        <v>3275.4950811407762</v>
      </c>
      <c r="AD1646" s="62">
        <f ca="1">MAX(0,AB1646-W1646*(1+OFFSET($Y$4,B1646,0))*E1646)</f>
        <v>0</v>
      </c>
      <c r="AE1646" s="65">
        <f ca="1">IF(OFFSET($AC$4,B1646,0)=0,0,-OFFSET($AC$4,B1646,0)/OFFSET($AD$4,B1646,0)*AD1646)</f>
        <v>0</v>
      </c>
      <c r="AF1646" s="51">
        <f t="shared" ca="1" si="345"/>
        <v>988126.92119298724</v>
      </c>
    </row>
    <row r="1647" spans="1:32" ht="11.25" x14ac:dyDescent="0.2">
      <c r="A1647" s="60">
        <v>62036</v>
      </c>
      <c r="B1647" s="102">
        <f>INT(A1647/10000)</f>
        <v>6</v>
      </c>
      <c r="C1647" s="109">
        <v>3</v>
      </c>
      <c r="D1647" s="60" t="s">
        <v>1703</v>
      </c>
      <c r="E1647" s="60">
        <v>1325</v>
      </c>
      <c r="F1647" s="60">
        <v>0</v>
      </c>
      <c r="G1647" s="60">
        <f t="shared" si="333"/>
        <v>2135.8208955223881</v>
      </c>
      <c r="H1647" s="60"/>
      <c r="I1647" s="60"/>
      <c r="J1647" s="57"/>
      <c r="K1647" s="23">
        <f t="shared" si="334"/>
        <v>1</v>
      </c>
      <c r="L1647" s="23">
        <f t="shared" si="335"/>
        <v>0</v>
      </c>
      <c r="M1647" s="23">
        <f ca="1">OFFSET('Z1'!$B$7,B1647,K1647)*E1647</f>
        <v>0</v>
      </c>
      <c r="N1647" s="23">
        <f ca="1">IF(L1647&gt;0,OFFSET('Z1'!$I$7,B1647,L1647)*IF(L1647=1,E1647-9300,IF(L1647=2,E1647-18000,IF(L1647=3,E1647-45000,0))),0)</f>
        <v>0</v>
      </c>
      <c r="O1647" s="23">
        <f>IF(AND(F1647=1,E1647&gt;20000,E1647&lt;=45000),E1647*'Z1'!$G$7,0)+IF(AND(F1647=1,E1647&gt;45000,E1647&lt;=50000),'Z1'!$G$7/5000*(50000-E1647)*E1647,0)</f>
        <v>0</v>
      </c>
      <c r="P1647" s="24">
        <f t="shared" ca="1" si="336"/>
        <v>0</v>
      </c>
      <c r="Q1647" s="27">
        <v>0</v>
      </c>
      <c r="R1647" s="26">
        <f t="shared" si="337"/>
        <v>0</v>
      </c>
      <c r="S1647" s="27">
        <f t="shared" si="338"/>
        <v>1</v>
      </c>
      <c r="T1647" s="28">
        <f t="shared" si="339"/>
        <v>0</v>
      </c>
      <c r="U1647" s="61">
        <f ca="1">OFFSET($U$4,B1647,0)/OFFSET($G$4,B1647,0)*G1647</f>
        <v>1004951.5151924004</v>
      </c>
      <c r="V1647" s="62">
        <f t="shared" ca="1" si="340"/>
        <v>1004951.5151924004</v>
      </c>
      <c r="W1647" s="63">
        <v>822.88628262681459</v>
      </c>
      <c r="X1647" s="63">
        <f t="shared" ca="1" si="341"/>
        <v>758.45397373011349</v>
      </c>
      <c r="Y1647" s="64">
        <f t="shared" ca="1" si="342"/>
        <v>-7.8300380328397923E-2</v>
      </c>
      <c r="Z1647" s="64"/>
      <c r="AA1647" s="64">
        <f ca="1">MAX(Y1647,OFFSET($AA$4,B1647,0))</f>
        <v>-7.7301052690755601E-2</v>
      </c>
      <c r="AB1647" s="62">
        <f t="shared" ca="1" si="343"/>
        <v>1006041.1064238475</v>
      </c>
      <c r="AC1647" s="65">
        <f t="shared" ca="1" si="344"/>
        <v>1089.5912314470625</v>
      </c>
      <c r="AD1647" s="62">
        <f ca="1">MAX(0,AB1647-W1647*(1+OFFSET($Y$4,B1647,0))*E1647)</f>
        <v>0</v>
      </c>
      <c r="AE1647" s="65">
        <f ca="1">IF(OFFSET($AC$4,B1647,0)=0,0,-OFFSET($AC$4,B1647,0)/OFFSET($AD$4,B1647,0)*AD1647)</f>
        <v>0</v>
      </c>
      <c r="AF1647" s="51">
        <f t="shared" ca="1" si="345"/>
        <v>1006041.1064238475</v>
      </c>
    </row>
    <row r="1648" spans="1:32" ht="11.25" x14ac:dyDescent="0.2">
      <c r="A1648" s="60">
        <v>62038</v>
      </c>
      <c r="B1648" s="102">
        <f>INT(A1648/10000)</f>
        <v>6</v>
      </c>
      <c r="C1648" s="109">
        <v>5</v>
      </c>
      <c r="D1648" s="60" t="s">
        <v>1704</v>
      </c>
      <c r="E1648" s="60">
        <v>7099</v>
      </c>
      <c r="F1648" s="60">
        <v>0</v>
      </c>
      <c r="G1648" s="60">
        <f t="shared" si="333"/>
        <v>11443.164179104477</v>
      </c>
      <c r="H1648" s="60"/>
      <c r="I1648" s="60"/>
      <c r="J1648" s="57"/>
      <c r="K1648" s="23">
        <f t="shared" si="334"/>
        <v>1</v>
      </c>
      <c r="L1648" s="23">
        <f t="shared" si="335"/>
        <v>0</v>
      </c>
      <c r="M1648" s="23">
        <f ca="1">OFFSET('Z1'!$B$7,B1648,K1648)*E1648</f>
        <v>0</v>
      </c>
      <c r="N1648" s="23">
        <f ca="1">IF(L1648&gt;0,OFFSET('Z1'!$I$7,B1648,L1648)*IF(L1648=1,E1648-9300,IF(L1648=2,E1648-18000,IF(L1648=3,E1648-45000,0))),0)</f>
        <v>0</v>
      </c>
      <c r="O1648" s="23">
        <f>IF(AND(F1648=1,E1648&gt;20000,E1648&lt;=45000),E1648*'Z1'!$G$7,0)+IF(AND(F1648=1,E1648&gt;45000,E1648&lt;=50000),'Z1'!$G$7/5000*(50000-E1648)*E1648,0)</f>
        <v>0</v>
      </c>
      <c r="P1648" s="24">
        <f t="shared" ca="1" si="336"/>
        <v>0</v>
      </c>
      <c r="Q1648" s="27">
        <v>24251</v>
      </c>
      <c r="R1648" s="26">
        <f t="shared" si="337"/>
        <v>23251</v>
      </c>
      <c r="S1648" s="27">
        <f t="shared" si="338"/>
        <v>1</v>
      </c>
      <c r="T1648" s="28">
        <f t="shared" si="339"/>
        <v>20925.900000000001</v>
      </c>
      <c r="U1648" s="61">
        <f ca="1">OFFSET($U$4,B1648,0)/OFFSET($G$4,B1648,0)*G1648</f>
        <v>5384264.7595100747</v>
      </c>
      <c r="V1648" s="62">
        <f t="shared" ca="1" si="340"/>
        <v>5405190.6595100751</v>
      </c>
      <c r="W1648" s="63">
        <v>825.69729727310823</v>
      </c>
      <c r="X1648" s="63">
        <f t="shared" ca="1" si="341"/>
        <v>761.40169876180801</v>
      </c>
      <c r="Y1648" s="64">
        <f t="shared" ca="1" si="342"/>
        <v>-7.7868243875374832E-2</v>
      </c>
      <c r="Z1648" s="64"/>
      <c r="AA1648" s="64">
        <f ca="1">MAX(Y1648,OFFSET($AA$4,B1648,0))</f>
        <v>-7.7301052690755601E-2</v>
      </c>
      <c r="AB1648" s="62">
        <f t="shared" ca="1" si="343"/>
        <v>5408515.3216019049</v>
      </c>
      <c r="AC1648" s="65">
        <f t="shared" ca="1" si="344"/>
        <v>3324.662091829814</v>
      </c>
      <c r="AD1648" s="62">
        <f ca="1">MAX(0,AB1648-W1648*(1+OFFSET($Y$4,B1648,0))*E1648)</f>
        <v>0</v>
      </c>
      <c r="AE1648" s="65">
        <f ca="1">IF(OFFSET($AC$4,B1648,0)=0,0,-OFFSET($AC$4,B1648,0)/OFFSET($AD$4,B1648,0)*AD1648)</f>
        <v>0</v>
      </c>
      <c r="AF1648" s="51">
        <f t="shared" ca="1" si="345"/>
        <v>5408515.3216019049</v>
      </c>
    </row>
    <row r="1649" spans="1:32" ht="11.25" x14ac:dyDescent="0.2">
      <c r="A1649" s="60">
        <v>62039</v>
      </c>
      <c r="B1649" s="102">
        <f>INT(A1649/10000)</f>
        <v>6</v>
      </c>
      <c r="C1649" s="109">
        <v>3</v>
      </c>
      <c r="D1649" s="60" t="s">
        <v>1705</v>
      </c>
      <c r="E1649" s="60">
        <v>1859</v>
      </c>
      <c r="F1649" s="60">
        <v>0</v>
      </c>
      <c r="G1649" s="60">
        <f t="shared" si="333"/>
        <v>2996.5970149253731</v>
      </c>
      <c r="H1649" s="60"/>
      <c r="I1649" s="60"/>
      <c r="J1649" s="57"/>
      <c r="K1649" s="23">
        <f t="shared" si="334"/>
        <v>1</v>
      </c>
      <c r="L1649" s="23">
        <f t="shared" si="335"/>
        <v>0</v>
      </c>
      <c r="M1649" s="23">
        <f ca="1">OFFSET('Z1'!$B$7,B1649,K1649)*E1649</f>
        <v>0</v>
      </c>
      <c r="N1649" s="23">
        <f ca="1">IF(L1649&gt;0,OFFSET('Z1'!$I$7,B1649,L1649)*IF(L1649=1,E1649-9300,IF(L1649=2,E1649-18000,IF(L1649=3,E1649-45000,0))),0)</f>
        <v>0</v>
      </c>
      <c r="O1649" s="23">
        <f>IF(AND(F1649=1,E1649&gt;20000,E1649&lt;=45000),E1649*'Z1'!$G$7,0)+IF(AND(F1649=1,E1649&gt;45000,E1649&lt;=50000),'Z1'!$G$7/5000*(50000-E1649)*E1649,0)</f>
        <v>0</v>
      </c>
      <c r="P1649" s="24">
        <f t="shared" ca="1" si="336"/>
        <v>0</v>
      </c>
      <c r="Q1649" s="27">
        <v>25949</v>
      </c>
      <c r="R1649" s="26">
        <f t="shared" si="337"/>
        <v>24949</v>
      </c>
      <c r="S1649" s="27">
        <f t="shared" si="338"/>
        <v>1</v>
      </c>
      <c r="T1649" s="28">
        <f t="shared" si="339"/>
        <v>22454.100000000002</v>
      </c>
      <c r="U1649" s="61">
        <f ca="1">OFFSET($U$4,B1649,0)/OFFSET($G$4,B1649,0)*G1649</f>
        <v>1409965.9371642808</v>
      </c>
      <c r="V1649" s="62">
        <f t="shared" ca="1" si="340"/>
        <v>1432420.0371642809</v>
      </c>
      <c r="W1649" s="63">
        <v>834.30652007959372</v>
      </c>
      <c r="X1649" s="63">
        <f t="shared" ca="1" si="341"/>
        <v>770.53256437024254</v>
      </c>
      <c r="Y1649" s="64">
        <f t="shared" ca="1" si="342"/>
        <v>-7.6439478985813381E-2</v>
      </c>
      <c r="Z1649" s="64"/>
      <c r="AA1649" s="64">
        <f ca="1">MAX(Y1649,OFFSET($AA$4,B1649,0))</f>
        <v>-7.6439478985813381E-2</v>
      </c>
      <c r="AB1649" s="62">
        <f t="shared" ca="1" si="343"/>
        <v>1432420.0371642809</v>
      </c>
      <c r="AC1649" s="65">
        <f t="shared" ca="1" si="344"/>
        <v>0</v>
      </c>
      <c r="AD1649" s="62">
        <f ca="1">MAX(0,AB1649-W1649*(1+OFFSET($Y$4,B1649,0))*E1649)</f>
        <v>0</v>
      </c>
      <c r="AE1649" s="65">
        <f ca="1">IF(OFFSET($AC$4,B1649,0)=0,0,-OFFSET($AC$4,B1649,0)/OFFSET($AD$4,B1649,0)*AD1649)</f>
        <v>0</v>
      </c>
      <c r="AF1649" s="51">
        <f t="shared" ca="1" si="345"/>
        <v>1432420.0371642809</v>
      </c>
    </row>
    <row r="1650" spans="1:32" ht="11.25" x14ac:dyDescent="0.2">
      <c r="A1650" s="60">
        <v>62040</v>
      </c>
      <c r="B1650" s="102">
        <f>INT(A1650/10000)</f>
        <v>6</v>
      </c>
      <c r="C1650" s="109">
        <v>5</v>
      </c>
      <c r="D1650" s="60" t="s">
        <v>1706</v>
      </c>
      <c r="E1650" s="60">
        <v>9954</v>
      </c>
      <c r="F1650" s="60">
        <v>0</v>
      </c>
      <c r="G1650" s="60">
        <f t="shared" si="333"/>
        <v>16567.343283582089</v>
      </c>
      <c r="H1650" s="60"/>
      <c r="I1650" s="60"/>
      <c r="J1650" s="57"/>
      <c r="K1650" s="23">
        <f t="shared" si="334"/>
        <v>1</v>
      </c>
      <c r="L1650" s="23">
        <f t="shared" si="335"/>
        <v>1</v>
      </c>
      <c r="M1650" s="23">
        <f ca="1">OFFSET('Z1'!$B$7,B1650,K1650)*E1650</f>
        <v>0</v>
      </c>
      <c r="N1650" s="23">
        <f ca="1">IF(L1650&gt;0,OFFSET('Z1'!$I$7,B1650,L1650)*IF(L1650=1,E1650-9300,IF(L1650=2,E1650-18000,IF(L1650=3,E1650-45000,0))),0)</f>
        <v>821891.14285714296</v>
      </c>
      <c r="O1650" s="23">
        <f>IF(AND(F1650=1,E1650&gt;20000,E1650&lt;=45000),E1650*'Z1'!$G$7,0)+IF(AND(F1650=1,E1650&gt;45000,E1650&lt;=50000),'Z1'!$G$7/5000*(50000-E1650)*E1650,0)</f>
        <v>0</v>
      </c>
      <c r="P1650" s="24">
        <f t="shared" ca="1" si="336"/>
        <v>821891.14285714296</v>
      </c>
      <c r="Q1650" s="27">
        <v>27719</v>
      </c>
      <c r="R1650" s="26">
        <f t="shared" si="337"/>
        <v>26719</v>
      </c>
      <c r="S1650" s="27">
        <f t="shared" si="338"/>
        <v>2</v>
      </c>
      <c r="T1650" s="28">
        <f t="shared" si="339"/>
        <v>1580.2380000000001</v>
      </c>
      <c r="U1650" s="61">
        <f ca="1">OFFSET($U$4,B1650,0)/OFFSET($G$4,B1650,0)*G1650</f>
        <v>7795305.6693343585</v>
      </c>
      <c r="V1650" s="62">
        <f t="shared" ca="1" si="340"/>
        <v>8618777.0501915012</v>
      </c>
      <c r="W1650" s="63">
        <v>930.41689808405704</v>
      </c>
      <c r="X1650" s="63">
        <f t="shared" ca="1" si="341"/>
        <v>865.86066407389001</v>
      </c>
      <c r="Y1650" s="64">
        <f t="shared" ca="1" si="342"/>
        <v>-6.9384202009984186E-2</v>
      </c>
      <c r="Z1650" s="64"/>
      <c r="AA1650" s="64">
        <f ca="1">MAX(Y1650,OFFSET($AA$4,B1650,0))</f>
        <v>-6.9384202009984186E-2</v>
      </c>
      <c r="AB1650" s="62">
        <f t="shared" ca="1" si="343"/>
        <v>8618777.0501915012</v>
      </c>
      <c r="AC1650" s="65">
        <f t="shared" ca="1" si="344"/>
        <v>0</v>
      </c>
      <c r="AD1650" s="62">
        <f ca="1">MAX(0,AB1650-W1650*(1+OFFSET($Y$4,B1650,0))*E1650)</f>
        <v>27014.032816298306</v>
      </c>
      <c r="AE1650" s="65">
        <f ca="1">IF(OFFSET($AC$4,B1650,0)=0,0,-OFFSET($AC$4,B1650,0)/OFFSET($AD$4,B1650,0)*AD1650)</f>
        <v>-5716.6674314200736</v>
      </c>
      <c r="AF1650" s="51">
        <f t="shared" ca="1" si="345"/>
        <v>8613060.3827600814</v>
      </c>
    </row>
    <row r="1651" spans="1:32" ht="11.25" x14ac:dyDescent="0.2">
      <c r="A1651" s="60">
        <v>62041</v>
      </c>
      <c r="B1651" s="102">
        <f>INT(A1651/10000)</f>
        <v>6</v>
      </c>
      <c r="C1651" s="109">
        <v>6</v>
      </c>
      <c r="D1651" s="60" t="s">
        <v>1707</v>
      </c>
      <c r="E1651" s="60">
        <v>12608</v>
      </c>
      <c r="F1651" s="60">
        <v>0</v>
      </c>
      <c r="G1651" s="60">
        <f t="shared" si="333"/>
        <v>21013.333333333332</v>
      </c>
      <c r="H1651" s="60"/>
      <c r="I1651" s="60"/>
      <c r="J1651" s="57"/>
      <c r="K1651" s="23">
        <f t="shared" si="334"/>
        <v>2</v>
      </c>
      <c r="L1651" s="23">
        <f t="shared" si="335"/>
        <v>0</v>
      </c>
      <c r="M1651" s="23">
        <f ca="1">OFFSET('Z1'!$B$7,B1651,K1651)*E1651</f>
        <v>1109125.76</v>
      </c>
      <c r="N1651" s="23">
        <f ca="1">IF(L1651&gt;0,OFFSET('Z1'!$I$7,B1651,L1651)*IF(L1651=1,E1651-9300,IF(L1651=2,E1651-18000,IF(L1651=3,E1651-45000,0))),0)</f>
        <v>0</v>
      </c>
      <c r="O1651" s="23">
        <f>IF(AND(F1651=1,E1651&gt;20000,E1651&lt;=45000),E1651*'Z1'!$G$7,0)+IF(AND(F1651=1,E1651&gt;45000,E1651&lt;=50000),'Z1'!$G$7/5000*(50000-E1651)*E1651,0)</f>
        <v>0</v>
      </c>
      <c r="P1651" s="24">
        <f t="shared" ca="1" si="336"/>
        <v>1109125.76</v>
      </c>
      <c r="Q1651" s="27">
        <v>21939</v>
      </c>
      <c r="R1651" s="26">
        <f t="shared" si="337"/>
        <v>20939</v>
      </c>
      <c r="S1651" s="27">
        <f t="shared" si="338"/>
        <v>0</v>
      </c>
      <c r="T1651" s="28">
        <f t="shared" si="339"/>
        <v>0</v>
      </c>
      <c r="U1651" s="61">
        <f ca="1">OFFSET($U$4,B1651,0)/OFFSET($G$4,B1651,0)*G1651</f>
        <v>9887243.45606298</v>
      </c>
      <c r="V1651" s="62">
        <f t="shared" ca="1" si="340"/>
        <v>10996369.21606298</v>
      </c>
      <c r="W1651" s="63">
        <v>935.95041534931886</v>
      </c>
      <c r="X1651" s="63">
        <f t="shared" ca="1" si="341"/>
        <v>872.17395431971602</v>
      </c>
      <c r="Y1651" s="64">
        <f t="shared" ca="1" si="342"/>
        <v>-6.8140854455201016E-2</v>
      </c>
      <c r="Z1651" s="64"/>
      <c r="AA1651" s="64">
        <f ca="1">MAX(Y1651,OFFSET($AA$4,B1651,0))</f>
        <v>-6.8140854455201016E-2</v>
      </c>
      <c r="AB1651" s="62">
        <f t="shared" ca="1" si="343"/>
        <v>10996369.21606298</v>
      </c>
      <c r="AC1651" s="65">
        <f t="shared" ca="1" si="344"/>
        <v>0</v>
      </c>
      <c r="AD1651" s="62">
        <f ca="1">MAX(0,AB1651-W1651*(1+OFFSET($Y$4,B1651,0))*E1651)</f>
        <v>49092.264672068879</v>
      </c>
      <c r="AE1651" s="65">
        <f ca="1">IF(OFFSET($AC$4,B1651,0)=0,0,-OFFSET($AC$4,B1651,0)/OFFSET($AD$4,B1651,0)*AD1651)</f>
        <v>-10388.828372791126</v>
      </c>
      <c r="AF1651" s="51">
        <f t="shared" ca="1" si="345"/>
        <v>10985980.387690188</v>
      </c>
    </row>
    <row r="1652" spans="1:32" ht="11.25" x14ac:dyDescent="0.2">
      <c r="A1652" s="60">
        <v>62042</v>
      </c>
      <c r="B1652" s="102">
        <f>INT(A1652/10000)</f>
        <v>6</v>
      </c>
      <c r="C1652" s="109">
        <v>4</v>
      </c>
      <c r="D1652" s="60" t="s">
        <v>1708</v>
      </c>
      <c r="E1652" s="60">
        <v>3776</v>
      </c>
      <c r="F1652" s="60">
        <v>0</v>
      </c>
      <c r="G1652" s="60">
        <f t="shared" si="333"/>
        <v>6086.686567164179</v>
      </c>
      <c r="H1652" s="60"/>
      <c r="I1652" s="60"/>
      <c r="J1652" s="57"/>
      <c r="K1652" s="23">
        <f t="shared" si="334"/>
        <v>1</v>
      </c>
      <c r="L1652" s="23">
        <f t="shared" si="335"/>
        <v>0</v>
      </c>
      <c r="M1652" s="23">
        <f ca="1">OFFSET('Z1'!$B$7,B1652,K1652)*E1652</f>
        <v>0</v>
      </c>
      <c r="N1652" s="23">
        <f ca="1">IF(L1652&gt;0,OFFSET('Z1'!$I$7,B1652,L1652)*IF(L1652=1,E1652-9300,IF(L1652=2,E1652-18000,IF(L1652=3,E1652-45000,0))),0)</f>
        <v>0</v>
      </c>
      <c r="O1652" s="23">
        <f>IF(AND(F1652=1,E1652&gt;20000,E1652&lt;=45000),E1652*'Z1'!$G$7,0)+IF(AND(F1652=1,E1652&gt;45000,E1652&lt;=50000),'Z1'!$G$7/5000*(50000-E1652)*E1652,0)</f>
        <v>0</v>
      </c>
      <c r="P1652" s="24">
        <f t="shared" ca="1" si="336"/>
        <v>0</v>
      </c>
      <c r="Q1652" s="27">
        <v>15577</v>
      </c>
      <c r="R1652" s="26">
        <f t="shared" si="337"/>
        <v>14577</v>
      </c>
      <c r="S1652" s="27">
        <f t="shared" si="338"/>
        <v>1</v>
      </c>
      <c r="T1652" s="28">
        <f t="shared" si="339"/>
        <v>13119.300000000001</v>
      </c>
      <c r="U1652" s="61">
        <f ca="1">OFFSET($U$4,B1652,0)/OFFSET($G$4,B1652,0)*G1652</f>
        <v>2863922.2048049085</v>
      </c>
      <c r="V1652" s="62">
        <f t="shared" ca="1" si="340"/>
        <v>2877041.5048049083</v>
      </c>
      <c r="W1652" s="63">
        <v>825.84190811855319</v>
      </c>
      <c r="X1652" s="63">
        <f t="shared" ca="1" si="341"/>
        <v>761.92836461994398</v>
      </c>
      <c r="Y1652" s="64">
        <f t="shared" ca="1" si="342"/>
        <v>-7.7391983708138712E-2</v>
      </c>
      <c r="Z1652" s="64"/>
      <c r="AA1652" s="64">
        <f ca="1">MAX(Y1652,OFFSET($AA$4,B1652,0))</f>
        <v>-7.7301052690755601E-2</v>
      </c>
      <c r="AB1652" s="62">
        <f t="shared" ca="1" si="343"/>
        <v>2877325.0621840614</v>
      </c>
      <c r="AC1652" s="65">
        <f t="shared" ca="1" si="344"/>
        <v>283.55737915309146</v>
      </c>
      <c r="AD1652" s="62">
        <f ca="1">MAX(0,AB1652-W1652*(1+OFFSET($Y$4,B1652,0))*E1652)</f>
        <v>0</v>
      </c>
      <c r="AE1652" s="65">
        <f ca="1">IF(OFFSET($AC$4,B1652,0)=0,0,-OFFSET($AC$4,B1652,0)/OFFSET($AD$4,B1652,0)*AD1652)</f>
        <v>0</v>
      </c>
      <c r="AF1652" s="51">
        <f t="shared" ca="1" si="345"/>
        <v>2877325.0621840614</v>
      </c>
    </row>
    <row r="1653" spans="1:32" ht="11.25" x14ac:dyDescent="0.2">
      <c r="A1653" s="60">
        <v>62043</v>
      </c>
      <c r="B1653" s="102">
        <f>INT(A1653/10000)</f>
        <v>6</v>
      </c>
      <c r="C1653" s="109">
        <v>4</v>
      </c>
      <c r="D1653" s="60" t="s">
        <v>1709</v>
      </c>
      <c r="E1653" s="60">
        <v>2966</v>
      </c>
      <c r="F1653" s="60">
        <v>0</v>
      </c>
      <c r="G1653" s="60">
        <f t="shared" si="333"/>
        <v>4781.0149253731342</v>
      </c>
      <c r="H1653" s="60"/>
      <c r="I1653" s="60"/>
      <c r="J1653" s="57"/>
      <c r="K1653" s="23">
        <f t="shared" si="334"/>
        <v>1</v>
      </c>
      <c r="L1653" s="23">
        <f t="shared" si="335"/>
        <v>0</v>
      </c>
      <c r="M1653" s="23">
        <f ca="1">OFFSET('Z1'!$B$7,B1653,K1653)*E1653</f>
        <v>0</v>
      </c>
      <c r="N1653" s="23">
        <f ca="1">IF(L1653&gt;0,OFFSET('Z1'!$I$7,B1653,L1653)*IF(L1653=1,E1653-9300,IF(L1653=2,E1653-18000,IF(L1653=3,E1653-45000,0))),0)</f>
        <v>0</v>
      </c>
      <c r="O1653" s="23">
        <f>IF(AND(F1653=1,E1653&gt;20000,E1653&lt;=45000),E1653*'Z1'!$G$7,0)+IF(AND(F1653=1,E1653&gt;45000,E1653&lt;=50000),'Z1'!$G$7/5000*(50000-E1653)*E1653,0)</f>
        <v>0</v>
      </c>
      <c r="P1653" s="24">
        <f t="shared" ca="1" si="336"/>
        <v>0</v>
      </c>
      <c r="Q1653" s="27">
        <v>8706</v>
      </c>
      <c r="R1653" s="26">
        <f t="shared" si="337"/>
        <v>7706</v>
      </c>
      <c r="S1653" s="27">
        <f t="shared" si="338"/>
        <v>1</v>
      </c>
      <c r="T1653" s="28">
        <f t="shared" si="339"/>
        <v>6935.4000000000005</v>
      </c>
      <c r="U1653" s="61">
        <f ca="1">OFFSET($U$4,B1653,0)/OFFSET($G$4,B1653,0)*G1653</f>
        <v>2249574.4860835164</v>
      </c>
      <c r="V1653" s="62">
        <f t="shared" ca="1" si="340"/>
        <v>2256509.8860835163</v>
      </c>
      <c r="W1653" s="63">
        <v>824.69882399780704</v>
      </c>
      <c r="X1653" s="63">
        <f t="shared" ca="1" si="341"/>
        <v>760.79227447185315</v>
      </c>
      <c r="Y1653" s="64">
        <f t="shared" ca="1" si="342"/>
        <v>-7.7490773196644991E-2</v>
      </c>
      <c r="Z1653" s="64"/>
      <c r="AA1653" s="64">
        <f ca="1">MAX(Y1653,OFFSET($AA$4,B1653,0))</f>
        <v>-7.7301052690755601E-2</v>
      </c>
      <c r="AB1653" s="62">
        <f t="shared" ca="1" si="343"/>
        <v>2256973.9532003468</v>
      </c>
      <c r="AC1653" s="65">
        <f t="shared" ca="1" si="344"/>
        <v>464.06711683049798</v>
      </c>
      <c r="AD1653" s="62">
        <f ca="1">MAX(0,AB1653-W1653*(1+OFFSET($Y$4,B1653,0))*E1653)</f>
        <v>0</v>
      </c>
      <c r="AE1653" s="65">
        <f ca="1">IF(OFFSET($AC$4,B1653,0)=0,0,-OFFSET($AC$4,B1653,0)/OFFSET($AD$4,B1653,0)*AD1653)</f>
        <v>0</v>
      </c>
      <c r="AF1653" s="51">
        <f t="shared" ca="1" si="345"/>
        <v>2256973.9532003468</v>
      </c>
    </row>
    <row r="1654" spans="1:32" ht="11.25" x14ac:dyDescent="0.2">
      <c r="A1654" s="60">
        <v>62044</v>
      </c>
      <c r="B1654" s="102">
        <f>INT(A1654/10000)</f>
        <v>6</v>
      </c>
      <c r="C1654" s="109">
        <v>4</v>
      </c>
      <c r="D1654" s="60" t="s">
        <v>1710</v>
      </c>
      <c r="E1654" s="60">
        <v>2613</v>
      </c>
      <c r="F1654" s="60">
        <v>0</v>
      </c>
      <c r="G1654" s="60">
        <f t="shared" si="333"/>
        <v>4212</v>
      </c>
      <c r="H1654" s="60"/>
      <c r="I1654" s="60"/>
      <c r="J1654" s="57"/>
      <c r="K1654" s="23">
        <f t="shared" si="334"/>
        <v>1</v>
      </c>
      <c r="L1654" s="23">
        <f t="shared" si="335"/>
        <v>0</v>
      </c>
      <c r="M1654" s="23">
        <f ca="1">OFFSET('Z1'!$B$7,B1654,K1654)*E1654</f>
        <v>0</v>
      </c>
      <c r="N1654" s="23">
        <f ca="1">IF(L1654&gt;0,OFFSET('Z1'!$I$7,B1654,L1654)*IF(L1654=1,E1654-9300,IF(L1654=2,E1654-18000,IF(L1654=3,E1654-45000,0))),0)</f>
        <v>0</v>
      </c>
      <c r="O1654" s="23">
        <f>IF(AND(F1654=1,E1654&gt;20000,E1654&lt;=45000),E1654*'Z1'!$G$7,0)+IF(AND(F1654=1,E1654&gt;45000,E1654&lt;=50000),'Z1'!$G$7/5000*(50000-E1654)*E1654,0)</f>
        <v>0</v>
      </c>
      <c r="P1654" s="24">
        <f t="shared" ca="1" si="336"/>
        <v>0</v>
      </c>
      <c r="Q1654" s="27">
        <v>55813</v>
      </c>
      <c r="R1654" s="26">
        <f t="shared" si="337"/>
        <v>54813</v>
      </c>
      <c r="S1654" s="27">
        <f t="shared" si="338"/>
        <v>1</v>
      </c>
      <c r="T1654" s="28">
        <f t="shared" si="339"/>
        <v>49331.700000000004</v>
      </c>
      <c r="U1654" s="61">
        <f ca="1">OFFSET($U$4,B1654,0)/OFFSET($G$4,B1654,0)*G1654</f>
        <v>1981840.2333567864</v>
      </c>
      <c r="V1654" s="62">
        <f t="shared" ca="1" si="340"/>
        <v>2031171.9333567864</v>
      </c>
      <c r="W1654" s="63">
        <v>838.96226028044578</v>
      </c>
      <c r="X1654" s="63">
        <f t="shared" ca="1" si="341"/>
        <v>777.33330782885048</v>
      </c>
      <c r="Y1654" s="64">
        <f t="shared" ca="1" si="342"/>
        <v>-7.3458551557485041E-2</v>
      </c>
      <c r="Z1654" s="64"/>
      <c r="AA1654" s="64">
        <f ca="1">MAX(Y1654,OFFSET($AA$4,B1654,0))</f>
        <v>-7.3458551557485041E-2</v>
      </c>
      <c r="AB1654" s="62">
        <f t="shared" ca="1" si="343"/>
        <v>2031171.9333567864</v>
      </c>
      <c r="AC1654" s="65">
        <f t="shared" ca="1" si="344"/>
        <v>0</v>
      </c>
      <c r="AD1654" s="62">
        <f ca="1">MAX(0,AB1654-W1654*(1+OFFSET($Y$4,B1654,0))*E1654)</f>
        <v>0</v>
      </c>
      <c r="AE1654" s="65">
        <f ca="1">IF(OFFSET($AC$4,B1654,0)=0,0,-OFFSET($AC$4,B1654,0)/OFFSET($AD$4,B1654,0)*AD1654)</f>
        <v>0</v>
      </c>
      <c r="AF1654" s="51">
        <f t="shared" ca="1" si="345"/>
        <v>2031171.9333567864</v>
      </c>
    </row>
    <row r="1655" spans="1:32" ht="11.25" x14ac:dyDescent="0.2">
      <c r="A1655" s="60">
        <v>62045</v>
      </c>
      <c r="B1655" s="102">
        <f>INT(A1655/10000)</f>
        <v>6</v>
      </c>
      <c r="C1655" s="109">
        <v>3</v>
      </c>
      <c r="D1655" s="60" t="s">
        <v>1711</v>
      </c>
      <c r="E1655" s="60">
        <v>1999</v>
      </c>
      <c r="F1655" s="60">
        <v>0</v>
      </c>
      <c r="G1655" s="60">
        <f t="shared" si="333"/>
        <v>3222.2686567164178</v>
      </c>
      <c r="H1655" s="60"/>
      <c r="I1655" s="60"/>
      <c r="J1655" s="57"/>
      <c r="K1655" s="23">
        <f t="shared" si="334"/>
        <v>1</v>
      </c>
      <c r="L1655" s="23">
        <f t="shared" si="335"/>
        <v>0</v>
      </c>
      <c r="M1655" s="23">
        <f ca="1">OFFSET('Z1'!$B$7,B1655,K1655)*E1655</f>
        <v>0</v>
      </c>
      <c r="N1655" s="23">
        <f ca="1">IF(L1655&gt;0,OFFSET('Z1'!$I$7,B1655,L1655)*IF(L1655=1,E1655-9300,IF(L1655=2,E1655-18000,IF(L1655=3,E1655-45000,0))),0)</f>
        <v>0</v>
      </c>
      <c r="O1655" s="23">
        <f>IF(AND(F1655=1,E1655&gt;20000,E1655&lt;=45000),E1655*'Z1'!$G$7,0)+IF(AND(F1655=1,E1655&gt;45000,E1655&lt;=50000),'Z1'!$G$7/5000*(50000-E1655)*E1655,0)</f>
        <v>0</v>
      </c>
      <c r="P1655" s="24">
        <f t="shared" ca="1" si="336"/>
        <v>0</v>
      </c>
      <c r="Q1655" s="27">
        <v>0</v>
      </c>
      <c r="R1655" s="26">
        <f t="shared" si="337"/>
        <v>0</v>
      </c>
      <c r="S1655" s="27">
        <f t="shared" si="338"/>
        <v>1</v>
      </c>
      <c r="T1655" s="28">
        <f t="shared" si="339"/>
        <v>0</v>
      </c>
      <c r="U1655" s="61">
        <f ca="1">OFFSET($U$4,B1655,0)/OFFSET($G$4,B1655,0)*G1655</f>
        <v>1516149.4934864969</v>
      </c>
      <c r="V1655" s="62">
        <f t="shared" ca="1" si="340"/>
        <v>1516149.4934864969</v>
      </c>
      <c r="W1655" s="63">
        <v>822.88628262681459</v>
      </c>
      <c r="X1655" s="63">
        <f t="shared" ca="1" si="341"/>
        <v>758.45397373011349</v>
      </c>
      <c r="Y1655" s="64">
        <f t="shared" ca="1" si="342"/>
        <v>-7.8300380328397923E-2</v>
      </c>
      <c r="Z1655" s="64"/>
      <c r="AA1655" s="64">
        <f ca="1">MAX(Y1655,OFFSET($AA$4,B1655,0))</f>
        <v>-7.7301052690755601E-2</v>
      </c>
      <c r="AB1655" s="62">
        <f t="shared" ca="1" si="343"/>
        <v>1517793.3371632234</v>
      </c>
      <c r="AC1655" s="65">
        <f t="shared" ca="1" si="344"/>
        <v>1643.8436767265666</v>
      </c>
      <c r="AD1655" s="62">
        <f ca="1">MAX(0,AB1655-W1655*(1+OFFSET($Y$4,B1655,0))*E1655)</f>
        <v>0</v>
      </c>
      <c r="AE1655" s="65">
        <f ca="1">IF(OFFSET($AC$4,B1655,0)=0,0,-OFFSET($AC$4,B1655,0)/OFFSET($AD$4,B1655,0)*AD1655)</f>
        <v>0</v>
      </c>
      <c r="AF1655" s="51">
        <f t="shared" ca="1" si="345"/>
        <v>1517793.3371632234</v>
      </c>
    </row>
    <row r="1656" spans="1:32" ht="11.25" x14ac:dyDescent="0.2">
      <c r="A1656" s="60">
        <v>62046</v>
      </c>
      <c r="B1656" s="102">
        <f>INT(A1656/10000)</f>
        <v>6</v>
      </c>
      <c r="C1656" s="109">
        <v>4</v>
      </c>
      <c r="D1656" s="60" t="s">
        <v>1712</v>
      </c>
      <c r="E1656" s="60">
        <v>2714</v>
      </c>
      <c r="F1656" s="60">
        <v>0</v>
      </c>
      <c r="G1656" s="60">
        <f t="shared" si="333"/>
        <v>4374.8059701492539</v>
      </c>
      <c r="H1656" s="60"/>
      <c r="I1656" s="60"/>
      <c r="J1656" s="57"/>
      <c r="K1656" s="23">
        <f t="shared" si="334"/>
        <v>1</v>
      </c>
      <c r="L1656" s="23">
        <f t="shared" si="335"/>
        <v>0</v>
      </c>
      <c r="M1656" s="23">
        <f ca="1">OFFSET('Z1'!$B$7,B1656,K1656)*E1656</f>
        <v>0</v>
      </c>
      <c r="N1656" s="23">
        <f ca="1">IF(L1656&gt;0,OFFSET('Z1'!$I$7,B1656,L1656)*IF(L1656=1,E1656-9300,IF(L1656=2,E1656-18000,IF(L1656=3,E1656-45000,0))),0)</f>
        <v>0</v>
      </c>
      <c r="O1656" s="23">
        <f>IF(AND(F1656=1,E1656&gt;20000,E1656&lt;=45000),E1656*'Z1'!$G$7,0)+IF(AND(F1656=1,E1656&gt;45000,E1656&lt;=50000),'Z1'!$G$7/5000*(50000-E1656)*E1656,0)</f>
        <v>0</v>
      </c>
      <c r="P1656" s="24">
        <f t="shared" ca="1" si="336"/>
        <v>0</v>
      </c>
      <c r="Q1656" s="27">
        <v>6980</v>
      </c>
      <c r="R1656" s="26">
        <f t="shared" si="337"/>
        <v>5980</v>
      </c>
      <c r="S1656" s="27">
        <f t="shared" si="338"/>
        <v>1</v>
      </c>
      <c r="T1656" s="28">
        <f t="shared" si="339"/>
        <v>5382</v>
      </c>
      <c r="U1656" s="61">
        <f ca="1">OFFSET($U$4,B1656,0)/OFFSET($G$4,B1656,0)*G1656</f>
        <v>2058444.0847035281</v>
      </c>
      <c r="V1656" s="62">
        <f t="shared" ca="1" si="340"/>
        <v>2063826.0847035281</v>
      </c>
      <c r="W1656" s="63">
        <v>825.59485091681825</v>
      </c>
      <c r="X1656" s="63">
        <f t="shared" ca="1" si="341"/>
        <v>760.43702457757115</v>
      </c>
      <c r="Y1656" s="64">
        <f t="shared" ca="1" si="342"/>
        <v>-7.8922277999783685E-2</v>
      </c>
      <c r="Z1656" s="64"/>
      <c r="AA1656" s="64">
        <f ca="1">MAX(Y1656,OFFSET($AA$4,B1656,0))</f>
        <v>-7.7301052690755601E-2</v>
      </c>
      <c r="AB1656" s="62">
        <f t="shared" ca="1" si="343"/>
        <v>2067458.7065790063</v>
      </c>
      <c r="AC1656" s="65">
        <f t="shared" ca="1" si="344"/>
        <v>3632.6218754781876</v>
      </c>
      <c r="AD1656" s="62">
        <f ca="1">MAX(0,AB1656-W1656*(1+OFFSET($Y$4,B1656,0))*E1656)</f>
        <v>0</v>
      </c>
      <c r="AE1656" s="65">
        <f ca="1">IF(OFFSET($AC$4,B1656,0)=0,0,-OFFSET($AC$4,B1656,0)/OFFSET($AD$4,B1656,0)*AD1656)</f>
        <v>0</v>
      </c>
      <c r="AF1656" s="51">
        <f t="shared" ca="1" si="345"/>
        <v>2067458.7065790063</v>
      </c>
    </row>
    <row r="1657" spans="1:32" ht="11.25" x14ac:dyDescent="0.2">
      <c r="A1657" s="60">
        <v>62047</v>
      </c>
      <c r="B1657" s="102">
        <f>INT(A1657/10000)</f>
        <v>6</v>
      </c>
      <c r="C1657" s="109">
        <v>5</v>
      </c>
      <c r="D1657" s="60" t="s">
        <v>1713</v>
      </c>
      <c r="E1657" s="60">
        <v>5412</v>
      </c>
      <c r="F1657" s="60">
        <v>0</v>
      </c>
      <c r="G1657" s="60">
        <f t="shared" si="333"/>
        <v>8723.8208955223872</v>
      </c>
      <c r="H1657" s="60"/>
      <c r="I1657" s="60"/>
      <c r="J1657" s="57"/>
      <c r="K1657" s="23">
        <f t="shared" si="334"/>
        <v>1</v>
      </c>
      <c r="L1657" s="23">
        <f t="shared" si="335"/>
        <v>0</v>
      </c>
      <c r="M1657" s="23">
        <f ca="1">OFFSET('Z1'!$B$7,B1657,K1657)*E1657</f>
        <v>0</v>
      </c>
      <c r="N1657" s="23">
        <f ca="1">IF(L1657&gt;0,OFFSET('Z1'!$I$7,B1657,L1657)*IF(L1657=1,E1657-9300,IF(L1657=2,E1657-18000,IF(L1657=3,E1657-45000,0))),0)</f>
        <v>0</v>
      </c>
      <c r="O1657" s="23">
        <f>IF(AND(F1657=1,E1657&gt;20000,E1657&lt;=45000),E1657*'Z1'!$G$7,0)+IF(AND(F1657=1,E1657&gt;45000,E1657&lt;=50000),'Z1'!$G$7/5000*(50000-E1657)*E1657,0)</f>
        <v>0</v>
      </c>
      <c r="P1657" s="24">
        <f t="shared" ca="1" si="336"/>
        <v>0</v>
      </c>
      <c r="Q1657" s="27">
        <v>115841</v>
      </c>
      <c r="R1657" s="26">
        <f t="shared" si="337"/>
        <v>114841</v>
      </c>
      <c r="S1657" s="27">
        <f t="shared" si="338"/>
        <v>1</v>
      </c>
      <c r="T1657" s="28">
        <f t="shared" si="339"/>
        <v>103356.90000000001</v>
      </c>
      <c r="U1657" s="61">
        <f ca="1">OFFSET($U$4,B1657,0)/OFFSET($G$4,B1657,0)*G1657</f>
        <v>4104752.9058273737</v>
      </c>
      <c r="V1657" s="62">
        <f t="shared" ca="1" si="340"/>
        <v>4208109.8058273736</v>
      </c>
      <c r="W1657" s="63">
        <v>840.69881197674215</v>
      </c>
      <c r="X1657" s="63">
        <f t="shared" ca="1" si="341"/>
        <v>777.55170100284067</v>
      </c>
      <c r="Y1657" s="64">
        <f t="shared" ca="1" si="342"/>
        <v>-7.5112644474212065E-2</v>
      </c>
      <c r="Z1657" s="64"/>
      <c r="AA1657" s="64">
        <f ca="1">MAX(Y1657,OFFSET($AA$4,B1657,0))</f>
        <v>-7.5112644474212065E-2</v>
      </c>
      <c r="AB1657" s="62">
        <f t="shared" ca="1" si="343"/>
        <v>4208109.8058273736</v>
      </c>
      <c r="AC1657" s="65">
        <f t="shared" ca="1" si="344"/>
        <v>0</v>
      </c>
      <c r="AD1657" s="62">
        <f ca="1">MAX(0,AB1657-W1657*(1+OFFSET($Y$4,B1657,0))*E1657)</f>
        <v>0</v>
      </c>
      <c r="AE1657" s="65">
        <f ca="1">IF(OFFSET($AC$4,B1657,0)=0,0,-OFFSET($AC$4,B1657,0)/OFFSET($AD$4,B1657,0)*AD1657)</f>
        <v>0</v>
      </c>
      <c r="AF1657" s="51">
        <f t="shared" ca="1" si="345"/>
        <v>4208109.8058273736</v>
      </c>
    </row>
    <row r="1658" spans="1:32" ht="11.25" x14ac:dyDescent="0.2">
      <c r="A1658" s="60">
        <v>62048</v>
      </c>
      <c r="B1658" s="102">
        <f>INT(A1658/10000)</f>
        <v>6</v>
      </c>
      <c r="C1658" s="109">
        <v>4</v>
      </c>
      <c r="D1658" s="60" t="s">
        <v>1714</v>
      </c>
      <c r="E1658" s="60">
        <v>4801</v>
      </c>
      <c r="F1658" s="60">
        <v>0</v>
      </c>
      <c r="G1658" s="60">
        <f t="shared" si="333"/>
        <v>7738.9253731343288</v>
      </c>
      <c r="H1658" s="60"/>
      <c r="I1658" s="60"/>
      <c r="J1658" s="57"/>
      <c r="K1658" s="23">
        <f t="shared" si="334"/>
        <v>1</v>
      </c>
      <c r="L1658" s="23">
        <f t="shared" si="335"/>
        <v>0</v>
      </c>
      <c r="M1658" s="23">
        <f ca="1">OFFSET('Z1'!$B$7,B1658,K1658)*E1658</f>
        <v>0</v>
      </c>
      <c r="N1658" s="23">
        <f ca="1">IF(L1658&gt;0,OFFSET('Z1'!$I$7,B1658,L1658)*IF(L1658=1,E1658-9300,IF(L1658=2,E1658-18000,IF(L1658=3,E1658-45000,0))),0)</f>
        <v>0</v>
      </c>
      <c r="O1658" s="23">
        <f>IF(AND(F1658=1,E1658&gt;20000,E1658&lt;=45000),E1658*'Z1'!$G$7,0)+IF(AND(F1658=1,E1658&gt;45000,E1658&lt;=50000),'Z1'!$G$7/5000*(50000-E1658)*E1658,0)</f>
        <v>0</v>
      </c>
      <c r="P1658" s="24">
        <f t="shared" ca="1" si="336"/>
        <v>0</v>
      </c>
      <c r="Q1658" s="27">
        <v>17092</v>
      </c>
      <c r="R1658" s="26">
        <f t="shared" si="337"/>
        <v>16092</v>
      </c>
      <c r="S1658" s="27">
        <f t="shared" si="338"/>
        <v>1</v>
      </c>
      <c r="T1658" s="28">
        <f t="shared" si="339"/>
        <v>14482.800000000001</v>
      </c>
      <c r="U1658" s="61">
        <f ca="1">OFFSET($U$4,B1658,0)/OFFSET($G$4,B1658,0)*G1658</f>
        <v>3641337.5278782751</v>
      </c>
      <c r="V1658" s="62">
        <f t="shared" ca="1" si="340"/>
        <v>3655820.327878275</v>
      </c>
      <c r="W1658" s="63">
        <v>826.0761863745106</v>
      </c>
      <c r="X1658" s="63">
        <f t="shared" ca="1" si="341"/>
        <v>761.47059526729322</v>
      </c>
      <c r="Y1658" s="64">
        <f t="shared" ca="1" si="342"/>
        <v>-7.8207787820102737E-2</v>
      </c>
      <c r="Z1658" s="64"/>
      <c r="AA1658" s="64">
        <f ca="1">MAX(Y1658,OFFSET($AA$4,B1658,0))</f>
        <v>-7.7301052690755601E-2</v>
      </c>
      <c r="AB1658" s="62">
        <f t="shared" ca="1" si="343"/>
        <v>3659416.4319395465</v>
      </c>
      <c r="AC1658" s="65">
        <f t="shared" ca="1" si="344"/>
        <v>3596.1040612715296</v>
      </c>
      <c r="AD1658" s="62">
        <f ca="1">MAX(0,AB1658-W1658*(1+OFFSET($Y$4,B1658,0))*E1658)</f>
        <v>0</v>
      </c>
      <c r="AE1658" s="65">
        <f ca="1">IF(OFFSET($AC$4,B1658,0)=0,0,-OFFSET($AC$4,B1658,0)/OFFSET($AD$4,B1658,0)*AD1658)</f>
        <v>0</v>
      </c>
      <c r="AF1658" s="51">
        <f t="shared" ca="1" si="345"/>
        <v>3659416.4319395465</v>
      </c>
    </row>
    <row r="1659" spans="1:32" ht="11.25" x14ac:dyDescent="0.2">
      <c r="A1659" s="60">
        <v>62105</v>
      </c>
      <c r="B1659" s="102">
        <f>INT(A1659/10000)</f>
        <v>6</v>
      </c>
      <c r="C1659" s="109">
        <v>3</v>
      </c>
      <c r="D1659" s="60" t="s">
        <v>1715</v>
      </c>
      <c r="E1659" s="60">
        <v>1691</v>
      </c>
      <c r="F1659" s="60">
        <v>0</v>
      </c>
      <c r="G1659" s="60">
        <f t="shared" si="333"/>
        <v>2725.7910447761192</v>
      </c>
      <c r="H1659" s="60"/>
      <c r="I1659" s="60"/>
      <c r="J1659" s="57"/>
      <c r="K1659" s="23">
        <f t="shared" si="334"/>
        <v>1</v>
      </c>
      <c r="L1659" s="23">
        <f t="shared" si="335"/>
        <v>0</v>
      </c>
      <c r="M1659" s="23">
        <f ca="1">OFFSET('Z1'!$B$7,B1659,K1659)*E1659</f>
        <v>0</v>
      </c>
      <c r="N1659" s="23">
        <f ca="1">IF(L1659&gt;0,OFFSET('Z1'!$I$7,B1659,L1659)*IF(L1659=1,E1659-9300,IF(L1659=2,E1659-18000,IF(L1659=3,E1659-45000,0))),0)</f>
        <v>0</v>
      </c>
      <c r="O1659" s="23">
        <f>IF(AND(F1659=1,E1659&gt;20000,E1659&lt;=45000),E1659*'Z1'!$G$7,0)+IF(AND(F1659=1,E1659&gt;45000,E1659&lt;=50000),'Z1'!$G$7/5000*(50000-E1659)*E1659,0)</f>
        <v>0</v>
      </c>
      <c r="P1659" s="24">
        <f t="shared" ca="1" si="336"/>
        <v>0</v>
      </c>
      <c r="Q1659" s="27">
        <v>6262</v>
      </c>
      <c r="R1659" s="26">
        <f t="shared" si="337"/>
        <v>5262</v>
      </c>
      <c r="S1659" s="27">
        <f t="shared" si="338"/>
        <v>1</v>
      </c>
      <c r="T1659" s="28">
        <f t="shared" si="339"/>
        <v>4735.8</v>
      </c>
      <c r="U1659" s="61">
        <f ca="1">OFFSET($U$4,B1659,0)/OFFSET($G$4,B1659,0)*G1659</f>
        <v>1282545.6695776219</v>
      </c>
      <c r="V1659" s="62">
        <f t="shared" ca="1" si="340"/>
        <v>1287281.4695776219</v>
      </c>
      <c r="W1659" s="63">
        <v>825.2815374598548</v>
      </c>
      <c r="X1659" s="63">
        <f t="shared" ca="1" si="341"/>
        <v>761.25456509616902</v>
      </c>
      <c r="Y1659" s="64">
        <f t="shared" ca="1" si="342"/>
        <v>-7.7581975916673596E-2</v>
      </c>
      <c r="Z1659" s="64"/>
      <c r="AA1659" s="64">
        <f ca="1">MAX(Y1659,OFFSET($AA$4,B1659,0))</f>
        <v>-7.7301052690755601E-2</v>
      </c>
      <c r="AB1659" s="62">
        <f t="shared" ca="1" si="343"/>
        <v>1287673.5122889052</v>
      </c>
      <c r="AC1659" s="65">
        <f t="shared" ca="1" si="344"/>
        <v>392.04271128331311</v>
      </c>
      <c r="AD1659" s="62">
        <f ca="1">MAX(0,AB1659-W1659*(1+OFFSET($Y$4,B1659,0))*E1659)</f>
        <v>0</v>
      </c>
      <c r="AE1659" s="65">
        <f ca="1">IF(OFFSET($AC$4,B1659,0)=0,0,-OFFSET($AC$4,B1659,0)/OFFSET($AD$4,B1659,0)*AD1659)</f>
        <v>0</v>
      </c>
      <c r="AF1659" s="51">
        <f t="shared" ca="1" si="345"/>
        <v>1287673.5122889052</v>
      </c>
    </row>
    <row r="1660" spans="1:32" ht="11.25" x14ac:dyDescent="0.2">
      <c r="A1660" s="60">
        <v>62115</v>
      </c>
      <c r="B1660" s="102">
        <f>INT(A1660/10000)</f>
        <v>6</v>
      </c>
      <c r="C1660" s="109">
        <v>5</v>
      </c>
      <c r="D1660" s="60" t="s">
        <v>1716</v>
      </c>
      <c r="E1660" s="60">
        <v>5320</v>
      </c>
      <c r="F1660" s="60">
        <v>0</v>
      </c>
      <c r="G1660" s="60">
        <f t="shared" si="333"/>
        <v>8575.5223880597023</v>
      </c>
      <c r="H1660" s="60"/>
      <c r="I1660" s="60"/>
      <c r="J1660" s="57"/>
      <c r="K1660" s="23">
        <f t="shared" si="334"/>
        <v>1</v>
      </c>
      <c r="L1660" s="23">
        <f t="shared" si="335"/>
        <v>0</v>
      </c>
      <c r="M1660" s="23">
        <f ca="1">OFFSET('Z1'!$B$7,B1660,K1660)*E1660</f>
        <v>0</v>
      </c>
      <c r="N1660" s="23">
        <f ca="1">IF(L1660&gt;0,OFFSET('Z1'!$I$7,B1660,L1660)*IF(L1660=1,E1660-9300,IF(L1660=2,E1660-18000,IF(L1660=3,E1660-45000,0))),0)</f>
        <v>0</v>
      </c>
      <c r="O1660" s="23">
        <f>IF(AND(F1660=1,E1660&gt;20000,E1660&lt;=45000),E1660*'Z1'!$G$7,0)+IF(AND(F1660=1,E1660&gt;45000,E1660&lt;=50000),'Z1'!$G$7/5000*(50000-E1660)*E1660,0)</f>
        <v>0</v>
      </c>
      <c r="P1660" s="24">
        <f t="shared" ca="1" si="336"/>
        <v>0</v>
      </c>
      <c r="Q1660" s="27">
        <v>16163</v>
      </c>
      <c r="R1660" s="26">
        <f t="shared" si="337"/>
        <v>15163</v>
      </c>
      <c r="S1660" s="27">
        <f t="shared" si="338"/>
        <v>1</v>
      </c>
      <c r="T1660" s="28">
        <f t="shared" si="339"/>
        <v>13646.7</v>
      </c>
      <c r="U1660" s="61">
        <f ca="1">OFFSET($U$4,B1660,0)/OFFSET($G$4,B1660,0)*G1660</f>
        <v>4034975.1402442041</v>
      </c>
      <c r="V1660" s="62">
        <f t="shared" ca="1" si="340"/>
        <v>4048621.8402442043</v>
      </c>
      <c r="W1660" s="63">
        <v>826.16089539598727</v>
      </c>
      <c r="X1660" s="63">
        <f t="shared" ca="1" si="341"/>
        <v>761.01914290304592</v>
      </c>
      <c r="Y1660" s="64">
        <f t="shared" ca="1" si="342"/>
        <v>-7.8848748295836768E-2</v>
      </c>
      <c r="Z1660" s="64"/>
      <c r="AA1660" s="64">
        <f ca="1">MAX(Y1660,OFFSET($AA$4,B1660,0))</f>
        <v>-7.7301052690755601E-2</v>
      </c>
      <c r="AB1660" s="62">
        <f t="shared" ca="1" si="343"/>
        <v>4055424.2347664819</v>
      </c>
      <c r="AC1660" s="65">
        <f t="shared" ca="1" si="344"/>
        <v>6802.3945222776383</v>
      </c>
      <c r="AD1660" s="62">
        <f ca="1">MAX(0,AB1660-W1660*(1+OFFSET($Y$4,B1660,0))*E1660)</f>
        <v>0</v>
      </c>
      <c r="AE1660" s="65">
        <f ca="1">IF(OFFSET($AC$4,B1660,0)=0,0,-OFFSET($AC$4,B1660,0)/OFFSET($AD$4,B1660,0)*AD1660)</f>
        <v>0</v>
      </c>
      <c r="AF1660" s="51">
        <f t="shared" ca="1" si="345"/>
        <v>4055424.2347664819</v>
      </c>
    </row>
    <row r="1661" spans="1:32" ht="11.25" x14ac:dyDescent="0.2">
      <c r="A1661" s="60">
        <v>62116</v>
      </c>
      <c r="B1661" s="102">
        <f>INT(A1661/10000)</f>
        <v>6</v>
      </c>
      <c r="C1661" s="109">
        <v>4</v>
      </c>
      <c r="D1661" s="60" t="s">
        <v>1717</v>
      </c>
      <c r="E1661" s="60">
        <v>3875</v>
      </c>
      <c r="F1661" s="60">
        <v>0</v>
      </c>
      <c r="G1661" s="60">
        <f t="shared" si="333"/>
        <v>6246.2686567164183</v>
      </c>
      <c r="H1661" s="60"/>
      <c r="I1661" s="60"/>
      <c r="J1661" s="57"/>
      <c r="K1661" s="23">
        <f t="shared" si="334"/>
        <v>1</v>
      </c>
      <c r="L1661" s="23">
        <f t="shared" si="335"/>
        <v>0</v>
      </c>
      <c r="M1661" s="23">
        <f ca="1">OFFSET('Z1'!$B$7,B1661,K1661)*E1661</f>
        <v>0</v>
      </c>
      <c r="N1661" s="23">
        <f ca="1">IF(L1661&gt;0,OFFSET('Z1'!$I$7,B1661,L1661)*IF(L1661=1,E1661-9300,IF(L1661=2,E1661-18000,IF(L1661=3,E1661-45000,0))),0)</f>
        <v>0</v>
      </c>
      <c r="O1661" s="23">
        <f>IF(AND(F1661=1,E1661&gt;20000,E1661&lt;=45000),E1661*'Z1'!$G$7,0)+IF(AND(F1661=1,E1661&gt;45000,E1661&lt;=50000),'Z1'!$G$7/5000*(50000-E1661)*E1661,0)</f>
        <v>0</v>
      </c>
      <c r="P1661" s="24">
        <f t="shared" ca="1" si="336"/>
        <v>0</v>
      </c>
      <c r="Q1661" s="27">
        <v>8963</v>
      </c>
      <c r="R1661" s="26">
        <f t="shared" si="337"/>
        <v>7963</v>
      </c>
      <c r="S1661" s="27">
        <f t="shared" si="338"/>
        <v>1</v>
      </c>
      <c r="T1661" s="28">
        <f t="shared" si="339"/>
        <v>7166.7</v>
      </c>
      <c r="U1661" s="61">
        <f ca="1">OFFSET($U$4,B1661,0)/OFFSET($G$4,B1661,0)*G1661</f>
        <v>2939009.1482041897</v>
      </c>
      <c r="V1661" s="62">
        <f t="shared" ca="1" si="340"/>
        <v>2946175.8482041899</v>
      </c>
      <c r="W1661" s="63">
        <v>824.62018487662044</v>
      </c>
      <c r="X1661" s="63">
        <f t="shared" ca="1" si="341"/>
        <v>760.30344469785541</v>
      </c>
      <c r="Y1661" s="64">
        <f t="shared" ca="1" si="342"/>
        <v>-7.7995592829671168E-2</v>
      </c>
      <c r="Z1661" s="64"/>
      <c r="AA1661" s="64">
        <f ca="1">MAX(Y1661,OFFSET($AA$4,B1661,0))</f>
        <v>-7.7301052690755601E-2</v>
      </c>
      <c r="AB1661" s="62">
        <f t="shared" ca="1" si="343"/>
        <v>2948395.1839979971</v>
      </c>
      <c r="AC1661" s="65">
        <f t="shared" ca="1" si="344"/>
        <v>2219.3357938071713</v>
      </c>
      <c r="AD1661" s="62">
        <f ca="1">MAX(0,AB1661-W1661*(1+OFFSET($Y$4,B1661,0))*E1661)</f>
        <v>0</v>
      </c>
      <c r="AE1661" s="65">
        <f ca="1">IF(OFFSET($AC$4,B1661,0)=0,0,-OFFSET($AC$4,B1661,0)/OFFSET($AD$4,B1661,0)*AD1661)</f>
        <v>0</v>
      </c>
      <c r="AF1661" s="51">
        <f t="shared" ca="1" si="345"/>
        <v>2948395.1839979971</v>
      </c>
    </row>
    <row r="1662" spans="1:32" ht="11.25" x14ac:dyDescent="0.2">
      <c r="A1662" s="60">
        <v>62125</v>
      </c>
      <c r="B1662" s="102">
        <f>INT(A1662/10000)</f>
        <v>6</v>
      </c>
      <c r="C1662" s="109">
        <v>3</v>
      </c>
      <c r="D1662" s="60" t="s">
        <v>1718</v>
      </c>
      <c r="E1662" s="60">
        <v>2350</v>
      </c>
      <c r="F1662" s="60">
        <v>0</v>
      </c>
      <c r="G1662" s="60">
        <f t="shared" si="333"/>
        <v>3788.0597014925374</v>
      </c>
      <c r="H1662" s="60"/>
      <c r="I1662" s="60"/>
      <c r="J1662" s="57"/>
      <c r="K1662" s="23">
        <f t="shared" si="334"/>
        <v>1</v>
      </c>
      <c r="L1662" s="23">
        <f t="shared" si="335"/>
        <v>0</v>
      </c>
      <c r="M1662" s="23">
        <f ca="1">OFFSET('Z1'!$B$7,B1662,K1662)*E1662</f>
        <v>0</v>
      </c>
      <c r="N1662" s="23">
        <f ca="1">IF(L1662&gt;0,OFFSET('Z1'!$I$7,B1662,L1662)*IF(L1662=1,E1662-9300,IF(L1662=2,E1662-18000,IF(L1662=3,E1662-45000,0))),0)</f>
        <v>0</v>
      </c>
      <c r="O1662" s="23">
        <f>IF(AND(F1662=1,E1662&gt;20000,E1662&lt;=45000),E1662*'Z1'!$G$7,0)+IF(AND(F1662=1,E1662&gt;45000,E1662&lt;=50000),'Z1'!$G$7/5000*(50000-E1662)*E1662,0)</f>
        <v>0</v>
      </c>
      <c r="P1662" s="24">
        <f t="shared" ca="1" si="336"/>
        <v>0</v>
      </c>
      <c r="Q1662" s="27">
        <v>5831</v>
      </c>
      <c r="R1662" s="26">
        <f t="shared" si="337"/>
        <v>4831</v>
      </c>
      <c r="S1662" s="27">
        <f t="shared" si="338"/>
        <v>1</v>
      </c>
      <c r="T1662" s="28">
        <f t="shared" si="339"/>
        <v>4347.9000000000005</v>
      </c>
      <c r="U1662" s="61">
        <f ca="1">OFFSET($U$4,B1662,0)/OFFSET($G$4,B1662,0)*G1662</f>
        <v>1782366.8382657666</v>
      </c>
      <c r="V1662" s="62">
        <f t="shared" ca="1" si="340"/>
        <v>1786714.7382657665</v>
      </c>
      <c r="W1662" s="63">
        <v>824.81201511089102</v>
      </c>
      <c r="X1662" s="63">
        <f t="shared" ca="1" si="341"/>
        <v>760.30414394287936</v>
      </c>
      <c r="Y1662" s="64">
        <f t="shared" ca="1" si="342"/>
        <v>-7.8209179772119275E-2</v>
      </c>
      <c r="Z1662" s="64"/>
      <c r="AA1662" s="64">
        <f ca="1">MAX(Y1662,OFFSET($AA$4,B1662,0))</f>
        <v>-7.7301052690755601E-2</v>
      </c>
      <c r="AB1662" s="62">
        <f t="shared" ca="1" si="343"/>
        <v>1788474.968466464</v>
      </c>
      <c r="AC1662" s="65">
        <f t="shared" ca="1" si="344"/>
        <v>1760.2302006974351</v>
      </c>
      <c r="AD1662" s="62">
        <f ca="1">MAX(0,AB1662-W1662*(1+OFFSET($Y$4,B1662,0))*E1662)</f>
        <v>0</v>
      </c>
      <c r="AE1662" s="65">
        <f ca="1">IF(OFFSET($AC$4,B1662,0)=0,0,-OFFSET($AC$4,B1662,0)/OFFSET($AD$4,B1662,0)*AD1662)</f>
        <v>0</v>
      </c>
      <c r="AF1662" s="51">
        <f t="shared" ca="1" si="345"/>
        <v>1788474.968466464</v>
      </c>
    </row>
    <row r="1663" spans="1:32" ht="11.25" x14ac:dyDescent="0.2">
      <c r="A1663" s="60">
        <v>62128</v>
      </c>
      <c r="B1663" s="102">
        <f>INT(A1663/10000)</f>
        <v>6</v>
      </c>
      <c r="C1663" s="109">
        <v>4</v>
      </c>
      <c r="D1663" s="60" t="s">
        <v>1719</v>
      </c>
      <c r="E1663" s="60">
        <v>3611</v>
      </c>
      <c r="F1663" s="60">
        <v>0</v>
      </c>
      <c r="G1663" s="60">
        <f t="shared" si="333"/>
        <v>5820.7164179104475</v>
      </c>
      <c r="H1663" s="60"/>
      <c r="I1663" s="60"/>
      <c r="J1663" s="57"/>
      <c r="K1663" s="23">
        <f t="shared" si="334"/>
        <v>1</v>
      </c>
      <c r="L1663" s="23">
        <f t="shared" si="335"/>
        <v>0</v>
      </c>
      <c r="M1663" s="23">
        <f ca="1">OFFSET('Z1'!$B$7,B1663,K1663)*E1663</f>
        <v>0</v>
      </c>
      <c r="N1663" s="23">
        <f ca="1">IF(L1663&gt;0,OFFSET('Z1'!$I$7,B1663,L1663)*IF(L1663=1,E1663-9300,IF(L1663=2,E1663-18000,IF(L1663=3,E1663-45000,0))),0)</f>
        <v>0</v>
      </c>
      <c r="O1663" s="23">
        <f>IF(AND(F1663=1,E1663&gt;20000,E1663&lt;=45000),E1663*'Z1'!$G$7,0)+IF(AND(F1663=1,E1663&gt;45000,E1663&lt;=50000),'Z1'!$G$7/5000*(50000-E1663)*E1663,0)</f>
        <v>0</v>
      </c>
      <c r="P1663" s="24">
        <f t="shared" ca="1" si="336"/>
        <v>0</v>
      </c>
      <c r="Q1663" s="27">
        <v>11513</v>
      </c>
      <c r="R1663" s="26">
        <f t="shared" si="337"/>
        <v>10513</v>
      </c>
      <c r="S1663" s="27">
        <f t="shared" si="338"/>
        <v>1</v>
      </c>
      <c r="T1663" s="28">
        <f t="shared" si="339"/>
        <v>9461.7000000000007</v>
      </c>
      <c r="U1663" s="61">
        <f ca="1">OFFSET($U$4,B1663,0)/OFFSET($G$4,B1663,0)*G1663</f>
        <v>2738777.2991394396</v>
      </c>
      <c r="V1663" s="62">
        <f t="shared" ca="1" si="340"/>
        <v>2748238.9991394398</v>
      </c>
      <c r="W1663" s="63">
        <v>825.45275517257176</v>
      </c>
      <c r="X1663" s="63">
        <f t="shared" ca="1" si="341"/>
        <v>761.0742174299196</v>
      </c>
      <c r="Y1663" s="64">
        <f t="shared" ca="1" si="342"/>
        <v>-7.7991789765354813E-2</v>
      </c>
      <c r="Z1663" s="64"/>
      <c r="AA1663" s="64">
        <f ca="1">MAX(Y1663,OFFSET($AA$4,B1663,0))</f>
        <v>-7.7301052690755601E-2</v>
      </c>
      <c r="AB1663" s="62">
        <f t="shared" ca="1" si="343"/>
        <v>2750297.8859752542</v>
      </c>
      <c r="AC1663" s="65">
        <f t="shared" ca="1" si="344"/>
        <v>2058.8868358144537</v>
      </c>
      <c r="AD1663" s="62">
        <f ca="1">MAX(0,AB1663-W1663*(1+OFFSET($Y$4,B1663,0))*E1663)</f>
        <v>0</v>
      </c>
      <c r="AE1663" s="65">
        <f ca="1">IF(OFFSET($AC$4,B1663,0)=0,0,-OFFSET($AC$4,B1663,0)/OFFSET($AD$4,B1663,0)*AD1663)</f>
        <v>0</v>
      </c>
      <c r="AF1663" s="51">
        <f t="shared" ca="1" si="345"/>
        <v>2750297.8859752542</v>
      </c>
    </row>
    <row r="1664" spans="1:32" ht="11.25" x14ac:dyDescent="0.2">
      <c r="A1664" s="60">
        <v>62131</v>
      </c>
      <c r="B1664" s="102">
        <f>INT(A1664/10000)</f>
        <v>6</v>
      </c>
      <c r="C1664" s="109">
        <v>3</v>
      </c>
      <c r="D1664" s="60" t="s">
        <v>1720</v>
      </c>
      <c r="E1664" s="60">
        <v>1442</v>
      </c>
      <c r="F1664" s="60">
        <v>0</v>
      </c>
      <c r="G1664" s="60">
        <f t="shared" si="333"/>
        <v>2324.4179104477612</v>
      </c>
      <c r="H1664" s="60"/>
      <c r="I1664" s="60"/>
      <c r="J1664" s="57"/>
      <c r="K1664" s="23">
        <f t="shared" si="334"/>
        <v>1</v>
      </c>
      <c r="L1664" s="23">
        <f t="shared" si="335"/>
        <v>0</v>
      </c>
      <c r="M1664" s="23">
        <f ca="1">OFFSET('Z1'!$B$7,B1664,K1664)*E1664</f>
        <v>0</v>
      </c>
      <c r="N1664" s="23">
        <f ca="1">IF(L1664&gt;0,OFFSET('Z1'!$I$7,B1664,L1664)*IF(L1664=1,E1664-9300,IF(L1664=2,E1664-18000,IF(L1664=3,E1664-45000,0))),0)</f>
        <v>0</v>
      </c>
      <c r="O1664" s="23">
        <f>IF(AND(F1664=1,E1664&gt;20000,E1664&lt;=45000),E1664*'Z1'!$G$7,0)+IF(AND(F1664=1,E1664&gt;45000,E1664&lt;=50000),'Z1'!$G$7/5000*(50000-E1664)*E1664,0)</f>
        <v>0</v>
      </c>
      <c r="P1664" s="24">
        <f t="shared" ca="1" si="336"/>
        <v>0</v>
      </c>
      <c r="Q1664" s="27">
        <v>52987</v>
      </c>
      <c r="R1664" s="26">
        <f t="shared" si="337"/>
        <v>51987</v>
      </c>
      <c r="S1664" s="27">
        <f t="shared" si="338"/>
        <v>1</v>
      </c>
      <c r="T1664" s="28">
        <f t="shared" si="339"/>
        <v>46788.3</v>
      </c>
      <c r="U1664" s="61">
        <f ca="1">OFFSET($U$4,B1664,0)/OFFSET($G$4,B1664,0)*G1664</f>
        <v>1093690.6301188236</v>
      </c>
      <c r="V1664" s="62">
        <f t="shared" ca="1" si="340"/>
        <v>1140478.9301188237</v>
      </c>
      <c r="W1664" s="63">
        <v>854.7569395318709</v>
      </c>
      <c r="X1664" s="63">
        <f t="shared" ca="1" si="341"/>
        <v>790.90078371624384</v>
      </c>
      <c r="Y1664" s="64">
        <f t="shared" ca="1" si="342"/>
        <v>-7.4706800099920256E-2</v>
      </c>
      <c r="Z1664" s="64"/>
      <c r="AA1664" s="64">
        <f ca="1">MAX(Y1664,OFFSET($AA$4,B1664,0))</f>
        <v>-7.4706800099920256E-2</v>
      </c>
      <c r="AB1664" s="62">
        <f t="shared" ca="1" si="343"/>
        <v>1140478.9301188237</v>
      </c>
      <c r="AC1664" s="65">
        <f t="shared" ca="1" si="344"/>
        <v>0</v>
      </c>
      <c r="AD1664" s="62">
        <f ca="1">MAX(0,AB1664-W1664*(1+OFFSET($Y$4,B1664,0))*E1664)</f>
        <v>0</v>
      </c>
      <c r="AE1664" s="65">
        <f ca="1">IF(OFFSET($AC$4,B1664,0)=0,0,-OFFSET($AC$4,B1664,0)/OFFSET($AD$4,B1664,0)*AD1664)</f>
        <v>0</v>
      </c>
      <c r="AF1664" s="51">
        <f t="shared" ca="1" si="345"/>
        <v>1140478.9301188237</v>
      </c>
    </row>
    <row r="1665" spans="1:32" ht="11.25" x14ac:dyDescent="0.2">
      <c r="A1665" s="60">
        <v>62132</v>
      </c>
      <c r="B1665" s="102">
        <f>INT(A1665/10000)</f>
        <v>6</v>
      </c>
      <c r="C1665" s="109">
        <v>3</v>
      </c>
      <c r="D1665" s="60" t="s">
        <v>1721</v>
      </c>
      <c r="E1665" s="60">
        <v>1839</v>
      </c>
      <c r="F1665" s="60">
        <v>0</v>
      </c>
      <c r="G1665" s="60">
        <f t="shared" si="333"/>
        <v>2964.3582089552237</v>
      </c>
      <c r="H1665" s="60"/>
      <c r="I1665" s="60"/>
      <c r="J1665" s="57"/>
      <c r="K1665" s="23">
        <f t="shared" si="334"/>
        <v>1</v>
      </c>
      <c r="L1665" s="23">
        <f t="shared" si="335"/>
        <v>0</v>
      </c>
      <c r="M1665" s="23">
        <f ca="1">OFFSET('Z1'!$B$7,B1665,K1665)*E1665</f>
        <v>0</v>
      </c>
      <c r="N1665" s="23">
        <f ca="1">IF(L1665&gt;0,OFFSET('Z1'!$I$7,B1665,L1665)*IF(L1665=1,E1665-9300,IF(L1665=2,E1665-18000,IF(L1665=3,E1665-45000,0))),0)</f>
        <v>0</v>
      </c>
      <c r="O1665" s="23">
        <f>IF(AND(F1665=1,E1665&gt;20000,E1665&lt;=45000),E1665*'Z1'!$G$7,0)+IF(AND(F1665=1,E1665&gt;45000,E1665&lt;=50000),'Z1'!$G$7/5000*(50000-E1665)*E1665,0)</f>
        <v>0</v>
      </c>
      <c r="P1665" s="24">
        <f t="shared" ca="1" si="336"/>
        <v>0</v>
      </c>
      <c r="Q1665" s="27">
        <v>2039</v>
      </c>
      <c r="R1665" s="26">
        <f t="shared" si="337"/>
        <v>1039</v>
      </c>
      <c r="S1665" s="27">
        <f t="shared" si="338"/>
        <v>1</v>
      </c>
      <c r="T1665" s="28">
        <f t="shared" si="339"/>
        <v>935.1</v>
      </c>
      <c r="U1665" s="61">
        <f ca="1">OFFSET($U$4,B1665,0)/OFFSET($G$4,B1665,0)*G1665</f>
        <v>1394796.8576896787</v>
      </c>
      <c r="V1665" s="62">
        <f t="shared" ca="1" si="340"/>
        <v>1395731.9576896788</v>
      </c>
      <c r="W1665" s="63">
        <v>823.49940455136345</v>
      </c>
      <c r="X1665" s="63">
        <f t="shared" ca="1" si="341"/>
        <v>758.96245660123918</v>
      </c>
      <c r="Y1665" s="64">
        <f t="shared" ca="1" si="342"/>
        <v>-7.8369149502036994E-2</v>
      </c>
      <c r="Z1665" s="64"/>
      <c r="AA1665" s="64">
        <f ca="1">MAX(Y1665,OFFSET($AA$4,B1665,0))</f>
        <v>-7.7301052690755601E-2</v>
      </c>
      <c r="AB1665" s="62">
        <f t="shared" ca="1" si="343"/>
        <v>1397349.4999546828</v>
      </c>
      <c r="AC1665" s="65">
        <f t="shared" ca="1" si="344"/>
        <v>1617.5422650040127</v>
      </c>
      <c r="AD1665" s="62">
        <f ca="1">MAX(0,AB1665-W1665*(1+OFFSET($Y$4,B1665,0))*E1665)</f>
        <v>0</v>
      </c>
      <c r="AE1665" s="65">
        <f ca="1">IF(OFFSET($AC$4,B1665,0)=0,0,-OFFSET($AC$4,B1665,0)/OFFSET($AD$4,B1665,0)*AD1665)</f>
        <v>0</v>
      </c>
      <c r="AF1665" s="51">
        <f t="shared" ca="1" si="345"/>
        <v>1397349.4999546828</v>
      </c>
    </row>
    <row r="1666" spans="1:32" ht="11.25" x14ac:dyDescent="0.2">
      <c r="A1666" s="60">
        <v>62135</v>
      </c>
      <c r="B1666" s="102">
        <f>INT(A1666/10000)</f>
        <v>6</v>
      </c>
      <c r="C1666" s="109">
        <v>3</v>
      </c>
      <c r="D1666" s="60" t="s">
        <v>1722</v>
      </c>
      <c r="E1666" s="60">
        <v>1595</v>
      </c>
      <c r="F1666" s="60">
        <v>0</v>
      </c>
      <c r="G1666" s="60">
        <f t="shared" si="333"/>
        <v>2571.0447761194032</v>
      </c>
      <c r="H1666" s="60"/>
      <c r="I1666" s="60"/>
      <c r="J1666" s="57"/>
      <c r="K1666" s="23">
        <f t="shared" si="334"/>
        <v>1</v>
      </c>
      <c r="L1666" s="23">
        <f t="shared" si="335"/>
        <v>0</v>
      </c>
      <c r="M1666" s="23">
        <f ca="1">OFFSET('Z1'!$B$7,B1666,K1666)*E1666</f>
        <v>0</v>
      </c>
      <c r="N1666" s="23">
        <f ca="1">IF(L1666&gt;0,OFFSET('Z1'!$I$7,B1666,L1666)*IF(L1666=1,E1666-9300,IF(L1666=2,E1666-18000,IF(L1666=3,E1666-45000,0))),0)</f>
        <v>0</v>
      </c>
      <c r="O1666" s="23">
        <f>IF(AND(F1666=1,E1666&gt;20000,E1666&lt;=45000),E1666*'Z1'!$G$7,0)+IF(AND(F1666=1,E1666&gt;45000,E1666&lt;=50000),'Z1'!$G$7/5000*(50000-E1666)*E1666,0)</f>
        <v>0</v>
      </c>
      <c r="P1666" s="24">
        <f t="shared" ca="1" si="336"/>
        <v>0</v>
      </c>
      <c r="Q1666" s="27">
        <v>13127</v>
      </c>
      <c r="R1666" s="26">
        <f t="shared" si="337"/>
        <v>12127</v>
      </c>
      <c r="S1666" s="27">
        <f t="shared" si="338"/>
        <v>1</v>
      </c>
      <c r="T1666" s="28">
        <f t="shared" si="339"/>
        <v>10914.300000000001</v>
      </c>
      <c r="U1666" s="61">
        <f ca="1">OFFSET($U$4,B1666,0)/OFFSET($G$4,B1666,0)*G1666</f>
        <v>1209734.0880995311</v>
      </c>
      <c r="V1666" s="62">
        <f t="shared" ca="1" si="340"/>
        <v>1220648.3880995312</v>
      </c>
      <c r="W1666" s="63">
        <v>850.83463927495529</v>
      </c>
      <c r="X1666" s="63">
        <f t="shared" ca="1" si="341"/>
        <v>765.29679504672799</v>
      </c>
      <c r="Y1666" s="64">
        <f t="shared" ca="1" si="342"/>
        <v>-0.10053404066989913</v>
      </c>
      <c r="Z1666" s="64"/>
      <c r="AA1666" s="64">
        <f ca="1">MAX(Y1666,OFFSET($AA$4,B1666,0))</f>
        <v>-7.7301052690755601E-2</v>
      </c>
      <c r="AB1666" s="62">
        <f t="shared" ca="1" si="343"/>
        <v>1252177.4404592209</v>
      </c>
      <c r="AC1666" s="65">
        <f t="shared" ca="1" si="344"/>
        <v>31529.052359689726</v>
      </c>
      <c r="AD1666" s="62">
        <f ca="1">MAX(0,AB1666-W1666*(1+OFFSET($Y$4,B1666,0))*E1666)</f>
        <v>0</v>
      </c>
      <c r="AE1666" s="65">
        <f ca="1">IF(OFFSET($AC$4,B1666,0)=0,0,-OFFSET($AC$4,B1666,0)/OFFSET($AD$4,B1666,0)*AD1666)</f>
        <v>0</v>
      </c>
      <c r="AF1666" s="51">
        <f t="shared" ca="1" si="345"/>
        <v>1252177.4404592209</v>
      </c>
    </row>
    <row r="1667" spans="1:32" ht="11.25" x14ac:dyDescent="0.2">
      <c r="A1667" s="60">
        <v>62138</v>
      </c>
      <c r="B1667" s="102">
        <f>INT(A1667/10000)</f>
        <v>6</v>
      </c>
      <c r="C1667" s="109">
        <v>3</v>
      </c>
      <c r="D1667" s="60" t="s">
        <v>1723</v>
      </c>
      <c r="E1667" s="60">
        <v>2430</v>
      </c>
      <c r="F1667" s="60">
        <v>0</v>
      </c>
      <c r="G1667" s="60">
        <f t="shared" si="333"/>
        <v>3917.0149253731342</v>
      </c>
      <c r="H1667" s="60"/>
      <c r="I1667" s="60"/>
      <c r="J1667" s="57"/>
      <c r="K1667" s="23">
        <f t="shared" si="334"/>
        <v>1</v>
      </c>
      <c r="L1667" s="23">
        <f t="shared" si="335"/>
        <v>0</v>
      </c>
      <c r="M1667" s="23">
        <f ca="1">OFFSET('Z1'!$B$7,B1667,K1667)*E1667</f>
        <v>0</v>
      </c>
      <c r="N1667" s="23">
        <f ca="1">IF(L1667&gt;0,OFFSET('Z1'!$I$7,B1667,L1667)*IF(L1667=1,E1667-9300,IF(L1667=2,E1667-18000,IF(L1667=3,E1667-45000,0))),0)</f>
        <v>0</v>
      </c>
      <c r="O1667" s="23">
        <f>IF(AND(F1667=1,E1667&gt;20000,E1667&lt;=45000),E1667*'Z1'!$G$7,0)+IF(AND(F1667=1,E1667&gt;45000,E1667&lt;=50000),'Z1'!$G$7/5000*(50000-E1667)*E1667,0)</f>
        <v>0</v>
      </c>
      <c r="P1667" s="24">
        <f t="shared" ca="1" si="336"/>
        <v>0</v>
      </c>
      <c r="Q1667" s="27">
        <v>40106</v>
      </c>
      <c r="R1667" s="26">
        <f t="shared" si="337"/>
        <v>39106</v>
      </c>
      <c r="S1667" s="27">
        <f t="shared" si="338"/>
        <v>1</v>
      </c>
      <c r="T1667" s="28">
        <f t="shared" si="339"/>
        <v>35195.4</v>
      </c>
      <c r="U1667" s="61">
        <f ca="1">OFFSET($U$4,B1667,0)/OFFSET($G$4,B1667,0)*G1667</f>
        <v>1843043.1561641756</v>
      </c>
      <c r="V1667" s="62">
        <f t="shared" ca="1" si="340"/>
        <v>1878238.5561641755</v>
      </c>
      <c r="W1667" s="63">
        <v>841.74775394851019</v>
      </c>
      <c r="X1667" s="63">
        <f t="shared" ca="1" si="341"/>
        <v>772.93767743381704</v>
      </c>
      <c r="Y1667" s="64">
        <f t="shared" ca="1" si="342"/>
        <v>-8.1746670771517427E-2</v>
      </c>
      <c r="Z1667" s="64"/>
      <c r="AA1667" s="64">
        <f ca="1">MAX(Y1667,OFFSET($AA$4,B1667,0))</f>
        <v>-7.7301052690755601E-2</v>
      </c>
      <c r="AB1667" s="62">
        <f t="shared" ca="1" si="343"/>
        <v>1887331.8325177534</v>
      </c>
      <c r="AC1667" s="65">
        <f t="shared" ca="1" si="344"/>
        <v>9093.2763535778504</v>
      </c>
      <c r="AD1667" s="62">
        <f ca="1">MAX(0,AB1667-W1667*(1+OFFSET($Y$4,B1667,0))*E1667)</f>
        <v>0</v>
      </c>
      <c r="AE1667" s="65">
        <f ca="1">IF(OFFSET($AC$4,B1667,0)=0,0,-OFFSET($AC$4,B1667,0)/OFFSET($AD$4,B1667,0)*AD1667)</f>
        <v>0</v>
      </c>
      <c r="AF1667" s="51">
        <f t="shared" ca="1" si="345"/>
        <v>1887331.8325177534</v>
      </c>
    </row>
    <row r="1668" spans="1:32" ht="11.25" x14ac:dyDescent="0.2">
      <c r="A1668" s="60">
        <v>62139</v>
      </c>
      <c r="B1668" s="102">
        <f>INT(A1668/10000)</f>
        <v>6</v>
      </c>
      <c r="C1668" s="109">
        <v>6</v>
      </c>
      <c r="D1668" s="60" t="s">
        <v>1724</v>
      </c>
      <c r="E1668" s="60">
        <v>15860</v>
      </c>
      <c r="F1668" s="60">
        <v>0</v>
      </c>
      <c r="G1668" s="60">
        <f t="shared" si="333"/>
        <v>26433.333333333332</v>
      </c>
      <c r="H1668" s="60"/>
      <c r="I1668" s="60"/>
      <c r="J1668" s="57"/>
      <c r="K1668" s="23">
        <f t="shared" si="334"/>
        <v>2</v>
      </c>
      <c r="L1668" s="23">
        <f t="shared" si="335"/>
        <v>0</v>
      </c>
      <c r="M1668" s="23">
        <f ca="1">OFFSET('Z1'!$B$7,B1668,K1668)*E1668</f>
        <v>1395204.2</v>
      </c>
      <c r="N1668" s="23">
        <f ca="1">IF(L1668&gt;0,OFFSET('Z1'!$I$7,B1668,L1668)*IF(L1668=1,E1668-9300,IF(L1668=2,E1668-18000,IF(L1668=3,E1668-45000,0))),0)</f>
        <v>0</v>
      </c>
      <c r="O1668" s="23">
        <f>IF(AND(F1668=1,E1668&gt;20000,E1668&lt;=45000),E1668*'Z1'!$G$7,0)+IF(AND(F1668=1,E1668&gt;45000,E1668&lt;=50000),'Z1'!$G$7/5000*(50000-E1668)*E1668,0)</f>
        <v>0</v>
      </c>
      <c r="P1668" s="24">
        <f t="shared" ca="1" si="336"/>
        <v>1395204.2</v>
      </c>
      <c r="Q1668" s="27">
        <v>35185</v>
      </c>
      <c r="R1668" s="26">
        <f t="shared" si="337"/>
        <v>34185</v>
      </c>
      <c r="S1668" s="27">
        <f t="shared" si="338"/>
        <v>0</v>
      </c>
      <c r="T1668" s="28">
        <f t="shared" si="339"/>
        <v>0</v>
      </c>
      <c r="U1668" s="61">
        <f ca="1">OFFSET($U$4,B1668,0)/OFFSET($G$4,B1668,0)*G1668</f>
        <v>12437474.715510696</v>
      </c>
      <c r="V1668" s="62">
        <f t="shared" ca="1" si="340"/>
        <v>13832678.915510695</v>
      </c>
      <c r="W1668" s="63">
        <v>935.95041534931886</v>
      </c>
      <c r="X1668" s="63">
        <f t="shared" ca="1" si="341"/>
        <v>872.17395431971602</v>
      </c>
      <c r="Y1668" s="64">
        <f t="shared" ca="1" si="342"/>
        <v>-6.8140854455201016E-2</v>
      </c>
      <c r="Z1668" s="64"/>
      <c r="AA1668" s="64">
        <f ca="1">MAX(Y1668,OFFSET($AA$4,B1668,0))</f>
        <v>-6.8140854455201016E-2</v>
      </c>
      <c r="AB1668" s="62">
        <f t="shared" ca="1" si="343"/>
        <v>13832678.915510695</v>
      </c>
      <c r="AC1668" s="65">
        <f t="shared" ca="1" si="344"/>
        <v>0</v>
      </c>
      <c r="AD1668" s="62">
        <f ca="1">MAX(0,AB1668-W1668*(1+OFFSET($Y$4,B1668,0))*E1668)</f>
        <v>61754.704766735435</v>
      </c>
      <c r="AE1668" s="65">
        <f ca="1">IF(OFFSET($AC$4,B1668,0)=0,0,-OFFSET($AC$4,B1668,0)/OFFSET($AD$4,B1668,0)*AD1668)</f>
        <v>-13068.434168184067</v>
      </c>
      <c r="AF1668" s="51">
        <f t="shared" ca="1" si="345"/>
        <v>13819610.481342511</v>
      </c>
    </row>
    <row r="1669" spans="1:32" ht="11.25" x14ac:dyDescent="0.2">
      <c r="A1669" s="60">
        <v>62140</v>
      </c>
      <c r="B1669" s="102">
        <f>INT(A1669/10000)</f>
        <v>6</v>
      </c>
      <c r="C1669" s="109">
        <v>7</v>
      </c>
      <c r="D1669" s="60" t="s">
        <v>1725</v>
      </c>
      <c r="E1669" s="60">
        <v>22755</v>
      </c>
      <c r="F1669" s="60">
        <v>0</v>
      </c>
      <c r="G1669" s="60">
        <f t="shared" si="333"/>
        <v>45510</v>
      </c>
      <c r="H1669" s="60"/>
      <c r="I1669" s="60"/>
      <c r="J1669" s="57"/>
      <c r="K1669" s="23">
        <f t="shared" si="334"/>
        <v>3</v>
      </c>
      <c r="L1669" s="23">
        <f t="shared" si="335"/>
        <v>0</v>
      </c>
      <c r="M1669" s="23">
        <f ca="1">OFFSET('Z1'!$B$7,B1669,K1669)*E1669</f>
        <v>2001757.3499999999</v>
      </c>
      <c r="N1669" s="23">
        <f ca="1">IF(L1669&gt;0,OFFSET('Z1'!$I$7,B1669,L1669)*IF(L1669=1,E1669-9300,IF(L1669=2,E1669-18000,IF(L1669=3,E1669-45000,0))),0)</f>
        <v>0</v>
      </c>
      <c r="O1669" s="23">
        <f>IF(AND(F1669=1,E1669&gt;20000,E1669&lt;=45000),E1669*'Z1'!$G$7,0)+IF(AND(F1669=1,E1669&gt;45000,E1669&lt;=50000),'Z1'!$G$7/5000*(50000-E1669)*E1669,0)</f>
        <v>0</v>
      </c>
      <c r="P1669" s="24">
        <f t="shared" ca="1" si="336"/>
        <v>2001757.3499999999</v>
      </c>
      <c r="Q1669" s="27">
        <v>30627</v>
      </c>
      <c r="R1669" s="26">
        <f t="shared" si="337"/>
        <v>29627</v>
      </c>
      <c r="S1669" s="27">
        <f t="shared" si="338"/>
        <v>0</v>
      </c>
      <c r="T1669" s="28">
        <f t="shared" si="339"/>
        <v>0</v>
      </c>
      <c r="U1669" s="61">
        <f ca="1">OFFSET($U$4,B1669,0)/OFFSET($G$4,B1669,0)*G1669</f>
        <v>21413473.176654167</v>
      </c>
      <c r="V1669" s="62">
        <f t="shared" ca="1" si="340"/>
        <v>23415230.526654169</v>
      </c>
      <c r="W1669" s="63">
        <v>1106.1325835725665</v>
      </c>
      <c r="X1669" s="63">
        <f t="shared" ca="1" si="341"/>
        <v>1029.0147451836594</v>
      </c>
      <c r="Y1669" s="64">
        <f t="shared" ca="1" si="342"/>
        <v>-6.9718440207080179E-2</v>
      </c>
      <c r="Z1669" s="64"/>
      <c r="AA1669" s="64">
        <f ca="1">MAX(Y1669,OFFSET($AA$4,B1669,0))</f>
        <v>-6.9718440207080179E-2</v>
      </c>
      <c r="AB1669" s="62">
        <f t="shared" ca="1" si="343"/>
        <v>23415230.526654169</v>
      </c>
      <c r="AC1669" s="65">
        <f t="shared" ca="1" si="344"/>
        <v>0</v>
      </c>
      <c r="AD1669" s="62">
        <f ca="1">MAX(0,AB1669-W1669*(1+OFFSET($Y$4,B1669,0))*E1669)</f>
        <v>65004.477439854294</v>
      </c>
      <c r="AE1669" s="65">
        <f ca="1">IF(OFFSET($AC$4,B1669,0)=0,0,-OFFSET($AC$4,B1669,0)/OFFSET($AD$4,B1669,0)*AD1669)</f>
        <v>-13756.145985455903</v>
      </c>
      <c r="AF1669" s="51">
        <f t="shared" ca="1" si="345"/>
        <v>23401474.380668715</v>
      </c>
    </row>
    <row r="1670" spans="1:32" ht="11.25" x14ac:dyDescent="0.2">
      <c r="A1670" s="60">
        <v>62141</v>
      </c>
      <c r="B1670" s="102">
        <f>INT(A1670/10000)</f>
        <v>6</v>
      </c>
      <c r="C1670" s="109">
        <v>5</v>
      </c>
      <c r="D1670" s="60" t="s">
        <v>1726</v>
      </c>
      <c r="E1670" s="60">
        <v>8158</v>
      </c>
      <c r="F1670" s="60">
        <v>0</v>
      </c>
      <c r="G1670" s="60">
        <f t="shared" si="333"/>
        <v>13150.208955223881</v>
      </c>
      <c r="H1670" s="60"/>
      <c r="I1670" s="60"/>
      <c r="J1670" s="57"/>
      <c r="K1670" s="23">
        <f t="shared" si="334"/>
        <v>1</v>
      </c>
      <c r="L1670" s="23">
        <f t="shared" si="335"/>
        <v>0</v>
      </c>
      <c r="M1670" s="23">
        <f ca="1">OFFSET('Z1'!$B$7,B1670,K1670)*E1670</f>
        <v>0</v>
      </c>
      <c r="N1670" s="23">
        <f ca="1">IF(L1670&gt;0,OFFSET('Z1'!$I$7,B1670,L1670)*IF(L1670=1,E1670-9300,IF(L1670=2,E1670-18000,IF(L1670=3,E1670-45000,0))),0)</f>
        <v>0</v>
      </c>
      <c r="O1670" s="23">
        <f>IF(AND(F1670=1,E1670&gt;20000,E1670&lt;=45000),E1670*'Z1'!$G$7,0)+IF(AND(F1670=1,E1670&gt;45000,E1670&lt;=50000),'Z1'!$G$7/5000*(50000-E1670)*E1670,0)</f>
        <v>0</v>
      </c>
      <c r="P1670" s="24">
        <f t="shared" ca="1" si="336"/>
        <v>0</v>
      </c>
      <c r="Q1670" s="27">
        <v>30506</v>
      </c>
      <c r="R1670" s="26">
        <f t="shared" si="337"/>
        <v>29506</v>
      </c>
      <c r="S1670" s="27">
        <f t="shared" si="338"/>
        <v>1</v>
      </c>
      <c r="T1670" s="28">
        <f t="shared" si="339"/>
        <v>26555.4</v>
      </c>
      <c r="U1670" s="61">
        <f ca="1">OFFSET($U$4,B1670,0)/OFFSET($G$4,B1670,0)*G1670</f>
        <v>6187467.5176902656</v>
      </c>
      <c r="V1670" s="62">
        <f t="shared" ca="1" si="340"/>
        <v>6214022.9176902659</v>
      </c>
      <c r="W1670" s="63">
        <v>826.45574797992924</v>
      </c>
      <c r="X1670" s="63">
        <f t="shared" ca="1" si="341"/>
        <v>761.70910979287396</v>
      </c>
      <c r="Y1670" s="64">
        <f t="shared" ca="1" si="342"/>
        <v>-7.8342534788236051E-2</v>
      </c>
      <c r="Z1670" s="64"/>
      <c r="AA1670" s="64">
        <f ca="1">MAX(Y1670,OFFSET($AA$4,B1670,0))</f>
        <v>-7.7301052690755601E-2</v>
      </c>
      <c r="AB1670" s="62">
        <f t="shared" ca="1" si="343"/>
        <v>6221044.8253581226</v>
      </c>
      <c r="AC1670" s="65">
        <f t="shared" ca="1" si="344"/>
        <v>7021.9076678566635</v>
      </c>
      <c r="AD1670" s="62">
        <f ca="1">MAX(0,AB1670-W1670*(1+OFFSET($Y$4,B1670,0))*E1670)</f>
        <v>0</v>
      </c>
      <c r="AE1670" s="65">
        <f ca="1">IF(OFFSET($AC$4,B1670,0)=0,0,-OFFSET($AC$4,B1670,0)/OFFSET($AD$4,B1670,0)*AD1670)</f>
        <v>0</v>
      </c>
      <c r="AF1670" s="51">
        <f t="shared" ca="1" si="345"/>
        <v>6221044.8253581226</v>
      </c>
    </row>
    <row r="1671" spans="1:32" ht="11.25" x14ac:dyDescent="0.2">
      <c r="A1671" s="60">
        <v>62142</v>
      </c>
      <c r="B1671" s="102">
        <f>INT(A1671/10000)</f>
        <v>6</v>
      </c>
      <c r="C1671" s="109">
        <v>4</v>
      </c>
      <c r="D1671" s="60" t="s">
        <v>1727</v>
      </c>
      <c r="E1671" s="60">
        <v>3743</v>
      </c>
      <c r="F1671" s="60">
        <v>0</v>
      </c>
      <c r="G1671" s="60">
        <f t="shared" si="333"/>
        <v>6033.4925373134329</v>
      </c>
      <c r="H1671" s="60"/>
      <c r="I1671" s="60"/>
      <c r="J1671" s="57"/>
      <c r="K1671" s="23">
        <f t="shared" si="334"/>
        <v>1</v>
      </c>
      <c r="L1671" s="23">
        <f t="shared" si="335"/>
        <v>0</v>
      </c>
      <c r="M1671" s="23">
        <f ca="1">OFFSET('Z1'!$B$7,B1671,K1671)*E1671</f>
        <v>0</v>
      </c>
      <c r="N1671" s="23">
        <f ca="1">IF(L1671&gt;0,OFFSET('Z1'!$I$7,B1671,L1671)*IF(L1671=1,E1671-9300,IF(L1671=2,E1671-18000,IF(L1671=3,E1671-45000,0))),0)</f>
        <v>0</v>
      </c>
      <c r="O1671" s="23">
        <f>IF(AND(F1671=1,E1671&gt;20000,E1671&lt;=45000),E1671*'Z1'!$G$7,0)+IF(AND(F1671=1,E1671&gt;45000,E1671&lt;=50000),'Z1'!$G$7/5000*(50000-E1671)*E1671,0)</f>
        <v>0</v>
      </c>
      <c r="P1671" s="24">
        <f t="shared" ca="1" si="336"/>
        <v>0</v>
      </c>
      <c r="Q1671" s="27">
        <v>172507</v>
      </c>
      <c r="R1671" s="26">
        <f t="shared" si="337"/>
        <v>171507</v>
      </c>
      <c r="S1671" s="27">
        <f t="shared" si="338"/>
        <v>1</v>
      </c>
      <c r="T1671" s="28">
        <f t="shared" si="339"/>
        <v>154356.30000000002</v>
      </c>
      <c r="U1671" s="61">
        <f ca="1">OFFSET($U$4,B1671,0)/OFFSET($G$4,B1671,0)*G1671</f>
        <v>2838893.2236718149</v>
      </c>
      <c r="V1671" s="62">
        <f t="shared" ca="1" si="340"/>
        <v>2993249.5236718147</v>
      </c>
      <c r="W1671" s="63">
        <v>862.91966832987816</v>
      </c>
      <c r="X1671" s="63">
        <f t="shared" ca="1" si="341"/>
        <v>799.69263255992917</v>
      </c>
      <c r="Y1671" s="64">
        <f t="shared" ca="1" si="342"/>
        <v>-7.3271056496279185E-2</v>
      </c>
      <c r="Z1671" s="64"/>
      <c r="AA1671" s="64">
        <f ca="1">MAX(Y1671,OFFSET($AA$4,B1671,0))</f>
        <v>-7.3271056496279185E-2</v>
      </c>
      <c r="AB1671" s="62">
        <f t="shared" ca="1" si="343"/>
        <v>2993249.5236718147</v>
      </c>
      <c r="AC1671" s="65">
        <f t="shared" ca="1" si="344"/>
        <v>0</v>
      </c>
      <c r="AD1671" s="62">
        <f ca="1">MAX(0,AB1671-W1671*(1+OFFSET($Y$4,B1671,0))*E1671)</f>
        <v>0</v>
      </c>
      <c r="AE1671" s="65">
        <f ca="1">IF(OFFSET($AC$4,B1671,0)=0,0,-OFFSET($AC$4,B1671,0)/OFFSET($AD$4,B1671,0)*AD1671)</f>
        <v>0</v>
      </c>
      <c r="AF1671" s="51">
        <f t="shared" ca="1" si="345"/>
        <v>2993249.5236718147</v>
      </c>
    </row>
    <row r="1672" spans="1:32" ht="11.25" x14ac:dyDescent="0.2">
      <c r="A1672" s="60">
        <v>62143</v>
      </c>
      <c r="B1672" s="102">
        <f>INT(A1672/10000)</f>
        <v>6</v>
      </c>
      <c r="C1672" s="109">
        <v>5</v>
      </c>
      <c r="D1672" s="60" t="s">
        <v>1728</v>
      </c>
      <c r="E1672" s="60">
        <v>8531</v>
      </c>
      <c r="F1672" s="60">
        <v>0</v>
      </c>
      <c r="G1672" s="60">
        <f t="shared" si="333"/>
        <v>13751.462686567163</v>
      </c>
      <c r="H1672" s="60"/>
      <c r="I1672" s="60"/>
      <c r="J1672" s="57"/>
      <c r="K1672" s="23">
        <f t="shared" si="334"/>
        <v>1</v>
      </c>
      <c r="L1672" s="23">
        <f t="shared" si="335"/>
        <v>0</v>
      </c>
      <c r="M1672" s="23">
        <f ca="1">OFFSET('Z1'!$B$7,B1672,K1672)*E1672</f>
        <v>0</v>
      </c>
      <c r="N1672" s="23">
        <f ca="1">IF(L1672&gt;0,OFFSET('Z1'!$I$7,B1672,L1672)*IF(L1672=1,E1672-9300,IF(L1672=2,E1672-18000,IF(L1672=3,E1672-45000,0))),0)</f>
        <v>0</v>
      </c>
      <c r="O1672" s="23">
        <f>IF(AND(F1672=1,E1672&gt;20000,E1672&lt;=45000),E1672*'Z1'!$G$7,0)+IF(AND(F1672=1,E1672&gt;45000,E1672&lt;=50000),'Z1'!$G$7/5000*(50000-E1672)*E1672,0)</f>
        <v>0</v>
      </c>
      <c r="P1672" s="24">
        <f t="shared" ca="1" si="336"/>
        <v>0</v>
      </c>
      <c r="Q1672" s="27">
        <v>10150</v>
      </c>
      <c r="R1672" s="26">
        <f t="shared" si="337"/>
        <v>9150</v>
      </c>
      <c r="S1672" s="27">
        <f t="shared" si="338"/>
        <v>1</v>
      </c>
      <c r="T1672" s="28">
        <f t="shared" si="339"/>
        <v>8235</v>
      </c>
      <c r="U1672" s="61">
        <f ca="1">OFFSET($U$4,B1672,0)/OFFSET($G$4,B1672,0)*G1672</f>
        <v>6470370.8498915974</v>
      </c>
      <c r="V1672" s="62">
        <f t="shared" ca="1" si="340"/>
        <v>6478605.8498915974</v>
      </c>
      <c r="W1672" s="63">
        <v>823.77071642370584</v>
      </c>
      <c r="X1672" s="63">
        <f t="shared" ca="1" si="341"/>
        <v>759.41927674265594</v>
      </c>
      <c r="Y1672" s="64">
        <f t="shared" ca="1" si="342"/>
        <v>-7.8118144282214086E-2</v>
      </c>
      <c r="Z1672" s="64"/>
      <c r="AA1672" s="64">
        <f ca="1">MAX(Y1672,OFFSET($AA$4,B1672,0))</f>
        <v>-7.7301052690755601E-2</v>
      </c>
      <c r="AB1672" s="62">
        <f t="shared" ca="1" si="343"/>
        <v>6484348.0329397703</v>
      </c>
      <c r="AC1672" s="65">
        <f t="shared" ca="1" si="344"/>
        <v>5742.1830481728539</v>
      </c>
      <c r="AD1672" s="62">
        <f ca="1">MAX(0,AB1672-W1672*(1+OFFSET($Y$4,B1672,0))*E1672)</f>
        <v>0</v>
      </c>
      <c r="AE1672" s="65">
        <f ca="1">IF(OFFSET($AC$4,B1672,0)=0,0,-OFFSET($AC$4,B1672,0)/OFFSET($AD$4,B1672,0)*AD1672)</f>
        <v>0</v>
      </c>
      <c r="AF1672" s="51">
        <f t="shared" ca="1" si="345"/>
        <v>6484348.0329397703</v>
      </c>
    </row>
    <row r="1673" spans="1:32" ht="11.25" x14ac:dyDescent="0.2">
      <c r="A1673" s="60">
        <v>62144</v>
      </c>
      <c r="B1673" s="102">
        <f>INT(A1673/10000)</f>
        <v>6</v>
      </c>
      <c r="C1673" s="109">
        <v>3</v>
      </c>
      <c r="D1673" s="60" t="s">
        <v>1729</v>
      </c>
      <c r="E1673" s="60">
        <v>2457</v>
      </c>
      <c r="F1673" s="60">
        <v>0</v>
      </c>
      <c r="G1673" s="60">
        <f t="shared" si="333"/>
        <v>3960.5373134328356</v>
      </c>
      <c r="H1673" s="60"/>
      <c r="I1673" s="60"/>
      <c r="J1673" s="57"/>
      <c r="K1673" s="23">
        <f t="shared" si="334"/>
        <v>1</v>
      </c>
      <c r="L1673" s="23">
        <f t="shared" si="335"/>
        <v>0</v>
      </c>
      <c r="M1673" s="23">
        <f ca="1">OFFSET('Z1'!$B$7,B1673,K1673)*E1673</f>
        <v>0</v>
      </c>
      <c r="N1673" s="23">
        <f ca="1">IF(L1673&gt;0,OFFSET('Z1'!$I$7,B1673,L1673)*IF(L1673=1,E1673-9300,IF(L1673=2,E1673-18000,IF(L1673=3,E1673-45000,0))),0)</f>
        <v>0</v>
      </c>
      <c r="O1673" s="23">
        <f>IF(AND(F1673=1,E1673&gt;20000,E1673&lt;=45000),E1673*'Z1'!$G$7,0)+IF(AND(F1673=1,E1673&gt;45000,E1673&lt;=50000),'Z1'!$G$7/5000*(50000-E1673)*E1673,0)</f>
        <v>0</v>
      </c>
      <c r="P1673" s="24">
        <f t="shared" ca="1" si="336"/>
        <v>0</v>
      </c>
      <c r="Q1673" s="27">
        <v>71525</v>
      </c>
      <c r="R1673" s="26">
        <f t="shared" si="337"/>
        <v>70525</v>
      </c>
      <c r="S1673" s="27">
        <f t="shared" si="338"/>
        <v>1</v>
      </c>
      <c r="T1673" s="28">
        <f t="shared" si="339"/>
        <v>63472.5</v>
      </c>
      <c r="U1673" s="61">
        <f ca="1">OFFSET($U$4,B1673,0)/OFFSET($G$4,B1673,0)*G1673</f>
        <v>1863521.4134548886</v>
      </c>
      <c r="V1673" s="62">
        <f t="shared" ca="1" si="340"/>
        <v>1926993.9134548886</v>
      </c>
      <c r="W1673" s="63">
        <v>846.21549610996055</v>
      </c>
      <c r="X1673" s="63">
        <f t="shared" ca="1" si="341"/>
        <v>784.28730706344675</v>
      </c>
      <c r="Y1673" s="64">
        <f t="shared" ca="1" si="342"/>
        <v>-7.318252777359513E-2</v>
      </c>
      <c r="Z1673" s="64"/>
      <c r="AA1673" s="64">
        <f ca="1">MAX(Y1673,OFFSET($AA$4,B1673,0))</f>
        <v>-7.318252777359513E-2</v>
      </c>
      <c r="AB1673" s="62">
        <f t="shared" ca="1" si="343"/>
        <v>1926993.9134548886</v>
      </c>
      <c r="AC1673" s="65">
        <f t="shared" ca="1" si="344"/>
        <v>0</v>
      </c>
      <c r="AD1673" s="62">
        <f ca="1">MAX(0,AB1673-W1673*(1+OFFSET($Y$4,B1673,0))*E1673)</f>
        <v>0</v>
      </c>
      <c r="AE1673" s="65">
        <f ca="1">IF(OFFSET($AC$4,B1673,0)=0,0,-OFFSET($AC$4,B1673,0)/OFFSET($AD$4,B1673,0)*AD1673)</f>
        <v>0</v>
      </c>
      <c r="AF1673" s="51">
        <f t="shared" ca="1" si="345"/>
        <v>1926993.9134548886</v>
      </c>
    </row>
    <row r="1674" spans="1:32" ht="11.25" x14ac:dyDescent="0.2">
      <c r="A1674" s="60">
        <v>62145</v>
      </c>
      <c r="B1674" s="102">
        <f>INT(A1674/10000)</f>
        <v>6</v>
      </c>
      <c r="C1674" s="109">
        <v>5</v>
      </c>
      <c r="D1674" s="60" t="s">
        <v>1730</v>
      </c>
      <c r="E1674" s="60">
        <v>6585</v>
      </c>
      <c r="F1674" s="60">
        <v>0</v>
      </c>
      <c r="G1674" s="60">
        <f t="shared" si="333"/>
        <v>10614.626865671642</v>
      </c>
      <c r="H1674" s="60"/>
      <c r="I1674" s="60"/>
      <c r="J1674" s="57"/>
      <c r="K1674" s="23">
        <f t="shared" si="334"/>
        <v>1</v>
      </c>
      <c r="L1674" s="23">
        <f t="shared" si="335"/>
        <v>0</v>
      </c>
      <c r="M1674" s="23">
        <f ca="1">OFFSET('Z1'!$B$7,B1674,K1674)*E1674</f>
        <v>0</v>
      </c>
      <c r="N1674" s="23">
        <f ca="1">IF(L1674&gt;0,OFFSET('Z1'!$I$7,B1674,L1674)*IF(L1674=1,E1674-9300,IF(L1674=2,E1674-18000,IF(L1674=3,E1674-45000,0))),0)</f>
        <v>0</v>
      </c>
      <c r="O1674" s="23">
        <f>IF(AND(F1674=1,E1674&gt;20000,E1674&lt;=45000),E1674*'Z1'!$G$7,0)+IF(AND(F1674=1,E1674&gt;45000,E1674&lt;=50000),'Z1'!$G$7/5000*(50000-E1674)*E1674,0)</f>
        <v>0</v>
      </c>
      <c r="P1674" s="24">
        <f t="shared" ca="1" si="336"/>
        <v>0</v>
      </c>
      <c r="Q1674" s="27">
        <v>43484</v>
      </c>
      <c r="R1674" s="26">
        <f t="shared" si="337"/>
        <v>42484</v>
      </c>
      <c r="S1674" s="27">
        <f t="shared" si="338"/>
        <v>1</v>
      </c>
      <c r="T1674" s="28">
        <f t="shared" si="339"/>
        <v>38235.599999999999</v>
      </c>
      <c r="U1674" s="61">
        <f ca="1">OFFSET($U$4,B1674,0)/OFFSET($G$4,B1674,0)*G1674</f>
        <v>4994419.4170127977</v>
      </c>
      <c r="V1674" s="62">
        <f t="shared" ca="1" si="340"/>
        <v>5032655.0170127973</v>
      </c>
      <c r="W1674" s="63">
        <v>827.52512110231351</v>
      </c>
      <c r="X1674" s="63">
        <f t="shared" ca="1" si="341"/>
        <v>764.26044297840508</v>
      </c>
      <c r="Y1674" s="64">
        <f t="shared" ca="1" si="342"/>
        <v>-7.6450462361355331E-2</v>
      </c>
      <c r="Z1674" s="64"/>
      <c r="AA1674" s="64">
        <f ca="1">MAX(Y1674,OFFSET($AA$4,B1674,0))</f>
        <v>-7.6450462361355331E-2</v>
      </c>
      <c r="AB1674" s="62">
        <f t="shared" ca="1" si="343"/>
        <v>5032655.0170127973</v>
      </c>
      <c r="AC1674" s="65">
        <f t="shared" ca="1" si="344"/>
        <v>0</v>
      </c>
      <c r="AD1674" s="62">
        <f ca="1">MAX(0,AB1674-W1674*(1+OFFSET($Y$4,B1674,0))*E1674)</f>
        <v>0</v>
      </c>
      <c r="AE1674" s="65">
        <f ca="1">IF(OFFSET($AC$4,B1674,0)=0,0,-OFFSET($AC$4,B1674,0)/OFFSET($AD$4,B1674,0)*AD1674)</f>
        <v>0</v>
      </c>
      <c r="AF1674" s="51">
        <f t="shared" ca="1" si="345"/>
        <v>5032655.0170127973</v>
      </c>
    </row>
    <row r="1675" spans="1:32" ht="11.25" x14ac:dyDescent="0.2">
      <c r="A1675" s="60">
        <v>62146</v>
      </c>
      <c r="B1675" s="102">
        <f>INT(A1675/10000)</f>
        <v>6</v>
      </c>
      <c r="C1675" s="109">
        <v>4</v>
      </c>
      <c r="D1675" s="60" t="s">
        <v>1731</v>
      </c>
      <c r="E1675" s="60">
        <v>2698</v>
      </c>
      <c r="F1675" s="60">
        <v>0</v>
      </c>
      <c r="G1675" s="60">
        <f t="shared" si="333"/>
        <v>4349.0149253731342</v>
      </c>
      <c r="H1675" s="60"/>
      <c r="I1675" s="60"/>
      <c r="J1675" s="57"/>
      <c r="K1675" s="23">
        <f t="shared" si="334"/>
        <v>1</v>
      </c>
      <c r="L1675" s="23">
        <f t="shared" si="335"/>
        <v>0</v>
      </c>
      <c r="M1675" s="23">
        <f ca="1">OFFSET('Z1'!$B$7,B1675,K1675)*E1675</f>
        <v>0</v>
      </c>
      <c r="N1675" s="23">
        <f ca="1">IF(L1675&gt;0,OFFSET('Z1'!$I$7,B1675,L1675)*IF(L1675=1,E1675-9300,IF(L1675=2,E1675-18000,IF(L1675=3,E1675-45000,0))),0)</f>
        <v>0</v>
      </c>
      <c r="O1675" s="23">
        <f>IF(AND(F1675=1,E1675&gt;20000,E1675&lt;=45000),E1675*'Z1'!$G$7,0)+IF(AND(F1675=1,E1675&gt;45000,E1675&lt;=50000),'Z1'!$G$7/5000*(50000-E1675)*E1675,0)</f>
        <v>0</v>
      </c>
      <c r="P1675" s="24">
        <f t="shared" ca="1" si="336"/>
        <v>0</v>
      </c>
      <c r="Q1675" s="27">
        <v>0</v>
      </c>
      <c r="R1675" s="26">
        <f t="shared" si="337"/>
        <v>0</v>
      </c>
      <c r="S1675" s="27">
        <f t="shared" si="338"/>
        <v>1</v>
      </c>
      <c r="T1675" s="28">
        <f t="shared" si="339"/>
        <v>0</v>
      </c>
      <c r="U1675" s="61">
        <f ca="1">OFFSET($U$4,B1675,0)/OFFSET($G$4,B1675,0)*G1675</f>
        <v>2046308.8211238461</v>
      </c>
      <c r="V1675" s="62">
        <f t="shared" ca="1" si="340"/>
        <v>2046308.8211238461</v>
      </c>
      <c r="W1675" s="63">
        <v>822.88628262681459</v>
      </c>
      <c r="X1675" s="63">
        <f t="shared" ca="1" si="341"/>
        <v>758.45397373011349</v>
      </c>
      <c r="Y1675" s="64">
        <f t="shared" ca="1" si="342"/>
        <v>-7.8300380328397923E-2</v>
      </c>
      <c r="Z1675" s="64"/>
      <c r="AA1675" s="64">
        <f ca="1">MAX(Y1675,OFFSET($AA$4,B1675,0))</f>
        <v>-7.7301052690755601E-2</v>
      </c>
      <c r="AB1675" s="62">
        <f t="shared" ca="1" si="343"/>
        <v>2048527.4755709739</v>
      </c>
      <c r="AC1675" s="65">
        <f t="shared" ca="1" si="344"/>
        <v>2218.6544471278321</v>
      </c>
      <c r="AD1675" s="62">
        <f ca="1">MAX(0,AB1675-W1675*(1+OFFSET($Y$4,B1675,0))*E1675)</f>
        <v>0</v>
      </c>
      <c r="AE1675" s="65">
        <f ca="1">IF(OFFSET($AC$4,B1675,0)=0,0,-OFFSET($AC$4,B1675,0)/OFFSET($AD$4,B1675,0)*AD1675)</f>
        <v>0</v>
      </c>
      <c r="AF1675" s="51">
        <f t="shared" ca="1" si="345"/>
        <v>2048527.4755709739</v>
      </c>
    </row>
    <row r="1676" spans="1:32" ht="11.25" x14ac:dyDescent="0.2">
      <c r="A1676" s="60">
        <v>62147</v>
      </c>
      <c r="B1676" s="102">
        <f>INT(A1676/10000)</f>
        <v>6</v>
      </c>
      <c r="C1676" s="109">
        <v>3</v>
      </c>
      <c r="D1676" s="60" t="s">
        <v>1732</v>
      </c>
      <c r="E1676" s="60">
        <v>2257</v>
      </c>
      <c r="F1676" s="60">
        <v>0</v>
      </c>
      <c r="G1676" s="60">
        <f t="shared" si="333"/>
        <v>3638.1492537313434</v>
      </c>
      <c r="H1676" s="60"/>
      <c r="I1676" s="60"/>
      <c r="J1676" s="57"/>
      <c r="K1676" s="23">
        <f t="shared" si="334"/>
        <v>1</v>
      </c>
      <c r="L1676" s="23">
        <f t="shared" si="335"/>
        <v>0</v>
      </c>
      <c r="M1676" s="23">
        <f ca="1">OFFSET('Z1'!$B$7,B1676,K1676)*E1676</f>
        <v>0</v>
      </c>
      <c r="N1676" s="23">
        <f ca="1">IF(L1676&gt;0,OFFSET('Z1'!$I$7,B1676,L1676)*IF(L1676=1,E1676-9300,IF(L1676=2,E1676-18000,IF(L1676=3,E1676-45000,0))),0)</f>
        <v>0</v>
      </c>
      <c r="O1676" s="23">
        <f>IF(AND(F1676=1,E1676&gt;20000,E1676&lt;=45000),E1676*'Z1'!$G$7,0)+IF(AND(F1676=1,E1676&gt;45000,E1676&lt;=50000),'Z1'!$G$7/5000*(50000-E1676)*E1676,0)</f>
        <v>0</v>
      </c>
      <c r="P1676" s="24">
        <f t="shared" ca="1" si="336"/>
        <v>0</v>
      </c>
      <c r="Q1676" s="27">
        <v>6646</v>
      </c>
      <c r="R1676" s="26">
        <f t="shared" si="337"/>
        <v>5646</v>
      </c>
      <c r="S1676" s="27">
        <f t="shared" si="338"/>
        <v>1</v>
      </c>
      <c r="T1676" s="28">
        <f t="shared" si="339"/>
        <v>5081.4000000000005</v>
      </c>
      <c r="U1676" s="61">
        <f ca="1">OFFSET($U$4,B1676,0)/OFFSET($G$4,B1676,0)*G1676</f>
        <v>1711830.6187088662</v>
      </c>
      <c r="V1676" s="62">
        <f t="shared" ca="1" si="340"/>
        <v>1716912.0187088661</v>
      </c>
      <c r="W1676" s="63">
        <v>824.01458288565834</v>
      </c>
      <c r="X1676" s="63">
        <f t="shared" ca="1" si="341"/>
        <v>760.70536938806652</v>
      </c>
      <c r="Y1676" s="64">
        <f t="shared" ca="1" si="342"/>
        <v>-7.6830210062406978E-2</v>
      </c>
      <c r="Z1676" s="64"/>
      <c r="AA1676" s="64">
        <f ca="1">MAX(Y1676,OFFSET($AA$4,B1676,0))</f>
        <v>-7.6830210062406978E-2</v>
      </c>
      <c r="AB1676" s="62">
        <f t="shared" ca="1" si="343"/>
        <v>1716912.0187088661</v>
      </c>
      <c r="AC1676" s="65">
        <f t="shared" ca="1" si="344"/>
        <v>0</v>
      </c>
      <c r="AD1676" s="62">
        <f ca="1">MAX(0,AB1676-W1676*(1+OFFSET($Y$4,B1676,0))*E1676)</f>
        <v>0</v>
      </c>
      <c r="AE1676" s="65">
        <f ca="1">IF(OFFSET($AC$4,B1676,0)=0,0,-OFFSET($AC$4,B1676,0)/OFFSET($AD$4,B1676,0)*AD1676)</f>
        <v>0</v>
      </c>
      <c r="AF1676" s="51">
        <f t="shared" ca="1" si="345"/>
        <v>1716912.0187088661</v>
      </c>
    </row>
    <row r="1677" spans="1:32" ht="11.25" x14ac:dyDescent="0.2">
      <c r="A1677" s="60">
        <v>62148</v>
      </c>
      <c r="B1677" s="102">
        <f>INT(A1677/10000)</f>
        <v>6</v>
      </c>
      <c r="C1677" s="109">
        <v>3</v>
      </c>
      <c r="D1677" s="60" t="s">
        <v>1733</v>
      </c>
      <c r="E1677" s="60">
        <v>1872</v>
      </c>
      <c r="F1677" s="60">
        <v>0</v>
      </c>
      <c r="G1677" s="60">
        <f t="shared" si="333"/>
        <v>3017.5522388059703</v>
      </c>
      <c r="H1677" s="60"/>
      <c r="I1677" s="60"/>
      <c r="J1677" s="57"/>
      <c r="K1677" s="23">
        <f t="shared" si="334"/>
        <v>1</v>
      </c>
      <c r="L1677" s="23">
        <f t="shared" si="335"/>
        <v>0</v>
      </c>
      <c r="M1677" s="23">
        <f ca="1">OFFSET('Z1'!$B$7,B1677,K1677)*E1677</f>
        <v>0</v>
      </c>
      <c r="N1677" s="23">
        <f ca="1">IF(L1677&gt;0,OFFSET('Z1'!$I$7,B1677,L1677)*IF(L1677=1,E1677-9300,IF(L1677=2,E1677-18000,IF(L1677=3,E1677-45000,0))),0)</f>
        <v>0</v>
      </c>
      <c r="O1677" s="23">
        <f>IF(AND(F1677=1,E1677&gt;20000,E1677&lt;=45000),E1677*'Z1'!$G$7,0)+IF(AND(F1677=1,E1677&gt;45000,E1677&lt;=50000),'Z1'!$G$7/5000*(50000-E1677)*E1677,0)</f>
        <v>0</v>
      </c>
      <c r="P1677" s="24">
        <f t="shared" ca="1" si="336"/>
        <v>0</v>
      </c>
      <c r="Q1677" s="27">
        <v>12610</v>
      </c>
      <c r="R1677" s="26">
        <f t="shared" si="337"/>
        <v>11610</v>
      </c>
      <c r="S1677" s="27">
        <f t="shared" si="338"/>
        <v>1</v>
      </c>
      <c r="T1677" s="28">
        <f t="shared" si="339"/>
        <v>10449</v>
      </c>
      <c r="U1677" s="61">
        <f ca="1">OFFSET($U$4,B1677,0)/OFFSET($G$4,B1677,0)*G1677</f>
        <v>1419825.8388227725</v>
      </c>
      <c r="V1677" s="62">
        <f t="shared" ca="1" si="340"/>
        <v>1430274.8388227725</v>
      </c>
      <c r="W1677" s="63">
        <v>828.59479997697235</v>
      </c>
      <c r="X1677" s="63">
        <f t="shared" ca="1" si="341"/>
        <v>764.03570449934432</v>
      </c>
      <c r="Y1677" s="64">
        <f t="shared" ca="1" si="342"/>
        <v>-7.7913952005759901E-2</v>
      </c>
      <c r="Z1677" s="64"/>
      <c r="AA1677" s="64">
        <f ca="1">MAX(Y1677,OFFSET($AA$4,B1677,0))</f>
        <v>-7.7301052690755601E-2</v>
      </c>
      <c r="AB1677" s="62">
        <f t="shared" ca="1" si="343"/>
        <v>1431225.5250096954</v>
      </c>
      <c r="AC1677" s="65">
        <f t="shared" ca="1" si="344"/>
        <v>950.68618692294694</v>
      </c>
      <c r="AD1677" s="62">
        <f ca="1">MAX(0,AB1677-W1677*(1+OFFSET($Y$4,B1677,0))*E1677)</f>
        <v>0</v>
      </c>
      <c r="AE1677" s="65">
        <f ca="1">IF(OFFSET($AC$4,B1677,0)=0,0,-OFFSET($AC$4,B1677,0)/OFFSET($AD$4,B1677,0)*AD1677)</f>
        <v>0</v>
      </c>
      <c r="AF1677" s="51">
        <f t="shared" ca="1" si="345"/>
        <v>1431225.5250096954</v>
      </c>
    </row>
    <row r="1678" spans="1:32" ht="11.25" x14ac:dyDescent="0.2">
      <c r="A1678" s="60">
        <v>62202</v>
      </c>
      <c r="B1678" s="102">
        <f>INT(A1678/10000)</f>
        <v>6</v>
      </c>
      <c r="C1678" s="109">
        <v>3</v>
      </c>
      <c r="D1678" s="60" t="s">
        <v>1734</v>
      </c>
      <c r="E1678" s="60">
        <v>1643</v>
      </c>
      <c r="F1678" s="60">
        <v>0</v>
      </c>
      <c r="G1678" s="60">
        <f t="shared" si="333"/>
        <v>2648.4179104477612</v>
      </c>
      <c r="H1678" s="60"/>
      <c r="I1678" s="60"/>
      <c r="J1678" s="57"/>
      <c r="K1678" s="23">
        <f t="shared" si="334"/>
        <v>1</v>
      </c>
      <c r="L1678" s="23">
        <f t="shared" si="335"/>
        <v>0</v>
      </c>
      <c r="M1678" s="23">
        <f ca="1">OFFSET('Z1'!$B$7,B1678,K1678)*E1678</f>
        <v>0</v>
      </c>
      <c r="N1678" s="23">
        <f ca="1">IF(L1678&gt;0,OFFSET('Z1'!$I$7,B1678,L1678)*IF(L1678=1,E1678-9300,IF(L1678=2,E1678-18000,IF(L1678=3,E1678-45000,0))),0)</f>
        <v>0</v>
      </c>
      <c r="O1678" s="23">
        <f>IF(AND(F1678=1,E1678&gt;20000,E1678&lt;=45000),E1678*'Z1'!$G$7,0)+IF(AND(F1678=1,E1678&gt;45000,E1678&lt;=50000),'Z1'!$G$7/5000*(50000-E1678)*E1678,0)</f>
        <v>0</v>
      </c>
      <c r="P1678" s="24">
        <f t="shared" ca="1" si="336"/>
        <v>0</v>
      </c>
      <c r="Q1678" s="27">
        <v>198287</v>
      </c>
      <c r="R1678" s="26">
        <f t="shared" si="337"/>
        <v>197287</v>
      </c>
      <c r="S1678" s="27">
        <f t="shared" si="338"/>
        <v>1</v>
      </c>
      <c r="T1678" s="28">
        <f t="shared" si="339"/>
        <v>177558.30000000002</v>
      </c>
      <c r="U1678" s="61">
        <f ca="1">OFFSET($U$4,B1678,0)/OFFSET($G$4,B1678,0)*G1678</f>
        <v>1246139.8788385764</v>
      </c>
      <c r="V1678" s="62">
        <f t="shared" ca="1" si="340"/>
        <v>1423698.1788385764</v>
      </c>
      <c r="W1678" s="63">
        <v>935.03911626484023</v>
      </c>
      <c r="X1678" s="63">
        <f t="shared" ca="1" si="341"/>
        <v>866.52354159377751</v>
      </c>
      <c r="Y1678" s="64">
        <f t="shared" ca="1" si="342"/>
        <v>-7.3275623959732195E-2</v>
      </c>
      <c r="Z1678" s="64"/>
      <c r="AA1678" s="64">
        <f ca="1">MAX(Y1678,OFFSET($AA$4,B1678,0))</f>
        <v>-7.3275623959732195E-2</v>
      </c>
      <c r="AB1678" s="62">
        <f t="shared" ca="1" si="343"/>
        <v>1423698.1788385764</v>
      </c>
      <c r="AC1678" s="65">
        <f t="shared" ca="1" si="344"/>
        <v>0</v>
      </c>
      <c r="AD1678" s="62">
        <f ca="1">MAX(0,AB1678-W1678*(1+OFFSET($Y$4,B1678,0))*E1678)</f>
        <v>0</v>
      </c>
      <c r="AE1678" s="65">
        <f ca="1">IF(OFFSET($AC$4,B1678,0)=0,0,-OFFSET($AC$4,B1678,0)/OFFSET($AD$4,B1678,0)*AD1678)</f>
        <v>0</v>
      </c>
      <c r="AF1678" s="51">
        <f t="shared" ca="1" si="345"/>
        <v>1423698.1788385764</v>
      </c>
    </row>
    <row r="1679" spans="1:32" ht="11.25" x14ac:dyDescent="0.2">
      <c r="A1679" s="60">
        <v>62205</v>
      </c>
      <c r="B1679" s="102">
        <f>INT(A1679/10000)</f>
        <v>6</v>
      </c>
      <c r="C1679" s="109">
        <v>3</v>
      </c>
      <c r="D1679" s="60" t="s">
        <v>1735</v>
      </c>
      <c r="E1679" s="60">
        <v>2164</v>
      </c>
      <c r="F1679" s="60">
        <v>0</v>
      </c>
      <c r="G1679" s="60">
        <f t="shared" si="333"/>
        <v>3488.2388059701493</v>
      </c>
      <c r="H1679" s="60"/>
      <c r="I1679" s="60"/>
      <c r="J1679" s="57"/>
      <c r="K1679" s="23">
        <f t="shared" si="334"/>
        <v>1</v>
      </c>
      <c r="L1679" s="23">
        <f t="shared" si="335"/>
        <v>0</v>
      </c>
      <c r="M1679" s="23">
        <f ca="1">OFFSET('Z1'!$B$7,B1679,K1679)*E1679</f>
        <v>0</v>
      </c>
      <c r="N1679" s="23">
        <f ca="1">IF(L1679&gt;0,OFFSET('Z1'!$I$7,B1679,L1679)*IF(L1679=1,E1679-9300,IF(L1679=2,E1679-18000,IF(L1679=3,E1679-45000,0))),0)</f>
        <v>0</v>
      </c>
      <c r="O1679" s="23">
        <f>IF(AND(F1679=1,E1679&gt;20000,E1679&lt;=45000),E1679*'Z1'!$G$7,0)+IF(AND(F1679=1,E1679&gt;45000,E1679&lt;=50000),'Z1'!$G$7/5000*(50000-E1679)*E1679,0)</f>
        <v>0</v>
      </c>
      <c r="P1679" s="24">
        <f t="shared" ca="1" si="336"/>
        <v>0</v>
      </c>
      <c r="Q1679" s="27">
        <v>1498</v>
      </c>
      <c r="R1679" s="26">
        <f t="shared" si="337"/>
        <v>498</v>
      </c>
      <c r="S1679" s="27">
        <f t="shared" si="338"/>
        <v>1</v>
      </c>
      <c r="T1679" s="28">
        <f t="shared" si="339"/>
        <v>448.2</v>
      </c>
      <c r="U1679" s="61">
        <f ca="1">OFFSET($U$4,B1679,0)/OFFSET($G$4,B1679,0)*G1679</f>
        <v>1641294.3991519655</v>
      </c>
      <c r="V1679" s="62">
        <f t="shared" ca="1" si="340"/>
        <v>1641742.5991519655</v>
      </c>
      <c r="W1679" s="63">
        <v>823.07993779922833</v>
      </c>
      <c r="X1679" s="63">
        <f t="shared" ca="1" si="341"/>
        <v>758.66109018113002</v>
      </c>
      <c r="Y1679" s="64">
        <f t="shared" ca="1" si="342"/>
        <v>-7.8265602962384273E-2</v>
      </c>
      <c r="Z1679" s="64"/>
      <c r="AA1679" s="64">
        <f ca="1">MAX(Y1679,OFFSET($AA$4,B1679,0))</f>
        <v>-7.7301052690755601E-2</v>
      </c>
      <c r="AB1679" s="62">
        <f t="shared" ca="1" si="343"/>
        <v>1643460.6030314404</v>
      </c>
      <c r="AC1679" s="65">
        <f t="shared" ca="1" si="344"/>
        <v>1718.0038794749416</v>
      </c>
      <c r="AD1679" s="62">
        <f ca="1">MAX(0,AB1679-W1679*(1+OFFSET($Y$4,B1679,0))*E1679)</f>
        <v>0</v>
      </c>
      <c r="AE1679" s="65">
        <f ca="1">IF(OFFSET($AC$4,B1679,0)=0,0,-OFFSET($AC$4,B1679,0)/OFFSET($AD$4,B1679,0)*AD1679)</f>
        <v>0</v>
      </c>
      <c r="AF1679" s="51">
        <f t="shared" ca="1" si="345"/>
        <v>1643460.6030314404</v>
      </c>
    </row>
    <row r="1680" spans="1:32" ht="11.25" x14ac:dyDescent="0.2">
      <c r="A1680" s="60">
        <v>62206</v>
      </c>
      <c r="B1680" s="102">
        <f>INT(A1680/10000)</f>
        <v>6</v>
      </c>
      <c r="C1680" s="109">
        <v>3</v>
      </c>
      <c r="D1680" s="60" t="s">
        <v>1736</v>
      </c>
      <c r="E1680" s="60">
        <v>1062</v>
      </c>
      <c r="F1680" s="60">
        <v>0</v>
      </c>
      <c r="G1680" s="60">
        <f t="shared" si="333"/>
        <v>1711.8805970149253</v>
      </c>
      <c r="H1680" s="60"/>
      <c r="I1680" s="60"/>
      <c r="J1680" s="57"/>
      <c r="K1680" s="23">
        <f t="shared" si="334"/>
        <v>1</v>
      </c>
      <c r="L1680" s="23">
        <f t="shared" si="335"/>
        <v>0</v>
      </c>
      <c r="M1680" s="23">
        <f ca="1">OFFSET('Z1'!$B$7,B1680,K1680)*E1680</f>
        <v>0</v>
      </c>
      <c r="N1680" s="23">
        <f ca="1">IF(L1680&gt;0,OFFSET('Z1'!$I$7,B1680,L1680)*IF(L1680=1,E1680-9300,IF(L1680=2,E1680-18000,IF(L1680=3,E1680-45000,0))),0)</f>
        <v>0</v>
      </c>
      <c r="O1680" s="23">
        <f>IF(AND(F1680=1,E1680&gt;20000,E1680&lt;=45000),E1680*'Z1'!$G$7,0)+IF(AND(F1680=1,E1680&gt;45000,E1680&lt;=50000),'Z1'!$G$7/5000*(50000-E1680)*E1680,0)</f>
        <v>0</v>
      </c>
      <c r="P1680" s="24">
        <f t="shared" ca="1" si="336"/>
        <v>0</v>
      </c>
      <c r="Q1680" s="27">
        <v>14716</v>
      </c>
      <c r="R1680" s="26">
        <f t="shared" si="337"/>
        <v>13716</v>
      </c>
      <c r="S1680" s="27">
        <f t="shared" si="338"/>
        <v>1</v>
      </c>
      <c r="T1680" s="28">
        <f t="shared" si="339"/>
        <v>12344.4</v>
      </c>
      <c r="U1680" s="61">
        <f ca="1">OFFSET($U$4,B1680,0)/OFFSET($G$4,B1680,0)*G1680</f>
        <v>805478.12010138051</v>
      </c>
      <c r="V1680" s="62">
        <f t="shared" ca="1" si="340"/>
        <v>817822.52010138053</v>
      </c>
      <c r="W1680" s="63">
        <v>834.83856960692947</v>
      </c>
      <c r="X1680" s="63">
        <f t="shared" ca="1" si="341"/>
        <v>770.07770254367279</v>
      </c>
      <c r="Y1680" s="64">
        <f t="shared" ca="1" si="342"/>
        <v>-7.757292178504438E-2</v>
      </c>
      <c r="Z1680" s="64"/>
      <c r="AA1680" s="64">
        <f ca="1">MAX(Y1680,OFFSET($AA$4,B1680,0))</f>
        <v>-7.7301052690755601E-2</v>
      </c>
      <c r="AB1680" s="62">
        <f t="shared" ca="1" si="343"/>
        <v>818063.55884913623</v>
      </c>
      <c r="AC1680" s="65">
        <f t="shared" ca="1" si="344"/>
        <v>241.0387477556942</v>
      </c>
      <c r="AD1680" s="62">
        <f ca="1">MAX(0,AB1680-W1680*(1+OFFSET($Y$4,B1680,0))*E1680)</f>
        <v>0</v>
      </c>
      <c r="AE1680" s="65">
        <f ca="1">IF(OFFSET($AC$4,B1680,0)=0,0,-OFFSET($AC$4,B1680,0)/OFFSET($AD$4,B1680,0)*AD1680)</f>
        <v>0</v>
      </c>
      <c r="AF1680" s="51">
        <f t="shared" ca="1" si="345"/>
        <v>818063.55884913623</v>
      </c>
    </row>
    <row r="1681" spans="1:32" ht="11.25" x14ac:dyDescent="0.2">
      <c r="A1681" s="60">
        <v>62209</v>
      </c>
      <c r="B1681" s="102">
        <f>INT(A1681/10000)</f>
        <v>6</v>
      </c>
      <c r="C1681" s="109">
        <v>3</v>
      </c>
      <c r="D1681" s="60" t="s">
        <v>1737</v>
      </c>
      <c r="E1681" s="60">
        <v>1268</v>
      </c>
      <c r="F1681" s="60">
        <v>0</v>
      </c>
      <c r="G1681" s="60">
        <f t="shared" si="333"/>
        <v>2043.9402985074628</v>
      </c>
      <c r="H1681" s="60"/>
      <c r="I1681" s="60"/>
      <c r="J1681" s="57"/>
      <c r="K1681" s="23">
        <f t="shared" si="334"/>
        <v>1</v>
      </c>
      <c r="L1681" s="23">
        <f t="shared" si="335"/>
        <v>0</v>
      </c>
      <c r="M1681" s="23">
        <f ca="1">OFFSET('Z1'!$B$7,B1681,K1681)*E1681</f>
        <v>0</v>
      </c>
      <c r="N1681" s="23">
        <f ca="1">IF(L1681&gt;0,OFFSET('Z1'!$I$7,B1681,L1681)*IF(L1681=1,E1681-9300,IF(L1681=2,E1681-18000,IF(L1681=3,E1681-45000,0))),0)</f>
        <v>0</v>
      </c>
      <c r="O1681" s="23">
        <f>IF(AND(F1681=1,E1681&gt;20000,E1681&lt;=45000),E1681*'Z1'!$G$7,0)+IF(AND(F1681=1,E1681&gt;45000,E1681&lt;=50000),'Z1'!$G$7/5000*(50000-E1681)*E1681,0)</f>
        <v>0</v>
      </c>
      <c r="P1681" s="24">
        <f t="shared" ca="1" si="336"/>
        <v>0</v>
      </c>
      <c r="Q1681" s="27">
        <v>4050</v>
      </c>
      <c r="R1681" s="26">
        <f t="shared" si="337"/>
        <v>3050</v>
      </c>
      <c r="S1681" s="27">
        <f t="shared" si="338"/>
        <v>1</v>
      </c>
      <c r="T1681" s="28">
        <f t="shared" si="339"/>
        <v>2745</v>
      </c>
      <c r="U1681" s="61">
        <f ca="1">OFFSET($U$4,B1681,0)/OFFSET($G$4,B1681,0)*G1681</f>
        <v>961719.63868978387</v>
      </c>
      <c r="V1681" s="62">
        <f t="shared" ca="1" si="340"/>
        <v>964464.63868978387</v>
      </c>
      <c r="W1681" s="63">
        <v>824.8617543249278</v>
      </c>
      <c r="X1681" s="63">
        <f t="shared" ca="1" si="341"/>
        <v>760.6188002285362</v>
      </c>
      <c r="Y1681" s="64">
        <f t="shared" ca="1" si="342"/>
        <v>-7.7883298333995876E-2</v>
      </c>
      <c r="Z1681" s="64"/>
      <c r="AA1681" s="64">
        <f ca="1">MAX(Y1681,OFFSET($AA$4,B1681,0))</f>
        <v>-7.7301052690755601E-2</v>
      </c>
      <c r="AB1681" s="62">
        <f t="shared" ca="1" si="343"/>
        <v>965073.62379212712</v>
      </c>
      <c r="AC1681" s="65">
        <f t="shared" ca="1" si="344"/>
        <v>608.98510234325659</v>
      </c>
      <c r="AD1681" s="62">
        <f ca="1">MAX(0,AB1681-W1681*(1+OFFSET($Y$4,B1681,0))*E1681)</f>
        <v>0</v>
      </c>
      <c r="AE1681" s="65">
        <f ca="1">IF(OFFSET($AC$4,B1681,0)=0,0,-OFFSET($AC$4,B1681,0)/OFFSET($AD$4,B1681,0)*AD1681)</f>
        <v>0</v>
      </c>
      <c r="AF1681" s="51">
        <f t="shared" ca="1" si="345"/>
        <v>965073.62379212712</v>
      </c>
    </row>
    <row r="1682" spans="1:32" ht="11.25" x14ac:dyDescent="0.2">
      <c r="A1682" s="60">
        <v>62211</v>
      </c>
      <c r="B1682" s="102">
        <f>INT(A1682/10000)</f>
        <v>6</v>
      </c>
      <c r="C1682" s="109">
        <v>4</v>
      </c>
      <c r="D1682" s="60" t="s">
        <v>1738</v>
      </c>
      <c r="E1682" s="60">
        <v>2622</v>
      </c>
      <c r="F1682" s="60">
        <v>0</v>
      </c>
      <c r="G1682" s="60">
        <f t="shared" si="333"/>
        <v>4226.5074626865671</v>
      </c>
      <c r="H1682" s="60"/>
      <c r="I1682" s="60"/>
      <c r="J1682" s="57"/>
      <c r="K1682" s="23">
        <f t="shared" si="334"/>
        <v>1</v>
      </c>
      <c r="L1682" s="23">
        <f t="shared" si="335"/>
        <v>0</v>
      </c>
      <c r="M1682" s="23">
        <f ca="1">OFFSET('Z1'!$B$7,B1682,K1682)*E1682</f>
        <v>0</v>
      </c>
      <c r="N1682" s="23">
        <f ca="1">IF(L1682&gt;0,OFFSET('Z1'!$I$7,B1682,L1682)*IF(L1682=1,E1682-9300,IF(L1682=2,E1682-18000,IF(L1682=3,E1682-45000,0))),0)</f>
        <v>0</v>
      </c>
      <c r="O1682" s="23">
        <f>IF(AND(F1682=1,E1682&gt;20000,E1682&lt;=45000),E1682*'Z1'!$G$7,0)+IF(AND(F1682=1,E1682&gt;45000,E1682&lt;=50000),'Z1'!$G$7/5000*(50000-E1682)*E1682,0)</f>
        <v>0</v>
      </c>
      <c r="P1682" s="24">
        <f t="shared" ca="1" si="336"/>
        <v>0</v>
      </c>
      <c r="Q1682" s="27">
        <v>2093</v>
      </c>
      <c r="R1682" s="26">
        <f t="shared" si="337"/>
        <v>1093</v>
      </c>
      <c r="S1682" s="27">
        <f t="shared" si="338"/>
        <v>1</v>
      </c>
      <c r="T1682" s="28">
        <f t="shared" si="339"/>
        <v>983.7</v>
      </c>
      <c r="U1682" s="61">
        <f ca="1">OFFSET($U$4,B1682,0)/OFFSET($G$4,B1682,0)*G1682</f>
        <v>1988666.3191203575</v>
      </c>
      <c r="V1682" s="62">
        <f t="shared" ca="1" si="340"/>
        <v>1989650.0191203575</v>
      </c>
      <c r="W1682" s="63">
        <v>823.52153608303581</v>
      </c>
      <c r="X1682" s="63">
        <f t="shared" ca="1" si="341"/>
        <v>758.82914535482746</v>
      </c>
      <c r="Y1682" s="64">
        <f t="shared" ca="1" si="342"/>
        <v>-7.8555797139087113E-2</v>
      </c>
      <c r="Z1682" s="64"/>
      <c r="AA1682" s="64">
        <f ca="1">MAX(Y1682,OFFSET($AA$4,B1682,0))</f>
        <v>-7.7301052690755601E-2</v>
      </c>
      <c r="AB1682" s="62">
        <f t="shared" ca="1" si="343"/>
        <v>1992359.3555162705</v>
      </c>
      <c r="AC1682" s="65">
        <f t="shared" ca="1" si="344"/>
        <v>2709.3363959130365</v>
      </c>
      <c r="AD1682" s="62">
        <f ca="1">MAX(0,AB1682-W1682*(1+OFFSET($Y$4,B1682,0))*E1682)</f>
        <v>0</v>
      </c>
      <c r="AE1682" s="65">
        <f ca="1">IF(OFFSET($AC$4,B1682,0)=0,0,-OFFSET($AC$4,B1682,0)/OFFSET($AD$4,B1682,0)*AD1682)</f>
        <v>0</v>
      </c>
      <c r="AF1682" s="51">
        <f t="shared" ca="1" si="345"/>
        <v>1992359.3555162705</v>
      </c>
    </row>
    <row r="1683" spans="1:32" ht="11.25" x14ac:dyDescent="0.2">
      <c r="A1683" s="60">
        <v>62214</v>
      </c>
      <c r="B1683" s="102">
        <f>INT(A1683/10000)</f>
        <v>6</v>
      </c>
      <c r="C1683" s="109">
        <v>3</v>
      </c>
      <c r="D1683" s="60" t="s">
        <v>1739</v>
      </c>
      <c r="E1683" s="60">
        <v>1776</v>
      </c>
      <c r="F1683" s="60">
        <v>0</v>
      </c>
      <c r="G1683" s="60">
        <f t="shared" si="333"/>
        <v>2862.8059701492539</v>
      </c>
      <c r="H1683" s="60"/>
      <c r="I1683" s="60"/>
      <c r="J1683" s="57"/>
      <c r="K1683" s="23">
        <f t="shared" si="334"/>
        <v>1</v>
      </c>
      <c r="L1683" s="23">
        <f t="shared" si="335"/>
        <v>0</v>
      </c>
      <c r="M1683" s="23">
        <f ca="1">OFFSET('Z1'!$B$7,B1683,K1683)*E1683</f>
        <v>0</v>
      </c>
      <c r="N1683" s="23">
        <f ca="1">IF(L1683&gt;0,OFFSET('Z1'!$I$7,B1683,L1683)*IF(L1683=1,E1683-9300,IF(L1683=2,E1683-18000,IF(L1683=3,E1683-45000,0))),0)</f>
        <v>0</v>
      </c>
      <c r="O1683" s="23">
        <f>IF(AND(F1683=1,E1683&gt;20000,E1683&lt;=45000),E1683*'Z1'!$G$7,0)+IF(AND(F1683=1,E1683&gt;45000,E1683&lt;=50000),'Z1'!$G$7/5000*(50000-E1683)*E1683,0)</f>
        <v>0</v>
      </c>
      <c r="P1683" s="24">
        <f t="shared" ca="1" si="336"/>
        <v>0</v>
      </c>
      <c r="Q1683" s="27">
        <v>0</v>
      </c>
      <c r="R1683" s="26">
        <f t="shared" si="337"/>
        <v>0</v>
      </c>
      <c r="S1683" s="27">
        <f t="shared" si="338"/>
        <v>1</v>
      </c>
      <c r="T1683" s="28">
        <f t="shared" si="339"/>
        <v>0</v>
      </c>
      <c r="U1683" s="61">
        <f ca="1">OFFSET($U$4,B1683,0)/OFFSET($G$4,B1683,0)*G1683</f>
        <v>1347014.2573446815</v>
      </c>
      <c r="V1683" s="62">
        <f t="shared" ca="1" si="340"/>
        <v>1347014.2573446815</v>
      </c>
      <c r="W1683" s="63">
        <v>822.88628262681448</v>
      </c>
      <c r="X1683" s="63">
        <f t="shared" ca="1" si="341"/>
        <v>758.45397373011349</v>
      </c>
      <c r="Y1683" s="64">
        <f t="shared" ca="1" si="342"/>
        <v>-7.8300380328397812E-2</v>
      </c>
      <c r="Z1683" s="64"/>
      <c r="AA1683" s="64">
        <f ca="1">MAX(Y1683,OFFSET($AA$4,B1683,0))</f>
        <v>-7.7301052690755601E-2</v>
      </c>
      <c r="AB1683" s="62">
        <f t="shared" ca="1" si="343"/>
        <v>1348474.7207613229</v>
      </c>
      <c r="AC1683" s="65">
        <f t="shared" ca="1" si="344"/>
        <v>1460.4634166413452</v>
      </c>
      <c r="AD1683" s="62">
        <f ca="1">MAX(0,AB1683-W1683*(1+OFFSET($Y$4,B1683,0))*E1683)</f>
        <v>0</v>
      </c>
      <c r="AE1683" s="65">
        <f ca="1">IF(OFFSET($AC$4,B1683,0)=0,0,-OFFSET($AC$4,B1683,0)/OFFSET($AD$4,B1683,0)*AD1683)</f>
        <v>0</v>
      </c>
      <c r="AF1683" s="51">
        <f t="shared" ca="1" si="345"/>
        <v>1348474.7207613229</v>
      </c>
    </row>
    <row r="1684" spans="1:32" ht="11.25" x14ac:dyDescent="0.2">
      <c r="A1684" s="60">
        <v>62216</v>
      </c>
      <c r="B1684" s="102">
        <f>INT(A1684/10000)</f>
        <v>6</v>
      </c>
      <c r="C1684" s="109">
        <v>3</v>
      </c>
      <c r="D1684" s="60" t="s">
        <v>1740</v>
      </c>
      <c r="E1684" s="60">
        <v>1272</v>
      </c>
      <c r="F1684" s="60">
        <v>0</v>
      </c>
      <c r="G1684" s="60">
        <f t="shared" ref="G1684:G1747" si="346">IF(AND(F1684=1,E1684&lt;=20000),E1684*2,IF(E1684&lt;=10000,E1684*(1+41/67),IF(E1684&lt;=20000,E1684*(1+2/3),IF(E1684&lt;=50000,E1684*(2),E1684*(2+1/3))))+IF(AND(E1684&gt;9000,E1684&lt;=10000),(E1684-9000)*(110/201),0)+IF(AND(E1684&gt;18000,E1684&lt;=20000),(E1684-18000)*(3+1/3),0)+IF(AND(E1684&gt;45000,E1684&lt;=50000),(E1684-45000)*(3+1/3),0))</f>
        <v>2050.3880597014927</v>
      </c>
      <c r="H1684" s="60"/>
      <c r="I1684" s="60"/>
      <c r="J1684" s="57"/>
      <c r="K1684" s="23">
        <f t="shared" ref="K1684:K1747" si="347">IF(AND(F1684=1,E1684&lt;=20000),3,IF(E1684&lt;=10000,1,IF(E1684&lt;=20000,2,IF(E1684&lt;=50000,3,4))))</f>
        <v>1</v>
      </c>
      <c r="L1684" s="23">
        <f t="shared" ref="L1684:L1747" si="348">IF(AND(F1684=1,E1684&lt;=45000),0,IF(AND(E1684&gt;9300,E1684&lt;=10000),1,IF(AND(E1684&gt;18000,E1684&lt;=20000),2,IF(AND(E1684&gt;45000,E1684&lt;=50000),3,0))))</f>
        <v>0</v>
      </c>
      <c r="M1684" s="23">
        <f ca="1">OFFSET('Z1'!$B$7,B1684,K1684)*E1684</f>
        <v>0</v>
      </c>
      <c r="N1684" s="23">
        <f ca="1">IF(L1684&gt;0,OFFSET('Z1'!$I$7,B1684,L1684)*IF(L1684=1,E1684-9300,IF(L1684=2,E1684-18000,IF(L1684=3,E1684-45000,0))),0)</f>
        <v>0</v>
      </c>
      <c r="O1684" s="23">
        <f>IF(AND(F1684=1,E1684&gt;20000,E1684&lt;=45000),E1684*'Z1'!$G$7,0)+IF(AND(F1684=1,E1684&gt;45000,E1684&lt;=50000),'Z1'!$G$7/5000*(50000-E1684)*E1684,0)</f>
        <v>0</v>
      </c>
      <c r="P1684" s="24">
        <f t="shared" ref="P1684:P1747" ca="1" si="349">SUM(M1684:O1684)</f>
        <v>0</v>
      </c>
      <c r="Q1684" s="27">
        <v>0</v>
      </c>
      <c r="R1684" s="26">
        <f t="shared" ref="R1684:R1747" si="350">MAX(Q1684-$R$3,0)</f>
        <v>0</v>
      </c>
      <c r="S1684" s="27">
        <f t="shared" ref="S1684:S1747" si="351">IF(E1684&lt;=9300,1,IF(E1684&gt;10000,0,2))</f>
        <v>1</v>
      </c>
      <c r="T1684" s="28">
        <f t="shared" ref="T1684:T1747" si="352">IF(S1684=0,0,IF(S1684=1,R1684*$T$3,R1684*$T$3*(10000-E1684)/700))</f>
        <v>0</v>
      </c>
      <c r="U1684" s="61">
        <f ca="1">OFFSET($U$4,B1684,0)/OFFSET($G$4,B1684,0)*G1684</f>
        <v>964753.45458470436</v>
      </c>
      <c r="V1684" s="62">
        <f t="shared" ref="V1684:V1747" ca="1" si="353">P1684+T1684+U1684</f>
        <v>964753.45458470436</v>
      </c>
      <c r="W1684" s="63">
        <v>822.88628262681459</v>
      </c>
      <c r="X1684" s="63">
        <f t="shared" ref="X1684:X1747" ca="1" si="354">V1684/E1684</f>
        <v>758.45397373011349</v>
      </c>
      <c r="Y1684" s="64">
        <f t="shared" ref="Y1684:Y1747" ca="1" si="355">X1684/W1684-1</f>
        <v>-7.8300380328397923E-2</v>
      </c>
      <c r="Z1684" s="64"/>
      <c r="AA1684" s="64">
        <f ca="1">MAX(Y1684,OFFSET($AA$4,B1684,0))</f>
        <v>-7.7301052690755601E-2</v>
      </c>
      <c r="AB1684" s="62">
        <f t="shared" ref="AB1684:AB1747" ca="1" si="356">(W1684*(1+AA1684))*E1684</f>
        <v>965799.46216689365</v>
      </c>
      <c r="AC1684" s="65">
        <f t="shared" ref="AC1684:AC1747" ca="1" si="357">AB1684-V1684</f>
        <v>1046.0075821892824</v>
      </c>
      <c r="AD1684" s="62">
        <f ca="1">MAX(0,AB1684-W1684*(1+OFFSET($Y$4,B1684,0))*E1684)</f>
        <v>0</v>
      </c>
      <c r="AE1684" s="65">
        <f ca="1">IF(OFFSET($AC$4,B1684,0)=0,0,-OFFSET($AC$4,B1684,0)/OFFSET($AD$4,B1684,0)*AD1684)</f>
        <v>0</v>
      </c>
      <c r="AF1684" s="51">
        <f t="shared" ref="AF1684:AF1747" ca="1" si="358">AB1684+AE1684</f>
        <v>965799.46216689365</v>
      </c>
    </row>
    <row r="1685" spans="1:32" ht="11.25" x14ac:dyDescent="0.2">
      <c r="A1685" s="60">
        <v>62219</v>
      </c>
      <c r="B1685" s="102">
        <f>INT(A1685/10000)</f>
        <v>6</v>
      </c>
      <c r="C1685" s="109">
        <v>5</v>
      </c>
      <c r="D1685" s="60" t="s">
        <v>1741</v>
      </c>
      <c r="E1685" s="60">
        <v>6699</v>
      </c>
      <c r="F1685" s="60">
        <v>0</v>
      </c>
      <c r="G1685" s="60">
        <f t="shared" si="346"/>
        <v>10798.388059701492</v>
      </c>
      <c r="H1685" s="60"/>
      <c r="I1685" s="60"/>
      <c r="J1685" s="57"/>
      <c r="K1685" s="23">
        <f t="shared" si="347"/>
        <v>1</v>
      </c>
      <c r="L1685" s="23">
        <f t="shared" si="348"/>
        <v>0</v>
      </c>
      <c r="M1685" s="23">
        <f ca="1">OFFSET('Z1'!$B$7,B1685,K1685)*E1685</f>
        <v>0</v>
      </c>
      <c r="N1685" s="23">
        <f ca="1">IF(L1685&gt;0,OFFSET('Z1'!$I$7,B1685,L1685)*IF(L1685=1,E1685-9300,IF(L1685=2,E1685-18000,IF(L1685=3,E1685-45000,0))),0)</f>
        <v>0</v>
      </c>
      <c r="O1685" s="23">
        <f>IF(AND(F1685=1,E1685&gt;20000,E1685&lt;=45000),E1685*'Z1'!$G$7,0)+IF(AND(F1685=1,E1685&gt;45000,E1685&lt;=50000),'Z1'!$G$7/5000*(50000-E1685)*E1685,0)</f>
        <v>0</v>
      </c>
      <c r="P1685" s="24">
        <f t="shared" ca="1" si="349"/>
        <v>0</v>
      </c>
      <c r="Q1685" s="27">
        <v>23100</v>
      </c>
      <c r="R1685" s="26">
        <f t="shared" si="350"/>
        <v>22100</v>
      </c>
      <c r="S1685" s="27">
        <f t="shared" si="351"/>
        <v>1</v>
      </c>
      <c r="T1685" s="28">
        <f t="shared" si="352"/>
        <v>19890</v>
      </c>
      <c r="U1685" s="61">
        <f ca="1">OFFSET($U$4,B1685,0)/OFFSET($G$4,B1685,0)*G1685</f>
        <v>5080883.1700180303</v>
      </c>
      <c r="V1685" s="62">
        <f t="shared" ca="1" si="353"/>
        <v>5100773.1700180303</v>
      </c>
      <c r="W1685" s="63">
        <v>825.00536246443301</v>
      </c>
      <c r="X1685" s="63">
        <f t="shared" ca="1" si="354"/>
        <v>761.42307359576512</v>
      </c>
      <c r="Y1685" s="64">
        <f t="shared" ca="1" si="355"/>
        <v>-7.7068940108142581E-2</v>
      </c>
      <c r="Z1685" s="64"/>
      <c r="AA1685" s="64">
        <f ca="1">MAX(Y1685,OFFSET($AA$4,B1685,0))</f>
        <v>-7.7068940108142581E-2</v>
      </c>
      <c r="AB1685" s="62">
        <f t="shared" ca="1" si="356"/>
        <v>5100773.1700180303</v>
      </c>
      <c r="AC1685" s="65">
        <f t="shared" ca="1" si="357"/>
        <v>0</v>
      </c>
      <c r="AD1685" s="62">
        <f ca="1">MAX(0,AB1685-W1685*(1+OFFSET($Y$4,B1685,0))*E1685)</f>
        <v>0</v>
      </c>
      <c r="AE1685" s="65">
        <f ca="1">IF(OFFSET($AC$4,B1685,0)=0,0,-OFFSET($AC$4,B1685,0)/OFFSET($AD$4,B1685,0)*AD1685)</f>
        <v>0</v>
      </c>
      <c r="AF1685" s="51">
        <f t="shared" ca="1" si="358"/>
        <v>5100773.1700180303</v>
      </c>
    </row>
    <row r="1686" spans="1:32" ht="11.25" x14ac:dyDescent="0.2">
      <c r="A1686" s="60">
        <v>62220</v>
      </c>
      <c r="B1686" s="102">
        <f>INT(A1686/10000)</f>
        <v>6</v>
      </c>
      <c r="C1686" s="109">
        <v>3</v>
      </c>
      <c r="D1686" s="60" t="s">
        <v>1742</v>
      </c>
      <c r="E1686" s="60">
        <v>2218</v>
      </c>
      <c r="F1686" s="60">
        <v>0</v>
      </c>
      <c r="G1686" s="60">
        <f t="shared" si="346"/>
        <v>3575.2835820895521</v>
      </c>
      <c r="H1686" s="60"/>
      <c r="I1686" s="60"/>
      <c r="J1686" s="57"/>
      <c r="K1686" s="23">
        <f t="shared" si="347"/>
        <v>1</v>
      </c>
      <c r="L1686" s="23">
        <f t="shared" si="348"/>
        <v>0</v>
      </c>
      <c r="M1686" s="23">
        <f ca="1">OFFSET('Z1'!$B$7,B1686,K1686)*E1686</f>
        <v>0</v>
      </c>
      <c r="N1686" s="23">
        <f ca="1">IF(L1686&gt;0,OFFSET('Z1'!$I$7,B1686,L1686)*IF(L1686=1,E1686-9300,IF(L1686=2,E1686-18000,IF(L1686=3,E1686-45000,0))),0)</f>
        <v>0</v>
      </c>
      <c r="O1686" s="23">
        <f>IF(AND(F1686=1,E1686&gt;20000,E1686&lt;=45000),E1686*'Z1'!$G$7,0)+IF(AND(F1686=1,E1686&gt;45000,E1686&lt;=50000),'Z1'!$G$7/5000*(50000-E1686)*E1686,0)</f>
        <v>0</v>
      </c>
      <c r="P1686" s="24">
        <f t="shared" ca="1" si="349"/>
        <v>0</v>
      </c>
      <c r="Q1686" s="27">
        <v>24958</v>
      </c>
      <c r="R1686" s="26">
        <f t="shared" si="350"/>
        <v>23958</v>
      </c>
      <c r="S1686" s="27">
        <f t="shared" si="351"/>
        <v>1</v>
      </c>
      <c r="T1686" s="28">
        <f t="shared" si="352"/>
        <v>21562.2</v>
      </c>
      <c r="U1686" s="61">
        <f ca="1">OFFSET($U$4,B1686,0)/OFFSET($G$4,B1686,0)*G1686</f>
        <v>1682250.9137333916</v>
      </c>
      <c r="V1686" s="62">
        <f t="shared" ca="1" si="353"/>
        <v>1703813.1137333915</v>
      </c>
      <c r="W1686" s="63">
        <v>832.4484302778211</v>
      </c>
      <c r="X1686" s="63">
        <f t="shared" ca="1" si="354"/>
        <v>768.17543450558685</v>
      </c>
      <c r="Y1686" s="64">
        <f t="shared" ca="1" si="355"/>
        <v>-7.7209582521266529E-2</v>
      </c>
      <c r="Z1686" s="64"/>
      <c r="AA1686" s="64">
        <f ca="1">MAX(Y1686,OFFSET($AA$4,B1686,0))</f>
        <v>-7.7209582521266529E-2</v>
      </c>
      <c r="AB1686" s="62">
        <f t="shared" ca="1" si="356"/>
        <v>1703813.1137333917</v>
      </c>
      <c r="AC1686" s="65">
        <f t="shared" ca="1" si="357"/>
        <v>0</v>
      </c>
      <c r="AD1686" s="62">
        <f ca="1">MAX(0,AB1686-W1686*(1+OFFSET($Y$4,B1686,0))*E1686)</f>
        <v>0</v>
      </c>
      <c r="AE1686" s="65">
        <f ca="1">IF(OFFSET($AC$4,B1686,0)=0,0,-OFFSET($AC$4,B1686,0)/OFFSET($AD$4,B1686,0)*AD1686)</f>
        <v>0</v>
      </c>
      <c r="AF1686" s="51">
        <f t="shared" ca="1" si="358"/>
        <v>1703813.1137333917</v>
      </c>
    </row>
    <row r="1687" spans="1:32" ht="11.25" x14ac:dyDescent="0.2">
      <c r="A1687" s="60">
        <v>62226</v>
      </c>
      <c r="B1687" s="102">
        <f>INT(A1687/10000)</f>
        <v>6</v>
      </c>
      <c r="C1687" s="109">
        <v>3</v>
      </c>
      <c r="D1687" s="60" t="s">
        <v>1743</v>
      </c>
      <c r="E1687" s="60">
        <v>1446</v>
      </c>
      <c r="F1687" s="60">
        <v>0</v>
      </c>
      <c r="G1687" s="60">
        <f t="shared" si="346"/>
        <v>2330.8656716417909</v>
      </c>
      <c r="H1687" s="60"/>
      <c r="I1687" s="60"/>
      <c r="J1687" s="57"/>
      <c r="K1687" s="23">
        <f t="shared" si="347"/>
        <v>1</v>
      </c>
      <c r="L1687" s="23">
        <f t="shared" si="348"/>
        <v>0</v>
      </c>
      <c r="M1687" s="23">
        <f ca="1">OFFSET('Z1'!$B$7,B1687,K1687)*E1687</f>
        <v>0</v>
      </c>
      <c r="N1687" s="23">
        <f ca="1">IF(L1687&gt;0,OFFSET('Z1'!$I$7,B1687,L1687)*IF(L1687=1,E1687-9300,IF(L1687=2,E1687-18000,IF(L1687=3,E1687-45000,0))),0)</f>
        <v>0</v>
      </c>
      <c r="O1687" s="23">
        <f>IF(AND(F1687=1,E1687&gt;20000,E1687&lt;=45000),E1687*'Z1'!$G$7,0)+IF(AND(F1687=1,E1687&gt;45000,E1687&lt;=50000),'Z1'!$G$7/5000*(50000-E1687)*E1687,0)</f>
        <v>0</v>
      </c>
      <c r="P1687" s="24">
        <f t="shared" ca="1" si="349"/>
        <v>0</v>
      </c>
      <c r="Q1687" s="27">
        <v>0</v>
      </c>
      <c r="R1687" s="26">
        <f t="shared" si="350"/>
        <v>0</v>
      </c>
      <c r="S1687" s="27">
        <f t="shared" si="351"/>
        <v>1</v>
      </c>
      <c r="T1687" s="28">
        <f t="shared" si="352"/>
        <v>0</v>
      </c>
      <c r="U1687" s="61">
        <f ca="1">OFFSET($U$4,B1687,0)/OFFSET($G$4,B1687,0)*G1687</f>
        <v>1096724.446013744</v>
      </c>
      <c r="V1687" s="62">
        <f t="shared" ca="1" si="353"/>
        <v>1096724.446013744</v>
      </c>
      <c r="W1687" s="63">
        <v>822.88628262681448</v>
      </c>
      <c r="X1687" s="63">
        <f t="shared" ca="1" si="354"/>
        <v>758.45397373011338</v>
      </c>
      <c r="Y1687" s="64">
        <f t="shared" ca="1" si="355"/>
        <v>-7.8300380328397923E-2</v>
      </c>
      <c r="Z1687" s="64"/>
      <c r="AA1687" s="64">
        <f ca="1">MAX(Y1687,OFFSET($AA$4,B1687,0))</f>
        <v>-7.7301052690755601E-2</v>
      </c>
      <c r="AB1687" s="62">
        <f t="shared" ca="1" si="356"/>
        <v>1097913.5395387798</v>
      </c>
      <c r="AC1687" s="65">
        <f t="shared" ca="1" si="357"/>
        <v>1189.0935250357725</v>
      </c>
      <c r="AD1687" s="62">
        <f ca="1">MAX(0,AB1687-W1687*(1+OFFSET($Y$4,B1687,0))*E1687)</f>
        <v>0</v>
      </c>
      <c r="AE1687" s="65">
        <f ca="1">IF(OFFSET($AC$4,B1687,0)=0,0,-OFFSET($AC$4,B1687,0)/OFFSET($AD$4,B1687,0)*AD1687)</f>
        <v>0</v>
      </c>
      <c r="AF1687" s="51">
        <f t="shared" ca="1" si="358"/>
        <v>1097913.5395387798</v>
      </c>
    </row>
    <row r="1688" spans="1:32" ht="11.25" x14ac:dyDescent="0.2">
      <c r="A1688" s="60">
        <v>62232</v>
      </c>
      <c r="B1688" s="102">
        <f>INT(A1688/10000)</f>
        <v>6</v>
      </c>
      <c r="C1688" s="109">
        <v>3</v>
      </c>
      <c r="D1688" s="60" t="s">
        <v>1744</v>
      </c>
      <c r="E1688" s="60">
        <v>1560</v>
      </c>
      <c r="F1688" s="60">
        <v>0</v>
      </c>
      <c r="G1688" s="60">
        <f t="shared" si="346"/>
        <v>2514.6268656716416</v>
      </c>
      <c r="H1688" s="60"/>
      <c r="I1688" s="60"/>
      <c r="J1688" s="57"/>
      <c r="K1688" s="23">
        <f t="shared" si="347"/>
        <v>1</v>
      </c>
      <c r="L1688" s="23">
        <f t="shared" si="348"/>
        <v>0</v>
      </c>
      <c r="M1688" s="23">
        <f ca="1">OFFSET('Z1'!$B$7,B1688,K1688)*E1688</f>
        <v>0</v>
      </c>
      <c r="N1688" s="23">
        <f ca="1">IF(L1688&gt;0,OFFSET('Z1'!$I$7,B1688,L1688)*IF(L1688=1,E1688-9300,IF(L1688=2,E1688-18000,IF(L1688=3,E1688-45000,0))),0)</f>
        <v>0</v>
      </c>
      <c r="O1688" s="23">
        <f>IF(AND(F1688=1,E1688&gt;20000,E1688&lt;=45000),E1688*'Z1'!$G$7,0)+IF(AND(F1688=1,E1688&gt;45000,E1688&lt;=50000),'Z1'!$G$7/5000*(50000-E1688)*E1688,0)</f>
        <v>0</v>
      </c>
      <c r="P1688" s="24">
        <f t="shared" ca="1" si="349"/>
        <v>0</v>
      </c>
      <c r="Q1688" s="27">
        <v>0</v>
      </c>
      <c r="R1688" s="26">
        <f t="shared" si="350"/>
        <v>0</v>
      </c>
      <c r="S1688" s="27">
        <f t="shared" si="351"/>
        <v>1</v>
      </c>
      <c r="T1688" s="28">
        <f t="shared" si="352"/>
        <v>0</v>
      </c>
      <c r="U1688" s="61">
        <f ca="1">OFFSET($U$4,B1688,0)/OFFSET($G$4,B1688,0)*G1688</f>
        <v>1183188.1990189769</v>
      </c>
      <c r="V1688" s="62">
        <f t="shared" ca="1" si="353"/>
        <v>1183188.1990189769</v>
      </c>
      <c r="W1688" s="63">
        <v>822.88628262681448</v>
      </c>
      <c r="X1688" s="63">
        <f t="shared" ca="1" si="354"/>
        <v>758.45397373011338</v>
      </c>
      <c r="Y1688" s="64">
        <f t="shared" ca="1" si="355"/>
        <v>-7.8300380328397923E-2</v>
      </c>
      <c r="Z1688" s="64"/>
      <c r="AA1688" s="64">
        <f ca="1">MAX(Y1688,OFFSET($AA$4,B1688,0))</f>
        <v>-7.7301052690755601E-2</v>
      </c>
      <c r="AB1688" s="62">
        <f t="shared" ca="1" si="356"/>
        <v>1184471.0385065675</v>
      </c>
      <c r="AC1688" s="65">
        <f t="shared" ca="1" si="357"/>
        <v>1282.8394875905942</v>
      </c>
      <c r="AD1688" s="62">
        <f ca="1">MAX(0,AB1688-W1688*(1+OFFSET($Y$4,B1688,0))*E1688)</f>
        <v>0</v>
      </c>
      <c r="AE1688" s="65">
        <f ca="1">IF(OFFSET($AC$4,B1688,0)=0,0,-OFFSET($AC$4,B1688,0)/OFFSET($AD$4,B1688,0)*AD1688)</f>
        <v>0</v>
      </c>
      <c r="AF1688" s="51">
        <f t="shared" ca="1" si="358"/>
        <v>1184471.0385065675</v>
      </c>
    </row>
    <row r="1689" spans="1:32" ht="11.25" x14ac:dyDescent="0.2">
      <c r="A1689" s="60">
        <v>62233</v>
      </c>
      <c r="B1689" s="102">
        <f>INT(A1689/10000)</f>
        <v>6</v>
      </c>
      <c r="C1689" s="109">
        <v>4</v>
      </c>
      <c r="D1689" s="60" t="s">
        <v>1745</v>
      </c>
      <c r="E1689" s="60">
        <v>3166</v>
      </c>
      <c r="F1689" s="60">
        <v>0</v>
      </c>
      <c r="G1689" s="60">
        <f t="shared" si="346"/>
        <v>5103.4029850746265</v>
      </c>
      <c r="H1689" s="60"/>
      <c r="I1689" s="60"/>
      <c r="J1689" s="57"/>
      <c r="K1689" s="23">
        <f t="shared" si="347"/>
        <v>1</v>
      </c>
      <c r="L1689" s="23">
        <f t="shared" si="348"/>
        <v>0</v>
      </c>
      <c r="M1689" s="23">
        <f ca="1">OFFSET('Z1'!$B$7,B1689,K1689)*E1689</f>
        <v>0</v>
      </c>
      <c r="N1689" s="23">
        <f ca="1">IF(L1689&gt;0,OFFSET('Z1'!$I$7,B1689,L1689)*IF(L1689=1,E1689-9300,IF(L1689=2,E1689-18000,IF(L1689=3,E1689-45000,0))),0)</f>
        <v>0</v>
      </c>
      <c r="O1689" s="23">
        <f>IF(AND(F1689=1,E1689&gt;20000,E1689&lt;=45000),E1689*'Z1'!$G$7,0)+IF(AND(F1689=1,E1689&gt;45000,E1689&lt;=50000),'Z1'!$G$7/5000*(50000-E1689)*E1689,0)</f>
        <v>0</v>
      </c>
      <c r="P1689" s="24">
        <f t="shared" ca="1" si="349"/>
        <v>0</v>
      </c>
      <c r="Q1689" s="27">
        <v>2058</v>
      </c>
      <c r="R1689" s="26">
        <f t="shared" si="350"/>
        <v>1058</v>
      </c>
      <c r="S1689" s="27">
        <f t="shared" si="351"/>
        <v>1</v>
      </c>
      <c r="T1689" s="28">
        <f t="shared" si="352"/>
        <v>952.2</v>
      </c>
      <c r="U1689" s="61">
        <f ca="1">OFFSET($U$4,B1689,0)/OFFSET($G$4,B1689,0)*G1689</f>
        <v>2401265.2808295391</v>
      </c>
      <c r="V1689" s="62">
        <f t="shared" ca="1" si="353"/>
        <v>2402217.4808295392</v>
      </c>
      <c r="W1689" s="63">
        <v>823.02688105201139</v>
      </c>
      <c r="X1689" s="63">
        <f t="shared" ca="1" si="354"/>
        <v>758.75473178444065</v>
      </c>
      <c r="Y1689" s="64">
        <f t="shared" ca="1" si="355"/>
        <v>-7.8092405907103091E-2</v>
      </c>
      <c r="Z1689" s="64"/>
      <c r="AA1689" s="64">
        <f ca="1">MAX(Y1689,OFFSET($AA$4,B1689,0))</f>
        <v>-7.7301052690755601E-2</v>
      </c>
      <c r="AB1689" s="62">
        <f t="shared" ca="1" si="356"/>
        <v>2404279.5123628527</v>
      </c>
      <c r="AC1689" s="65">
        <f t="shared" ca="1" si="357"/>
        <v>2062.0315333134495</v>
      </c>
      <c r="AD1689" s="62">
        <f ca="1">MAX(0,AB1689-W1689*(1+OFFSET($Y$4,B1689,0))*E1689)</f>
        <v>0</v>
      </c>
      <c r="AE1689" s="65">
        <f ca="1">IF(OFFSET($AC$4,B1689,0)=0,0,-OFFSET($AC$4,B1689,0)/OFFSET($AD$4,B1689,0)*AD1689)</f>
        <v>0</v>
      </c>
      <c r="AF1689" s="51">
        <f t="shared" ca="1" si="358"/>
        <v>2404279.5123628527</v>
      </c>
    </row>
    <row r="1690" spans="1:32" ht="11.25" x14ac:dyDescent="0.2">
      <c r="A1690" s="60">
        <v>62235</v>
      </c>
      <c r="B1690" s="102">
        <f>INT(A1690/10000)</f>
        <v>6</v>
      </c>
      <c r="C1690" s="109">
        <v>3</v>
      </c>
      <c r="D1690" s="60" t="s">
        <v>1746</v>
      </c>
      <c r="E1690" s="60">
        <v>2054</v>
      </c>
      <c r="F1690" s="60">
        <v>0</v>
      </c>
      <c r="G1690" s="60">
        <f t="shared" si="346"/>
        <v>3310.9253731343283</v>
      </c>
      <c r="H1690" s="60"/>
      <c r="I1690" s="60"/>
      <c r="J1690" s="57"/>
      <c r="K1690" s="23">
        <f t="shared" si="347"/>
        <v>1</v>
      </c>
      <c r="L1690" s="23">
        <f t="shared" si="348"/>
        <v>0</v>
      </c>
      <c r="M1690" s="23">
        <f ca="1">OFFSET('Z1'!$B$7,B1690,K1690)*E1690</f>
        <v>0</v>
      </c>
      <c r="N1690" s="23">
        <f ca="1">IF(L1690&gt;0,OFFSET('Z1'!$I$7,B1690,L1690)*IF(L1690=1,E1690-9300,IF(L1690=2,E1690-18000,IF(L1690=3,E1690-45000,0))),0)</f>
        <v>0</v>
      </c>
      <c r="O1690" s="23">
        <f>IF(AND(F1690=1,E1690&gt;20000,E1690&lt;=45000),E1690*'Z1'!$G$7,0)+IF(AND(F1690=1,E1690&gt;45000,E1690&lt;=50000),'Z1'!$G$7/5000*(50000-E1690)*E1690,0)</f>
        <v>0</v>
      </c>
      <c r="P1690" s="24">
        <f t="shared" ca="1" si="349"/>
        <v>0</v>
      </c>
      <c r="Q1690" s="27">
        <v>44482</v>
      </c>
      <c r="R1690" s="26">
        <f t="shared" si="350"/>
        <v>43482</v>
      </c>
      <c r="S1690" s="27">
        <f t="shared" si="351"/>
        <v>1</v>
      </c>
      <c r="T1690" s="28">
        <f t="shared" si="352"/>
        <v>39133.800000000003</v>
      </c>
      <c r="U1690" s="61">
        <f ca="1">OFFSET($U$4,B1690,0)/OFFSET($G$4,B1690,0)*G1690</f>
        <v>1557864.462041653</v>
      </c>
      <c r="V1690" s="62">
        <f t="shared" ca="1" si="353"/>
        <v>1596998.262041653</v>
      </c>
      <c r="W1690" s="63">
        <v>842.82921608966058</v>
      </c>
      <c r="X1690" s="63">
        <f t="shared" ca="1" si="354"/>
        <v>777.50645669019138</v>
      </c>
      <c r="Y1690" s="64">
        <f t="shared" ca="1" si="355"/>
        <v>-7.7504146928528028E-2</v>
      </c>
      <c r="Z1690" s="64"/>
      <c r="AA1690" s="64">
        <f ca="1">MAX(Y1690,OFFSET($AA$4,B1690,0))</f>
        <v>-7.7301052690755601E-2</v>
      </c>
      <c r="AB1690" s="62">
        <f t="shared" ca="1" si="356"/>
        <v>1597349.8529389708</v>
      </c>
      <c r="AC1690" s="65">
        <f t="shared" ca="1" si="357"/>
        <v>351.59089731774293</v>
      </c>
      <c r="AD1690" s="62">
        <f ca="1">MAX(0,AB1690-W1690*(1+OFFSET($Y$4,B1690,0))*E1690)</f>
        <v>0</v>
      </c>
      <c r="AE1690" s="65">
        <f ca="1">IF(OFFSET($AC$4,B1690,0)=0,0,-OFFSET($AC$4,B1690,0)/OFFSET($AD$4,B1690,0)*AD1690)</f>
        <v>0</v>
      </c>
      <c r="AF1690" s="51">
        <f t="shared" ca="1" si="358"/>
        <v>1597349.8529389708</v>
      </c>
    </row>
    <row r="1691" spans="1:32" ht="11.25" x14ac:dyDescent="0.2">
      <c r="A1691" s="60">
        <v>62242</v>
      </c>
      <c r="B1691" s="102">
        <f>INT(A1691/10000)</f>
        <v>6</v>
      </c>
      <c r="C1691" s="109">
        <v>3</v>
      </c>
      <c r="D1691" s="60" t="s">
        <v>1747</v>
      </c>
      <c r="E1691" s="60">
        <v>1044</v>
      </c>
      <c r="F1691" s="60">
        <v>0</v>
      </c>
      <c r="G1691" s="60">
        <f t="shared" si="346"/>
        <v>1682.8656716417911</v>
      </c>
      <c r="H1691" s="60"/>
      <c r="I1691" s="60"/>
      <c r="J1691" s="57"/>
      <c r="K1691" s="23">
        <f t="shared" si="347"/>
        <v>1</v>
      </c>
      <c r="L1691" s="23">
        <f t="shared" si="348"/>
        <v>0</v>
      </c>
      <c r="M1691" s="23">
        <f ca="1">OFFSET('Z1'!$B$7,B1691,K1691)*E1691</f>
        <v>0</v>
      </c>
      <c r="N1691" s="23">
        <f ca="1">IF(L1691&gt;0,OFFSET('Z1'!$I$7,B1691,L1691)*IF(L1691=1,E1691-9300,IF(L1691=2,E1691-18000,IF(L1691=3,E1691-45000,0))),0)</f>
        <v>0</v>
      </c>
      <c r="O1691" s="23">
        <f>IF(AND(F1691=1,E1691&gt;20000,E1691&lt;=45000),E1691*'Z1'!$G$7,0)+IF(AND(F1691=1,E1691&gt;45000,E1691&lt;=50000),'Z1'!$G$7/5000*(50000-E1691)*E1691,0)</f>
        <v>0</v>
      </c>
      <c r="P1691" s="24">
        <f t="shared" ca="1" si="349"/>
        <v>0</v>
      </c>
      <c r="Q1691" s="27">
        <v>37285</v>
      </c>
      <c r="R1691" s="26">
        <f t="shared" si="350"/>
        <v>36285</v>
      </c>
      <c r="S1691" s="27">
        <f t="shared" si="351"/>
        <v>1</v>
      </c>
      <c r="T1691" s="28">
        <f t="shared" si="352"/>
        <v>32656.5</v>
      </c>
      <c r="U1691" s="61">
        <f ca="1">OFFSET($U$4,B1691,0)/OFFSET($G$4,B1691,0)*G1691</f>
        <v>791825.94857423846</v>
      </c>
      <c r="V1691" s="62">
        <f t="shared" ca="1" si="353"/>
        <v>824482.44857423846</v>
      </c>
      <c r="W1691" s="63">
        <v>850.31493537823769</v>
      </c>
      <c r="X1691" s="63">
        <f t="shared" ca="1" si="354"/>
        <v>789.73414614390651</v>
      </c>
      <c r="Y1691" s="64">
        <f t="shared" ca="1" si="355"/>
        <v>-7.1245119559594228E-2</v>
      </c>
      <c r="Z1691" s="64"/>
      <c r="AA1691" s="64">
        <f ca="1">MAX(Y1691,OFFSET($AA$4,B1691,0))</f>
        <v>-7.1245119559594228E-2</v>
      </c>
      <c r="AB1691" s="62">
        <f t="shared" ca="1" si="356"/>
        <v>824482.44857423846</v>
      </c>
      <c r="AC1691" s="65">
        <f t="shared" ca="1" si="357"/>
        <v>0</v>
      </c>
      <c r="AD1691" s="62">
        <f ca="1">MAX(0,AB1691-W1691*(1+OFFSET($Y$4,B1691,0))*E1691)</f>
        <v>937.38224352349062</v>
      </c>
      <c r="AE1691" s="65">
        <f ca="1">IF(OFFSET($AC$4,B1691,0)=0,0,-OFFSET($AC$4,B1691,0)/OFFSET($AD$4,B1691,0)*AD1691)</f>
        <v>-198.36736627894993</v>
      </c>
      <c r="AF1691" s="51">
        <f t="shared" ca="1" si="358"/>
        <v>824284.08120795956</v>
      </c>
    </row>
    <row r="1692" spans="1:32" ht="11.25" x14ac:dyDescent="0.2">
      <c r="A1692" s="60">
        <v>62244</v>
      </c>
      <c r="B1692" s="102">
        <f>INT(A1692/10000)</f>
        <v>6</v>
      </c>
      <c r="C1692" s="109">
        <v>3</v>
      </c>
      <c r="D1692" s="60" t="s">
        <v>1748</v>
      </c>
      <c r="E1692" s="60">
        <v>2166</v>
      </c>
      <c r="F1692" s="60">
        <v>0</v>
      </c>
      <c r="G1692" s="60">
        <f t="shared" si="346"/>
        <v>3491.4626865671644</v>
      </c>
      <c r="H1692" s="60"/>
      <c r="I1692" s="60"/>
      <c r="J1692" s="57"/>
      <c r="K1692" s="23">
        <f t="shared" si="347"/>
        <v>1</v>
      </c>
      <c r="L1692" s="23">
        <f t="shared" si="348"/>
        <v>0</v>
      </c>
      <c r="M1692" s="23">
        <f ca="1">OFFSET('Z1'!$B$7,B1692,K1692)*E1692</f>
        <v>0</v>
      </c>
      <c r="N1692" s="23">
        <f ca="1">IF(L1692&gt;0,OFFSET('Z1'!$I$7,B1692,L1692)*IF(L1692=1,E1692-9300,IF(L1692=2,E1692-18000,IF(L1692=3,E1692-45000,0))),0)</f>
        <v>0</v>
      </c>
      <c r="O1692" s="23">
        <f>IF(AND(F1692=1,E1692&gt;20000,E1692&lt;=45000),E1692*'Z1'!$G$7,0)+IF(AND(F1692=1,E1692&gt;45000,E1692&lt;=50000),'Z1'!$G$7/5000*(50000-E1692)*E1692,0)</f>
        <v>0</v>
      </c>
      <c r="P1692" s="24">
        <f t="shared" ca="1" si="349"/>
        <v>0</v>
      </c>
      <c r="Q1692" s="27">
        <v>7360</v>
      </c>
      <c r="R1692" s="26">
        <f t="shared" si="350"/>
        <v>6360</v>
      </c>
      <c r="S1692" s="27">
        <f t="shared" si="351"/>
        <v>1</v>
      </c>
      <c r="T1692" s="28">
        <f t="shared" si="352"/>
        <v>5724</v>
      </c>
      <c r="U1692" s="61">
        <f ca="1">OFFSET($U$4,B1692,0)/OFFSET($G$4,B1692,0)*G1692</f>
        <v>1642811.3070994259</v>
      </c>
      <c r="V1692" s="62">
        <f t="shared" ca="1" si="353"/>
        <v>1648535.3070994259</v>
      </c>
      <c r="W1692" s="63">
        <v>825.12099644719603</v>
      </c>
      <c r="X1692" s="63">
        <f t="shared" ca="1" si="354"/>
        <v>761.09663300989189</v>
      </c>
      <c r="Y1692" s="64">
        <f t="shared" ca="1" si="355"/>
        <v>-7.7593908909093456E-2</v>
      </c>
      <c r="Z1692" s="64"/>
      <c r="AA1692" s="64">
        <f ca="1">MAX(Y1692,OFFSET($AA$4,B1692,0))</f>
        <v>-7.7301052690755601E-2</v>
      </c>
      <c r="AB1692" s="62">
        <f t="shared" ca="1" si="356"/>
        <v>1649058.7032700458</v>
      </c>
      <c r="AC1692" s="65">
        <f t="shared" ca="1" si="357"/>
        <v>523.39617061987519</v>
      </c>
      <c r="AD1692" s="62">
        <f ca="1">MAX(0,AB1692-W1692*(1+OFFSET($Y$4,B1692,0))*E1692)</f>
        <v>0</v>
      </c>
      <c r="AE1692" s="65">
        <f ca="1">IF(OFFSET($AC$4,B1692,0)=0,0,-OFFSET($AC$4,B1692,0)/OFFSET($AD$4,B1692,0)*AD1692)</f>
        <v>0</v>
      </c>
      <c r="AF1692" s="51">
        <f t="shared" ca="1" si="358"/>
        <v>1649058.7032700458</v>
      </c>
    </row>
    <row r="1693" spans="1:32" ht="11.25" x14ac:dyDescent="0.2">
      <c r="A1693" s="60">
        <v>62245</v>
      </c>
      <c r="B1693" s="102">
        <f>INT(A1693/10000)</f>
        <v>6</v>
      </c>
      <c r="C1693" s="109">
        <v>3</v>
      </c>
      <c r="D1693" s="60" t="s">
        <v>1749</v>
      </c>
      <c r="E1693" s="60">
        <v>1478</v>
      </c>
      <c r="F1693" s="60">
        <v>0</v>
      </c>
      <c r="G1693" s="60">
        <f t="shared" si="346"/>
        <v>2382.4477611940297</v>
      </c>
      <c r="H1693" s="60"/>
      <c r="I1693" s="60"/>
      <c r="J1693" s="57"/>
      <c r="K1693" s="23">
        <f t="shared" si="347"/>
        <v>1</v>
      </c>
      <c r="L1693" s="23">
        <f t="shared" si="348"/>
        <v>0</v>
      </c>
      <c r="M1693" s="23">
        <f ca="1">OFFSET('Z1'!$B$7,B1693,K1693)*E1693</f>
        <v>0</v>
      </c>
      <c r="N1693" s="23">
        <f ca="1">IF(L1693&gt;0,OFFSET('Z1'!$I$7,B1693,L1693)*IF(L1693=1,E1693-9300,IF(L1693=2,E1693-18000,IF(L1693=3,E1693-45000,0))),0)</f>
        <v>0</v>
      </c>
      <c r="O1693" s="23">
        <f>IF(AND(F1693=1,E1693&gt;20000,E1693&lt;=45000),E1693*'Z1'!$G$7,0)+IF(AND(F1693=1,E1693&gt;45000,E1693&lt;=50000),'Z1'!$G$7/5000*(50000-E1693)*E1693,0)</f>
        <v>0</v>
      </c>
      <c r="P1693" s="24">
        <f t="shared" ca="1" si="349"/>
        <v>0</v>
      </c>
      <c r="Q1693" s="27">
        <v>9673</v>
      </c>
      <c r="R1693" s="26">
        <f t="shared" si="350"/>
        <v>8673</v>
      </c>
      <c r="S1693" s="27">
        <f t="shared" si="351"/>
        <v>1</v>
      </c>
      <c r="T1693" s="28">
        <f t="shared" si="352"/>
        <v>7805.7</v>
      </c>
      <c r="U1693" s="61">
        <f ca="1">OFFSET($U$4,B1693,0)/OFFSET($G$4,B1693,0)*G1693</f>
        <v>1120994.9731731077</v>
      </c>
      <c r="V1693" s="62">
        <f t="shared" ca="1" si="353"/>
        <v>1128800.6731731077</v>
      </c>
      <c r="W1693" s="63">
        <v>827.87215000792639</v>
      </c>
      <c r="X1693" s="63">
        <f t="shared" ca="1" si="354"/>
        <v>763.73523218748824</v>
      </c>
      <c r="Y1693" s="64">
        <f t="shared" ca="1" si="355"/>
        <v>-7.7472007990393332E-2</v>
      </c>
      <c r="Z1693" s="64"/>
      <c r="AA1693" s="64">
        <f ca="1">MAX(Y1693,OFFSET($AA$4,B1693,0))</f>
        <v>-7.7301052690755601E-2</v>
      </c>
      <c r="AB1693" s="62">
        <f t="shared" ca="1" si="356"/>
        <v>1129009.8532294149</v>
      </c>
      <c r="AC1693" s="65">
        <f t="shared" ca="1" si="357"/>
        <v>209.18005630723201</v>
      </c>
      <c r="AD1693" s="62">
        <f ca="1">MAX(0,AB1693-W1693*(1+OFFSET($Y$4,B1693,0))*E1693)</f>
        <v>0</v>
      </c>
      <c r="AE1693" s="65">
        <f ca="1">IF(OFFSET($AC$4,B1693,0)=0,0,-OFFSET($AC$4,B1693,0)/OFFSET($AD$4,B1693,0)*AD1693)</f>
        <v>0</v>
      </c>
      <c r="AF1693" s="51">
        <f t="shared" ca="1" si="358"/>
        <v>1129009.8532294149</v>
      </c>
    </row>
    <row r="1694" spans="1:32" ht="11.25" x14ac:dyDescent="0.2">
      <c r="A1694" s="60">
        <v>62247</v>
      </c>
      <c r="B1694" s="102">
        <f>INT(A1694/10000)</f>
        <v>6</v>
      </c>
      <c r="C1694" s="109">
        <v>3</v>
      </c>
      <c r="D1694" s="60" t="s">
        <v>1750</v>
      </c>
      <c r="E1694" s="60">
        <v>1375</v>
      </c>
      <c r="F1694" s="60">
        <v>0</v>
      </c>
      <c r="G1694" s="60">
        <f t="shared" si="346"/>
        <v>2216.4179104477612</v>
      </c>
      <c r="H1694" s="60"/>
      <c r="I1694" s="60"/>
      <c r="J1694" s="57"/>
      <c r="K1694" s="23">
        <f t="shared" si="347"/>
        <v>1</v>
      </c>
      <c r="L1694" s="23">
        <f t="shared" si="348"/>
        <v>0</v>
      </c>
      <c r="M1694" s="23">
        <f ca="1">OFFSET('Z1'!$B$7,B1694,K1694)*E1694</f>
        <v>0</v>
      </c>
      <c r="N1694" s="23">
        <f ca="1">IF(L1694&gt;0,OFFSET('Z1'!$I$7,B1694,L1694)*IF(L1694=1,E1694-9300,IF(L1694=2,E1694-18000,IF(L1694=3,E1694-45000,0))),0)</f>
        <v>0</v>
      </c>
      <c r="O1694" s="23">
        <f>IF(AND(F1694=1,E1694&gt;20000,E1694&lt;=45000),E1694*'Z1'!$G$7,0)+IF(AND(F1694=1,E1694&gt;45000,E1694&lt;=50000),'Z1'!$G$7/5000*(50000-E1694)*E1694,0)</f>
        <v>0</v>
      </c>
      <c r="P1694" s="24">
        <f t="shared" ca="1" si="349"/>
        <v>0</v>
      </c>
      <c r="Q1694" s="27">
        <v>0</v>
      </c>
      <c r="R1694" s="26">
        <f t="shared" si="350"/>
        <v>0</v>
      </c>
      <c r="S1694" s="27">
        <f t="shared" si="351"/>
        <v>1</v>
      </c>
      <c r="T1694" s="28">
        <f t="shared" si="352"/>
        <v>0</v>
      </c>
      <c r="U1694" s="61">
        <f ca="1">OFFSET($U$4,B1694,0)/OFFSET($G$4,B1694,0)*G1694</f>
        <v>1042874.213878906</v>
      </c>
      <c r="V1694" s="62">
        <f t="shared" ca="1" si="353"/>
        <v>1042874.213878906</v>
      </c>
      <c r="W1694" s="63">
        <v>822.88628262681425</v>
      </c>
      <c r="X1694" s="63">
        <f t="shared" ca="1" si="354"/>
        <v>758.45397373011349</v>
      </c>
      <c r="Y1694" s="64">
        <f t="shared" ca="1" si="355"/>
        <v>-7.8300380328397479E-2</v>
      </c>
      <c r="Z1694" s="64"/>
      <c r="AA1694" s="64">
        <f ca="1">MAX(Y1694,OFFSET($AA$4,B1694,0))</f>
        <v>-7.7301052690755601E-2</v>
      </c>
      <c r="AB1694" s="62">
        <f t="shared" ca="1" si="356"/>
        <v>1044004.921760596</v>
      </c>
      <c r="AC1694" s="65">
        <f t="shared" ca="1" si="357"/>
        <v>1130.707881690003</v>
      </c>
      <c r="AD1694" s="62">
        <f ca="1">MAX(0,AB1694-W1694*(1+OFFSET($Y$4,B1694,0))*E1694)</f>
        <v>0</v>
      </c>
      <c r="AE1694" s="65">
        <f ca="1">IF(OFFSET($AC$4,B1694,0)=0,0,-OFFSET($AC$4,B1694,0)/OFFSET($AD$4,B1694,0)*AD1694)</f>
        <v>0</v>
      </c>
      <c r="AF1694" s="51">
        <f t="shared" ca="1" si="358"/>
        <v>1044004.921760596</v>
      </c>
    </row>
    <row r="1695" spans="1:32" ht="11.25" x14ac:dyDescent="0.2">
      <c r="A1695" s="60">
        <v>62252</v>
      </c>
      <c r="B1695" s="102">
        <f>INT(A1695/10000)</f>
        <v>6</v>
      </c>
      <c r="C1695" s="109">
        <v>3</v>
      </c>
      <c r="D1695" s="60" t="s">
        <v>1751</v>
      </c>
      <c r="E1695" s="60">
        <v>1436</v>
      </c>
      <c r="F1695" s="60">
        <v>0</v>
      </c>
      <c r="G1695" s="60">
        <f t="shared" si="346"/>
        <v>2314.7462686567164</v>
      </c>
      <c r="H1695" s="60"/>
      <c r="I1695" s="60"/>
      <c r="J1695" s="57"/>
      <c r="K1695" s="23">
        <f t="shared" si="347"/>
        <v>1</v>
      </c>
      <c r="L1695" s="23">
        <f t="shared" si="348"/>
        <v>0</v>
      </c>
      <c r="M1695" s="23">
        <f ca="1">OFFSET('Z1'!$B$7,B1695,K1695)*E1695</f>
        <v>0</v>
      </c>
      <c r="N1695" s="23">
        <f ca="1">IF(L1695&gt;0,OFFSET('Z1'!$I$7,B1695,L1695)*IF(L1695=1,E1695-9300,IF(L1695=2,E1695-18000,IF(L1695=3,E1695-45000,0))),0)</f>
        <v>0</v>
      </c>
      <c r="O1695" s="23">
        <f>IF(AND(F1695=1,E1695&gt;20000,E1695&lt;=45000),E1695*'Z1'!$G$7,0)+IF(AND(F1695=1,E1695&gt;45000,E1695&lt;=50000),'Z1'!$G$7/5000*(50000-E1695)*E1695,0)</f>
        <v>0</v>
      </c>
      <c r="P1695" s="24">
        <f t="shared" ca="1" si="349"/>
        <v>0</v>
      </c>
      <c r="Q1695" s="27">
        <v>15818</v>
      </c>
      <c r="R1695" s="26">
        <f t="shared" si="350"/>
        <v>14818</v>
      </c>
      <c r="S1695" s="27">
        <f t="shared" si="351"/>
        <v>1</v>
      </c>
      <c r="T1695" s="28">
        <f t="shared" si="352"/>
        <v>13336.2</v>
      </c>
      <c r="U1695" s="61">
        <f ca="1">OFFSET($U$4,B1695,0)/OFFSET($G$4,B1695,0)*G1695</f>
        <v>1089139.906276443</v>
      </c>
      <c r="V1695" s="62">
        <f t="shared" ca="1" si="353"/>
        <v>1102476.106276443</v>
      </c>
      <c r="W1695" s="63">
        <v>832.93448811590679</v>
      </c>
      <c r="X1695" s="63">
        <f t="shared" ca="1" si="354"/>
        <v>767.74102108387399</v>
      </c>
      <c r="Y1695" s="64">
        <f t="shared" ca="1" si="355"/>
        <v>-7.8269621395435363E-2</v>
      </c>
      <c r="Z1695" s="64"/>
      <c r="AA1695" s="64">
        <f ca="1">MAX(Y1695,OFFSET($AA$4,B1695,0))</f>
        <v>-7.7301052690755601E-2</v>
      </c>
      <c r="AB1695" s="62">
        <f t="shared" ca="1" si="356"/>
        <v>1103634.6054199922</v>
      </c>
      <c r="AC1695" s="65">
        <f t="shared" ca="1" si="357"/>
        <v>1158.4991435492411</v>
      </c>
      <c r="AD1695" s="62">
        <f ca="1">MAX(0,AB1695-W1695*(1+OFFSET($Y$4,B1695,0))*E1695)</f>
        <v>0</v>
      </c>
      <c r="AE1695" s="65">
        <f ca="1">IF(OFFSET($AC$4,B1695,0)=0,0,-OFFSET($AC$4,B1695,0)/OFFSET($AD$4,B1695,0)*AD1695)</f>
        <v>0</v>
      </c>
      <c r="AF1695" s="51">
        <f t="shared" ca="1" si="358"/>
        <v>1103634.6054199922</v>
      </c>
    </row>
    <row r="1696" spans="1:32" ht="11.25" x14ac:dyDescent="0.2">
      <c r="A1696" s="60">
        <v>62256</v>
      </c>
      <c r="B1696" s="102">
        <f>INT(A1696/10000)</f>
        <v>6</v>
      </c>
      <c r="C1696" s="109">
        <v>3</v>
      </c>
      <c r="D1696" s="60" t="s">
        <v>1752</v>
      </c>
      <c r="E1696" s="60">
        <v>2216</v>
      </c>
      <c r="F1696" s="60">
        <v>0</v>
      </c>
      <c r="G1696" s="60">
        <f t="shared" si="346"/>
        <v>3572.0597014925374</v>
      </c>
      <c r="H1696" s="60"/>
      <c r="I1696" s="60"/>
      <c r="J1696" s="57"/>
      <c r="K1696" s="23">
        <f t="shared" si="347"/>
        <v>1</v>
      </c>
      <c r="L1696" s="23">
        <f t="shared" si="348"/>
        <v>0</v>
      </c>
      <c r="M1696" s="23">
        <f ca="1">OFFSET('Z1'!$B$7,B1696,K1696)*E1696</f>
        <v>0</v>
      </c>
      <c r="N1696" s="23">
        <f ca="1">IF(L1696&gt;0,OFFSET('Z1'!$I$7,B1696,L1696)*IF(L1696=1,E1696-9300,IF(L1696=2,E1696-18000,IF(L1696=3,E1696-45000,0))),0)</f>
        <v>0</v>
      </c>
      <c r="O1696" s="23">
        <f>IF(AND(F1696=1,E1696&gt;20000,E1696&lt;=45000),E1696*'Z1'!$G$7,0)+IF(AND(F1696=1,E1696&gt;45000,E1696&lt;=50000),'Z1'!$G$7/5000*(50000-E1696)*E1696,0)</f>
        <v>0</v>
      </c>
      <c r="P1696" s="24">
        <f t="shared" ca="1" si="349"/>
        <v>0</v>
      </c>
      <c r="Q1696" s="27">
        <v>124817</v>
      </c>
      <c r="R1696" s="26">
        <f t="shared" si="350"/>
        <v>123817</v>
      </c>
      <c r="S1696" s="27">
        <f t="shared" si="351"/>
        <v>1</v>
      </c>
      <c r="T1696" s="28">
        <f t="shared" si="352"/>
        <v>111435.3</v>
      </c>
      <c r="U1696" s="61">
        <f ca="1">OFFSET($U$4,B1696,0)/OFFSET($G$4,B1696,0)*G1696</f>
        <v>1680734.0057859316</v>
      </c>
      <c r="V1696" s="62">
        <f t="shared" ca="1" si="353"/>
        <v>1792169.3057859316</v>
      </c>
      <c r="W1696" s="63">
        <v>875.08420698105795</v>
      </c>
      <c r="X1696" s="63">
        <f t="shared" ca="1" si="354"/>
        <v>808.74066145574534</v>
      </c>
      <c r="Y1696" s="64">
        <f t="shared" ca="1" si="355"/>
        <v>-7.5813898818023917E-2</v>
      </c>
      <c r="Z1696" s="64"/>
      <c r="AA1696" s="64">
        <f ca="1">MAX(Y1696,OFFSET($AA$4,B1696,0))</f>
        <v>-7.5813898818023917E-2</v>
      </c>
      <c r="AB1696" s="62">
        <f t="shared" ca="1" si="356"/>
        <v>1792169.3057859316</v>
      </c>
      <c r="AC1696" s="65">
        <f t="shared" ca="1" si="357"/>
        <v>0</v>
      </c>
      <c r="AD1696" s="62">
        <f ca="1">MAX(0,AB1696-W1696*(1+OFFSET($Y$4,B1696,0))*E1696)</f>
        <v>0</v>
      </c>
      <c r="AE1696" s="65">
        <f ca="1">IF(OFFSET($AC$4,B1696,0)=0,0,-OFFSET($AC$4,B1696,0)/OFFSET($AD$4,B1696,0)*AD1696)</f>
        <v>0</v>
      </c>
      <c r="AF1696" s="51">
        <f t="shared" ca="1" si="358"/>
        <v>1792169.3057859316</v>
      </c>
    </row>
    <row r="1697" spans="1:32" ht="11.25" x14ac:dyDescent="0.2">
      <c r="A1697" s="60">
        <v>62262</v>
      </c>
      <c r="B1697" s="102">
        <f>INT(A1697/10000)</f>
        <v>6</v>
      </c>
      <c r="C1697" s="109">
        <v>3</v>
      </c>
      <c r="D1697" s="60" t="s">
        <v>1753</v>
      </c>
      <c r="E1697" s="60">
        <v>1408</v>
      </c>
      <c r="F1697" s="60">
        <v>0</v>
      </c>
      <c r="G1697" s="60">
        <f t="shared" si="346"/>
        <v>2269.6119402985073</v>
      </c>
      <c r="H1697" s="60"/>
      <c r="I1697" s="60"/>
      <c r="J1697" s="57"/>
      <c r="K1697" s="23">
        <f t="shared" si="347"/>
        <v>1</v>
      </c>
      <c r="L1697" s="23">
        <f t="shared" si="348"/>
        <v>0</v>
      </c>
      <c r="M1697" s="23">
        <f ca="1">OFFSET('Z1'!$B$7,B1697,K1697)*E1697</f>
        <v>0</v>
      </c>
      <c r="N1697" s="23">
        <f ca="1">IF(L1697&gt;0,OFFSET('Z1'!$I$7,B1697,L1697)*IF(L1697=1,E1697-9300,IF(L1697=2,E1697-18000,IF(L1697=3,E1697-45000,0))),0)</f>
        <v>0</v>
      </c>
      <c r="O1697" s="23">
        <f>IF(AND(F1697=1,E1697&gt;20000,E1697&lt;=45000),E1697*'Z1'!$G$7,0)+IF(AND(F1697=1,E1697&gt;45000,E1697&lt;=50000),'Z1'!$G$7/5000*(50000-E1697)*E1697,0)</f>
        <v>0</v>
      </c>
      <c r="P1697" s="24">
        <f t="shared" ca="1" si="349"/>
        <v>0</v>
      </c>
      <c r="Q1697" s="27">
        <v>30759</v>
      </c>
      <c r="R1697" s="26">
        <f t="shared" si="350"/>
        <v>29759</v>
      </c>
      <c r="S1697" s="27">
        <f t="shared" si="351"/>
        <v>1</v>
      </c>
      <c r="T1697" s="28">
        <f t="shared" si="352"/>
        <v>26783.100000000002</v>
      </c>
      <c r="U1697" s="61">
        <f ca="1">OFFSET($U$4,B1697,0)/OFFSET($G$4,B1697,0)*G1697</f>
        <v>1067903.1950119997</v>
      </c>
      <c r="V1697" s="62">
        <f t="shared" ca="1" si="353"/>
        <v>1094686.2950119998</v>
      </c>
      <c r="W1697" s="63">
        <v>841.03542548395728</v>
      </c>
      <c r="X1697" s="63">
        <f t="shared" ca="1" si="354"/>
        <v>777.47606179829529</v>
      </c>
      <c r="Y1697" s="64">
        <f t="shared" ca="1" si="355"/>
        <v>-7.5572754440263901E-2</v>
      </c>
      <c r="Z1697" s="64"/>
      <c r="AA1697" s="64">
        <f ca="1">MAX(Y1697,OFFSET($AA$4,B1697,0))</f>
        <v>-7.5572754440263901E-2</v>
      </c>
      <c r="AB1697" s="62">
        <f t="shared" ca="1" si="356"/>
        <v>1094686.2950119998</v>
      </c>
      <c r="AC1697" s="65">
        <f t="shared" ca="1" si="357"/>
        <v>0</v>
      </c>
      <c r="AD1697" s="62">
        <f ca="1">MAX(0,AB1697-W1697*(1+OFFSET($Y$4,B1697,0))*E1697)</f>
        <v>0</v>
      </c>
      <c r="AE1697" s="65">
        <f ca="1">IF(OFFSET($AC$4,B1697,0)=0,0,-OFFSET($AC$4,B1697,0)/OFFSET($AD$4,B1697,0)*AD1697)</f>
        <v>0</v>
      </c>
      <c r="AF1697" s="51">
        <f t="shared" ca="1" si="358"/>
        <v>1094686.2950119998</v>
      </c>
    </row>
    <row r="1698" spans="1:32" ht="11.25" x14ac:dyDescent="0.2">
      <c r="A1698" s="60">
        <v>62264</v>
      </c>
      <c r="B1698" s="102">
        <f>INT(A1698/10000)</f>
        <v>6</v>
      </c>
      <c r="C1698" s="109">
        <v>4</v>
      </c>
      <c r="D1698" s="60" t="s">
        <v>1754</v>
      </c>
      <c r="E1698" s="60">
        <v>3819</v>
      </c>
      <c r="F1698" s="60">
        <v>0</v>
      </c>
      <c r="G1698" s="60">
        <f t="shared" si="346"/>
        <v>6156</v>
      </c>
      <c r="H1698" s="60"/>
      <c r="I1698" s="60"/>
      <c r="J1698" s="57"/>
      <c r="K1698" s="23">
        <f t="shared" si="347"/>
        <v>1</v>
      </c>
      <c r="L1698" s="23">
        <f t="shared" si="348"/>
        <v>0</v>
      </c>
      <c r="M1698" s="23">
        <f ca="1">OFFSET('Z1'!$B$7,B1698,K1698)*E1698</f>
        <v>0</v>
      </c>
      <c r="N1698" s="23">
        <f ca="1">IF(L1698&gt;0,OFFSET('Z1'!$I$7,B1698,L1698)*IF(L1698=1,E1698-9300,IF(L1698=2,E1698-18000,IF(L1698=3,E1698-45000,0))),0)</f>
        <v>0</v>
      </c>
      <c r="O1698" s="23">
        <f>IF(AND(F1698=1,E1698&gt;20000,E1698&lt;=45000),E1698*'Z1'!$G$7,0)+IF(AND(F1698=1,E1698&gt;45000,E1698&lt;=50000),'Z1'!$G$7/5000*(50000-E1698)*E1698,0)</f>
        <v>0</v>
      </c>
      <c r="P1698" s="24">
        <f t="shared" ca="1" si="349"/>
        <v>0</v>
      </c>
      <c r="Q1698" s="27">
        <v>478810</v>
      </c>
      <c r="R1698" s="26">
        <f t="shared" si="350"/>
        <v>477810</v>
      </c>
      <c r="S1698" s="27">
        <f t="shared" si="351"/>
        <v>1</v>
      </c>
      <c r="T1698" s="28">
        <f t="shared" si="352"/>
        <v>430029</v>
      </c>
      <c r="U1698" s="61">
        <f ca="1">OFFSET($U$4,B1698,0)/OFFSET($G$4,B1698,0)*G1698</f>
        <v>2896535.7256753035</v>
      </c>
      <c r="V1698" s="62">
        <f t="shared" ca="1" si="353"/>
        <v>3326564.7256753035</v>
      </c>
      <c r="W1698" s="63">
        <v>941.0796317954605</v>
      </c>
      <c r="X1698" s="63">
        <f t="shared" ca="1" si="354"/>
        <v>871.05648747716771</v>
      </c>
      <c r="Y1698" s="64">
        <f t="shared" ca="1" si="355"/>
        <v>-7.4407246690375684E-2</v>
      </c>
      <c r="Z1698" s="64"/>
      <c r="AA1698" s="64">
        <f ca="1">MAX(Y1698,OFFSET($AA$4,B1698,0))</f>
        <v>-7.4407246690375684E-2</v>
      </c>
      <c r="AB1698" s="62">
        <f t="shared" ca="1" si="356"/>
        <v>3326564.7256753035</v>
      </c>
      <c r="AC1698" s="65">
        <f t="shared" ca="1" si="357"/>
        <v>0</v>
      </c>
      <c r="AD1698" s="62">
        <f ca="1">MAX(0,AB1698-W1698*(1+OFFSET($Y$4,B1698,0))*E1698)</f>
        <v>0</v>
      </c>
      <c r="AE1698" s="65">
        <f ca="1">IF(OFFSET($AC$4,B1698,0)=0,0,-OFFSET($AC$4,B1698,0)/OFFSET($AD$4,B1698,0)*AD1698)</f>
        <v>0</v>
      </c>
      <c r="AF1698" s="51">
        <f t="shared" ca="1" si="358"/>
        <v>3326564.7256753035</v>
      </c>
    </row>
    <row r="1699" spans="1:32" ht="11.25" x14ac:dyDescent="0.2">
      <c r="A1699" s="60">
        <v>62265</v>
      </c>
      <c r="B1699" s="102">
        <f>INT(A1699/10000)</f>
        <v>6</v>
      </c>
      <c r="C1699" s="109">
        <v>3</v>
      </c>
      <c r="D1699" s="60" t="s">
        <v>1755</v>
      </c>
      <c r="E1699" s="60">
        <v>2049</v>
      </c>
      <c r="F1699" s="60">
        <v>0</v>
      </c>
      <c r="G1699" s="60">
        <f t="shared" si="346"/>
        <v>3302.8656716417909</v>
      </c>
      <c r="H1699" s="60"/>
      <c r="I1699" s="60"/>
      <c r="J1699" s="57"/>
      <c r="K1699" s="23">
        <f t="shared" si="347"/>
        <v>1</v>
      </c>
      <c r="L1699" s="23">
        <f t="shared" si="348"/>
        <v>0</v>
      </c>
      <c r="M1699" s="23">
        <f ca="1">OFFSET('Z1'!$B$7,B1699,K1699)*E1699</f>
        <v>0</v>
      </c>
      <c r="N1699" s="23">
        <f ca="1">IF(L1699&gt;0,OFFSET('Z1'!$I$7,B1699,L1699)*IF(L1699=1,E1699-9300,IF(L1699=2,E1699-18000,IF(L1699=3,E1699-45000,0))),0)</f>
        <v>0</v>
      </c>
      <c r="O1699" s="23">
        <f>IF(AND(F1699=1,E1699&gt;20000,E1699&lt;=45000),E1699*'Z1'!$G$7,0)+IF(AND(F1699=1,E1699&gt;45000,E1699&lt;=50000),'Z1'!$G$7/5000*(50000-E1699)*E1699,0)</f>
        <v>0</v>
      </c>
      <c r="P1699" s="24">
        <f t="shared" ca="1" si="349"/>
        <v>0</v>
      </c>
      <c r="Q1699" s="27">
        <v>1239</v>
      </c>
      <c r="R1699" s="26">
        <f t="shared" si="350"/>
        <v>239</v>
      </c>
      <c r="S1699" s="27">
        <f t="shared" si="351"/>
        <v>1</v>
      </c>
      <c r="T1699" s="28">
        <f t="shared" si="352"/>
        <v>215.1</v>
      </c>
      <c r="U1699" s="61">
        <f ca="1">OFFSET($U$4,B1699,0)/OFFSET($G$4,B1699,0)*G1699</f>
        <v>1554072.1921730025</v>
      </c>
      <c r="V1699" s="62">
        <f t="shared" ca="1" si="353"/>
        <v>1554287.2921730026</v>
      </c>
      <c r="W1699" s="63">
        <v>823.10896758516822</v>
      </c>
      <c r="X1699" s="63">
        <f t="shared" ca="1" si="354"/>
        <v>758.55895176818092</v>
      </c>
      <c r="Y1699" s="64">
        <f t="shared" ca="1" si="355"/>
        <v>-7.8422199683188643E-2</v>
      </c>
      <c r="Z1699" s="64"/>
      <c r="AA1699" s="64">
        <f ca="1">MAX(Y1699,OFFSET($AA$4,B1699,0))</f>
        <v>-7.7301052690755601E-2</v>
      </c>
      <c r="AB1699" s="62">
        <f t="shared" ca="1" si="356"/>
        <v>1556178.1629409373</v>
      </c>
      <c r="AC1699" s="65">
        <f t="shared" ca="1" si="357"/>
        <v>1890.8707679347135</v>
      </c>
      <c r="AD1699" s="62">
        <f ca="1">MAX(0,AB1699-W1699*(1+OFFSET($Y$4,B1699,0))*E1699)</f>
        <v>0</v>
      </c>
      <c r="AE1699" s="65">
        <f ca="1">IF(OFFSET($AC$4,B1699,0)=0,0,-OFFSET($AC$4,B1699,0)/OFFSET($AD$4,B1699,0)*AD1699)</f>
        <v>0</v>
      </c>
      <c r="AF1699" s="51">
        <f t="shared" ca="1" si="358"/>
        <v>1556178.1629409373</v>
      </c>
    </row>
    <row r="1700" spans="1:32" ht="11.25" x14ac:dyDescent="0.2">
      <c r="A1700" s="60">
        <v>62266</v>
      </c>
      <c r="B1700" s="102">
        <f>INT(A1700/10000)</f>
        <v>6</v>
      </c>
      <c r="C1700" s="109">
        <v>3</v>
      </c>
      <c r="D1700" s="60" t="s">
        <v>1756</v>
      </c>
      <c r="E1700" s="60">
        <v>2417</v>
      </c>
      <c r="F1700" s="60">
        <v>0</v>
      </c>
      <c r="G1700" s="60">
        <f t="shared" si="346"/>
        <v>3896.0597014925374</v>
      </c>
      <c r="H1700" s="60"/>
      <c r="I1700" s="60"/>
      <c r="J1700" s="57"/>
      <c r="K1700" s="23">
        <f t="shared" si="347"/>
        <v>1</v>
      </c>
      <c r="L1700" s="23">
        <f t="shared" si="348"/>
        <v>0</v>
      </c>
      <c r="M1700" s="23">
        <f ca="1">OFFSET('Z1'!$B$7,B1700,K1700)*E1700</f>
        <v>0</v>
      </c>
      <c r="N1700" s="23">
        <f ca="1">IF(L1700&gt;0,OFFSET('Z1'!$I$7,B1700,L1700)*IF(L1700=1,E1700-9300,IF(L1700=2,E1700-18000,IF(L1700=3,E1700-45000,0))),0)</f>
        <v>0</v>
      </c>
      <c r="O1700" s="23">
        <f>IF(AND(F1700=1,E1700&gt;20000,E1700&lt;=45000),E1700*'Z1'!$G$7,0)+IF(AND(F1700=1,E1700&gt;45000,E1700&lt;=50000),'Z1'!$G$7/5000*(50000-E1700)*E1700,0)</f>
        <v>0</v>
      </c>
      <c r="P1700" s="24">
        <f t="shared" ca="1" si="349"/>
        <v>0</v>
      </c>
      <c r="Q1700" s="27">
        <v>7042</v>
      </c>
      <c r="R1700" s="26">
        <f t="shared" si="350"/>
        <v>6042</v>
      </c>
      <c r="S1700" s="27">
        <f t="shared" si="351"/>
        <v>1</v>
      </c>
      <c r="T1700" s="28">
        <f t="shared" si="352"/>
        <v>5437.8</v>
      </c>
      <c r="U1700" s="61">
        <f ca="1">OFFSET($U$4,B1700,0)/OFFSET($G$4,B1700,0)*G1700</f>
        <v>1833183.2545056844</v>
      </c>
      <c r="V1700" s="62">
        <f t="shared" ca="1" si="353"/>
        <v>1838621.0545056844</v>
      </c>
      <c r="W1700" s="63">
        <v>825.08748295794032</v>
      </c>
      <c r="X1700" s="63">
        <f t="shared" ca="1" si="354"/>
        <v>760.70378754889714</v>
      </c>
      <c r="Y1700" s="64">
        <f t="shared" ca="1" si="355"/>
        <v>-7.8032568350482667E-2</v>
      </c>
      <c r="Z1700" s="64"/>
      <c r="AA1700" s="64">
        <f ca="1">MAX(Y1700,OFFSET($AA$4,B1700,0))</f>
        <v>-7.7301052690755601E-2</v>
      </c>
      <c r="AB1700" s="62">
        <f t="shared" ca="1" si="356"/>
        <v>1840079.8696953582</v>
      </c>
      <c r="AC1700" s="65">
        <f t="shared" ca="1" si="357"/>
        <v>1458.8151896737982</v>
      </c>
      <c r="AD1700" s="62">
        <f ca="1">MAX(0,AB1700-W1700*(1+OFFSET($Y$4,B1700,0))*E1700)</f>
        <v>0</v>
      </c>
      <c r="AE1700" s="65">
        <f ca="1">IF(OFFSET($AC$4,B1700,0)=0,0,-OFFSET($AC$4,B1700,0)/OFFSET($AD$4,B1700,0)*AD1700)</f>
        <v>0</v>
      </c>
      <c r="AF1700" s="51">
        <f t="shared" ca="1" si="358"/>
        <v>1840079.8696953582</v>
      </c>
    </row>
    <row r="1701" spans="1:32" ht="11.25" x14ac:dyDescent="0.2">
      <c r="A1701" s="60">
        <v>62267</v>
      </c>
      <c r="B1701" s="102">
        <f>INT(A1701/10000)</f>
        <v>6</v>
      </c>
      <c r="C1701" s="109">
        <v>5</v>
      </c>
      <c r="D1701" s="60" t="s">
        <v>1757</v>
      </c>
      <c r="E1701" s="60">
        <v>8642</v>
      </c>
      <c r="F1701" s="60">
        <v>0</v>
      </c>
      <c r="G1701" s="60">
        <f t="shared" si="346"/>
        <v>13930.388059701492</v>
      </c>
      <c r="H1701" s="60"/>
      <c r="I1701" s="60"/>
      <c r="J1701" s="57"/>
      <c r="K1701" s="23">
        <f t="shared" si="347"/>
        <v>1</v>
      </c>
      <c r="L1701" s="23">
        <f t="shared" si="348"/>
        <v>0</v>
      </c>
      <c r="M1701" s="23">
        <f ca="1">OFFSET('Z1'!$B$7,B1701,K1701)*E1701</f>
        <v>0</v>
      </c>
      <c r="N1701" s="23">
        <f ca="1">IF(L1701&gt;0,OFFSET('Z1'!$I$7,B1701,L1701)*IF(L1701=1,E1701-9300,IF(L1701=2,E1701-18000,IF(L1701=3,E1701-45000,0))),0)</f>
        <v>0</v>
      </c>
      <c r="O1701" s="23">
        <f>IF(AND(F1701=1,E1701&gt;20000,E1701&lt;=45000),E1701*'Z1'!$G$7,0)+IF(AND(F1701=1,E1701&gt;45000,E1701&lt;=50000),'Z1'!$G$7/5000*(50000-E1701)*E1701,0)</f>
        <v>0</v>
      </c>
      <c r="P1701" s="24">
        <f t="shared" ca="1" si="349"/>
        <v>0</v>
      </c>
      <c r="Q1701" s="27">
        <v>45791</v>
      </c>
      <c r="R1701" s="26">
        <f t="shared" si="350"/>
        <v>44791</v>
      </c>
      <c r="S1701" s="27">
        <f t="shared" si="351"/>
        <v>1</v>
      </c>
      <c r="T1701" s="28">
        <f t="shared" si="352"/>
        <v>40311.9</v>
      </c>
      <c r="U1701" s="61">
        <f ca="1">OFFSET($U$4,B1701,0)/OFFSET($G$4,B1701,0)*G1701</f>
        <v>6554559.2409756407</v>
      </c>
      <c r="V1701" s="62">
        <f t="shared" ca="1" si="353"/>
        <v>6594871.1409756411</v>
      </c>
      <c r="W1701" s="63">
        <v>827.1352227837416</v>
      </c>
      <c r="X1701" s="63">
        <f t="shared" ca="1" si="354"/>
        <v>763.11862311682955</v>
      </c>
      <c r="Y1701" s="64">
        <f t="shared" ca="1" si="355"/>
        <v>-7.7395567137695798E-2</v>
      </c>
      <c r="Z1701" s="64"/>
      <c r="AA1701" s="64">
        <f ca="1">MAX(Y1701,OFFSET($AA$4,B1701,0))</f>
        <v>-7.7301052690755601E-2</v>
      </c>
      <c r="AB1701" s="62">
        <f t="shared" ca="1" si="356"/>
        <v>6595546.7399391076</v>
      </c>
      <c r="AC1701" s="65">
        <f t="shared" ca="1" si="357"/>
        <v>675.59896346647292</v>
      </c>
      <c r="AD1701" s="62">
        <f ca="1">MAX(0,AB1701-W1701*(1+OFFSET($Y$4,B1701,0))*E1701)</f>
        <v>0</v>
      </c>
      <c r="AE1701" s="65">
        <f ca="1">IF(OFFSET($AC$4,B1701,0)=0,0,-OFFSET($AC$4,B1701,0)/OFFSET($AD$4,B1701,0)*AD1701)</f>
        <v>0</v>
      </c>
      <c r="AF1701" s="51">
        <f t="shared" ca="1" si="358"/>
        <v>6595546.7399391076</v>
      </c>
    </row>
    <row r="1702" spans="1:32" ht="11.25" x14ac:dyDescent="0.2">
      <c r="A1702" s="60">
        <v>62268</v>
      </c>
      <c r="B1702" s="102">
        <f>INT(A1702/10000)</f>
        <v>6</v>
      </c>
      <c r="C1702" s="109">
        <v>4</v>
      </c>
      <c r="D1702" s="60" t="s">
        <v>1758</v>
      </c>
      <c r="E1702" s="60">
        <v>3086</v>
      </c>
      <c r="F1702" s="60">
        <v>0</v>
      </c>
      <c r="G1702" s="60">
        <f t="shared" si="346"/>
        <v>4974.4477611940301</v>
      </c>
      <c r="H1702" s="60"/>
      <c r="I1702" s="60"/>
      <c r="J1702" s="57"/>
      <c r="K1702" s="23">
        <f t="shared" si="347"/>
        <v>1</v>
      </c>
      <c r="L1702" s="23">
        <f t="shared" si="348"/>
        <v>0</v>
      </c>
      <c r="M1702" s="23">
        <f ca="1">OFFSET('Z1'!$B$7,B1702,K1702)*E1702</f>
        <v>0</v>
      </c>
      <c r="N1702" s="23">
        <f ca="1">IF(L1702&gt;0,OFFSET('Z1'!$I$7,B1702,L1702)*IF(L1702=1,E1702-9300,IF(L1702=2,E1702-18000,IF(L1702=3,E1702-45000,0))),0)</f>
        <v>0</v>
      </c>
      <c r="O1702" s="23">
        <f>IF(AND(F1702=1,E1702&gt;20000,E1702&lt;=45000),E1702*'Z1'!$G$7,0)+IF(AND(F1702=1,E1702&gt;45000,E1702&lt;=50000),'Z1'!$G$7/5000*(50000-E1702)*E1702,0)</f>
        <v>0</v>
      </c>
      <c r="P1702" s="24">
        <f t="shared" ca="1" si="349"/>
        <v>0</v>
      </c>
      <c r="Q1702" s="27">
        <v>22000</v>
      </c>
      <c r="R1702" s="26">
        <f t="shared" si="350"/>
        <v>21000</v>
      </c>
      <c r="S1702" s="27">
        <f t="shared" si="351"/>
        <v>1</v>
      </c>
      <c r="T1702" s="28">
        <f t="shared" si="352"/>
        <v>18900</v>
      </c>
      <c r="U1702" s="61">
        <f ca="1">OFFSET($U$4,B1702,0)/OFFSET($G$4,B1702,0)*G1702</f>
        <v>2340588.9629311301</v>
      </c>
      <c r="V1702" s="62">
        <f t="shared" ca="1" si="353"/>
        <v>2359488.9629311301</v>
      </c>
      <c r="W1702" s="63">
        <v>827.72232158785346</v>
      </c>
      <c r="X1702" s="63">
        <f t="shared" ca="1" si="354"/>
        <v>764.57840665299091</v>
      </c>
      <c r="Y1702" s="64">
        <f t="shared" ca="1" si="355"/>
        <v>-7.628635025056596E-2</v>
      </c>
      <c r="Z1702" s="64"/>
      <c r="AA1702" s="64">
        <f ca="1">MAX(Y1702,OFFSET($AA$4,B1702,0))</f>
        <v>-7.628635025056596E-2</v>
      </c>
      <c r="AB1702" s="62">
        <f t="shared" ca="1" si="356"/>
        <v>2359488.9629311301</v>
      </c>
      <c r="AC1702" s="65">
        <f t="shared" ca="1" si="357"/>
        <v>0</v>
      </c>
      <c r="AD1702" s="62">
        <f ca="1">MAX(0,AB1702-W1702*(1+OFFSET($Y$4,B1702,0))*E1702)</f>
        <v>0</v>
      </c>
      <c r="AE1702" s="65">
        <f ca="1">IF(OFFSET($AC$4,B1702,0)=0,0,-OFFSET($AC$4,B1702,0)/OFFSET($AD$4,B1702,0)*AD1702)</f>
        <v>0</v>
      </c>
      <c r="AF1702" s="51">
        <f t="shared" ca="1" si="358"/>
        <v>2359488.9629311301</v>
      </c>
    </row>
    <row r="1703" spans="1:32" ht="11.25" x14ac:dyDescent="0.2">
      <c r="A1703" s="60">
        <v>62269</v>
      </c>
      <c r="B1703" s="102">
        <f>INT(A1703/10000)</f>
        <v>6</v>
      </c>
      <c r="C1703" s="109">
        <v>3</v>
      </c>
      <c r="D1703" s="60" t="s">
        <v>1759</v>
      </c>
      <c r="E1703" s="60">
        <v>2064</v>
      </c>
      <c r="F1703" s="60">
        <v>0</v>
      </c>
      <c r="G1703" s="60">
        <f t="shared" si="346"/>
        <v>3327.0447761194027</v>
      </c>
      <c r="H1703" s="60"/>
      <c r="I1703" s="60"/>
      <c r="J1703" s="57"/>
      <c r="K1703" s="23">
        <f t="shared" si="347"/>
        <v>1</v>
      </c>
      <c r="L1703" s="23">
        <f t="shared" si="348"/>
        <v>0</v>
      </c>
      <c r="M1703" s="23">
        <f ca="1">OFFSET('Z1'!$B$7,B1703,K1703)*E1703</f>
        <v>0</v>
      </c>
      <c r="N1703" s="23">
        <f ca="1">IF(L1703&gt;0,OFFSET('Z1'!$I$7,B1703,L1703)*IF(L1703=1,E1703-9300,IF(L1703=2,E1703-18000,IF(L1703=3,E1703-45000,0))),0)</f>
        <v>0</v>
      </c>
      <c r="O1703" s="23">
        <f>IF(AND(F1703=1,E1703&gt;20000,E1703&lt;=45000),E1703*'Z1'!$G$7,0)+IF(AND(F1703=1,E1703&gt;45000,E1703&lt;=50000),'Z1'!$G$7/5000*(50000-E1703)*E1703,0)</f>
        <v>0</v>
      </c>
      <c r="P1703" s="24">
        <f t="shared" ca="1" si="349"/>
        <v>0</v>
      </c>
      <c r="Q1703" s="27">
        <v>1116</v>
      </c>
      <c r="R1703" s="26">
        <f t="shared" si="350"/>
        <v>116</v>
      </c>
      <c r="S1703" s="27">
        <f t="shared" si="351"/>
        <v>1</v>
      </c>
      <c r="T1703" s="28">
        <f t="shared" si="352"/>
        <v>104.4</v>
      </c>
      <c r="U1703" s="61">
        <f ca="1">OFFSET($U$4,B1703,0)/OFFSET($G$4,B1703,0)*G1703</f>
        <v>1565449.0017789542</v>
      </c>
      <c r="V1703" s="62">
        <f t="shared" ca="1" si="353"/>
        <v>1565553.4017789541</v>
      </c>
      <c r="W1703" s="63">
        <v>822.88612903345393</v>
      </c>
      <c r="X1703" s="63">
        <f t="shared" ca="1" si="354"/>
        <v>758.50455512546228</v>
      </c>
      <c r="Y1703" s="64">
        <f t="shared" ca="1" si="355"/>
        <v>-7.8238740010860286E-2</v>
      </c>
      <c r="Z1703" s="64"/>
      <c r="AA1703" s="64">
        <f ca="1">MAX(Y1703,OFFSET($AA$4,B1703,0))</f>
        <v>-7.7301052690755601E-2</v>
      </c>
      <c r="AB1703" s="62">
        <f t="shared" ca="1" si="356"/>
        <v>1567146.0045900249</v>
      </c>
      <c r="AC1703" s="65">
        <f t="shared" ca="1" si="357"/>
        <v>1592.6028110708576</v>
      </c>
      <c r="AD1703" s="62">
        <f ca="1">MAX(0,AB1703-W1703*(1+OFFSET($Y$4,B1703,0))*E1703)</f>
        <v>0</v>
      </c>
      <c r="AE1703" s="65">
        <f ca="1">IF(OFFSET($AC$4,B1703,0)=0,0,-OFFSET($AC$4,B1703,0)/OFFSET($AD$4,B1703,0)*AD1703)</f>
        <v>0</v>
      </c>
      <c r="AF1703" s="51">
        <f t="shared" ca="1" si="358"/>
        <v>1567146.0045900249</v>
      </c>
    </row>
    <row r="1704" spans="1:32" ht="11.25" x14ac:dyDescent="0.2">
      <c r="A1704" s="60">
        <v>62270</v>
      </c>
      <c r="B1704" s="102">
        <f>INT(A1704/10000)</f>
        <v>6</v>
      </c>
      <c r="C1704" s="109">
        <v>3</v>
      </c>
      <c r="D1704" s="60" t="s">
        <v>1760</v>
      </c>
      <c r="E1704" s="60">
        <v>2114</v>
      </c>
      <c r="F1704" s="60">
        <v>0</v>
      </c>
      <c r="G1704" s="60">
        <f t="shared" si="346"/>
        <v>3407.6417910447763</v>
      </c>
      <c r="H1704" s="60"/>
      <c r="I1704" s="60"/>
      <c r="J1704" s="57"/>
      <c r="K1704" s="23">
        <f t="shared" si="347"/>
        <v>1</v>
      </c>
      <c r="L1704" s="23">
        <f t="shared" si="348"/>
        <v>0</v>
      </c>
      <c r="M1704" s="23">
        <f ca="1">OFFSET('Z1'!$B$7,B1704,K1704)*E1704</f>
        <v>0</v>
      </c>
      <c r="N1704" s="23">
        <f ca="1">IF(L1704&gt;0,OFFSET('Z1'!$I$7,B1704,L1704)*IF(L1704=1,E1704-9300,IF(L1704=2,E1704-18000,IF(L1704=3,E1704-45000,0))),0)</f>
        <v>0</v>
      </c>
      <c r="O1704" s="23">
        <f>IF(AND(F1704=1,E1704&gt;20000,E1704&lt;=45000),E1704*'Z1'!$G$7,0)+IF(AND(F1704=1,E1704&gt;45000,E1704&lt;=50000),'Z1'!$G$7/5000*(50000-E1704)*E1704,0)</f>
        <v>0</v>
      </c>
      <c r="P1704" s="24">
        <f t="shared" ca="1" si="349"/>
        <v>0</v>
      </c>
      <c r="Q1704" s="27">
        <v>4255</v>
      </c>
      <c r="R1704" s="26">
        <f t="shared" si="350"/>
        <v>3255</v>
      </c>
      <c r="S1704" s="27">
        <f t="shared" si="351"/>
        <v>1</v>
      </c>
      <c r="T1704" s="28">
        <f t="shared" si="352"/>
        <v>2929.5</v>
      </c>
      <c r="U1704" s="61">
        <f ca="1">OFFSET($U$4,B1704,0)/OFFSET($G$4,B1704,0)*G1704</f>
        <v>1603371.7004654598</v>
      </c>
      <c r="V1704" s="62">
        <f t="shared" ca="1" si="353"/>
        <v>1606301.2004654598</v>
      </c>
      <c r="W1704" s="63">
        <v>824.23817958231803</v>
      </c>
      <c r="X1704" s="63">
        <f t="shared" ca="1" si="354"/>
        <v>759.83973531951744</v>
      </c>
      <c r="Y1704" s="64">
        <f t="shared" ca="1" si="355"/>
        <v>-7.8130867822010397E-2</v>
      </c>
      <c r="Z1704" s="64"/>
      <c r="AA1704" s="64">
        <f ca="1">MAX(Y1704,OFFSET($AA$4,B1704,0))</f>
        <v>-7.7301052690755601E-2</v>
      </c>
      <c r="AB1704" s="62">
        <f t="shared" ca="1" si="356"/>
        <v>1607747.1031375125</v>
      </c>
      <c r="AC1704" s="65">
        <f t="shared" ca="1" si="357"/>
        <v>1445.9026720526163</v>
      </c>
      <c r="AD1704" s="62">
        <f ca="1">MAX(0,AB1704-W1704*(1+OFFSET($Y$4,B1704,0))*E1704)</f>
        <v>0</v>
      </c>
      <c r="AE1704" s="65">
        <f ca="1">IF(OFFSET($AC$4,B1704,0)=0,0,-OFFSET($AC$4,B1704,0)/OFFSET($AD$4,B1704,0)*AD1704)</f>
        <v>0</v>
      </c>
      <c r="AF1704" s="51">
        <f t="shared" ca="1" si="358"/>
        <v>1607747.1031375125</v>
      </c>
    </row>
    <row r="1705" spans="1:32" ht="11.25" x14ac:dyDescent="0.2">
      <c r="A1705" s="60">
        <v>62271</v>
      </c>
      <c r="B1705" s="102">
        <f>INT(A1705/10000)</f>
        <v>6</v>
      </c>
      <c r="C1705" s="109">
        <v>4</v>
      </c>
      <c r="D1705" s="60" t="s">
        <v>1761</v>
      </c>
      <c r="E1705" s="60">
        <v>3754</v>
      </c>
      <c r="F1705" s="60">
        <v>0</v>
      </c>
      <c r="G1705" s="60">
        <f t="shared" si="346"/>
        <v>6051.2238805970146</v>
      </c>
      <c r="H1705" s="60"/>
      <c r="I1705" s="60"/>
      <c r="J1705" s="57"/>
      <c r="K1705" s="23">
        <f t="shared" si="347"/>
        <v>1</v>
      </c>
      <c r="L1705" s="23">
        <f t="shared" si="348"/>
        <v>0</v>
      </c>
      <c r="M1705" s="23">
        <f ca="1">OFFSET('Z1'!$B$7,B1705,K1705)*E1705</f>
        <v>0</v>
      </c>
      <c r="N1705" s="23">
        <f ca="1">IF(L1705&gt;0,OFFSET('Z1'!$I$7,B1705,L1705)*IF(L1705=1,E1705-9300,IF(L1705=2,E1705-18000,IF(L1705=3,E1705-45000,0))),0)</f>
        <v>0</v>
      </c>
      <c r="O1705" s="23">
        <f>IF(AND(F1705=1,E1705&gt;20000,E1705&lt;=45000),E1705*'Z1'!$G$7,0)+IF(AND(F1705=1,E1705&gt;45000,E1705&lt;=50000),'Z1'!$G$7/5000*(50000-E1705)*E1705,0)</f>
        <v>0</v>
      </c>
      <c r="P1705" s="24">
        <f t="shared" ca="1" si="349"/>
        <v>0</v>
      </c>
      <c r="Q1705" s="27">
        <v>0</v>
      </c>
      <c r="R1705" s="26">
        <f t="shared" si="350"/>
        <v>0</v>
      </c>
      <c r="S1705" s="27">
        <f t="shared" si="351"/>
        <v>1</v>
      </c>
      <c r="T1705" s="28">
        <f t="shared" si="352"/>
        <v>0</v>
      </c>
      <c r="U1705" s="61">
        <f ca="1">OFFSET($U$4,B1705,0)/OFFSET($G$4,B1705,0)*G1705</f>
        <v>2847236.2173828459</v>
      </c>
      <c r="V1705" s="62">
        <f t="shared" ca="1" si="353"/>
        <v>2847236.2173828459</v>
      </c>
      <c r="W1705" s="63">
        <v>822.75244854046525</v>
      </c>
      <c r="X1705" s="63">
        <f t="shared" ca="1" si="354"/>
        <v>758.45397373011349</v>
      </c>
      <c r="Y1705" s="64">
        <f t="shared" ca="1" si="355"/>
        <v>-7.8150450873060384E-2</v>
      </c>
      <c r="Z1705" s="64"/>
      <c r="AA1705" s="64">
        <f ca="1">MAX(Y1705,OFFSET($AA$4,B1705,0))</f>
        <v>-7.7301052690755601E-2</v>
      </c>
      <c r="AB1705" s="62">
        <f t="shared" ca="1" si="356"/>
        <v>2849859.6793891219</v>
      </c>
      <c r="AC1705" s="65">
        <f t="shared" ca="1" si="357"/>
        <v>2623.4620062760077</v>
      </c>
      <c r="AD1705" s="62">
        <f ca="1">MAX(0,AB1705-W1705*(1+OFFSET($Y$4,B1705,0))*E1705)</f>
        <v>0</v>
      </c>
      <c r="AE1705" s="65">
        <f ca="1">IF(OFFSET($AC$4,B1705,0)=0,0,-OFFSET($AC$4,B1705,0)/OFFSET($AD$4,B1705,0)*AD1705)</f>
        <v>0</v>
      </c>
      <c r="AF1705" s="51">
        <f t="shared" ca="1" si="358"/>
        <v>2849859.6793891219</v>
      </c>
    </row>
    <row r="1706" spans="1:32" ht="11.25" x14ac:dyDescent="0.2">
      <c r="A1706" s="60">
        <v>62272</v>
      </c>
      <c r="B1706" s="102">
        <f>INT(A1706/10000)</f>
        <v>6</v>
      </c>
      <c r="C1706" s="109">
        <v>4</v>
      </c>
      <c r="D1706" s="60" t="s">
        <v>1762</v>
      </c>
      <c r="E1706" s="60">
        <v>2962</v>
      </c>
      <c r="F1706" s="60">
        <v>0</v>
      </c>
      <c r="G1706" s="60">
        <f t="shared" si="346"/>
        <v>4774.5671641791041</v>
      </c>
      <c r="H1706" s="60"/>
      <c r="I1706" s="60"/>
      <c r="J1706" s="57"/>
      <c r="K1706" s="23">
        <f t="shared" si="347"/>
        <v>1</v>
      </c>
      <c r="L1706" s="23">
        <f t="shared" si="348"/>
        <v>0</v>
      </c>
      <c r="M1706" s="23">
        <f ca="1">OFFSET('Z1'!$B$7,B1706,K1706)*E1706</f>
        <v>0</v>
      </c>
      <c r="N1706" s="23">
        <f ca="1">IF(L1706&gt;0,OFFSET('Z1'!$I$7,B1706,L1706)*IF(L1706=1,E1706-9300,IF(L1706=2,E1706-18000,IF(L1706=3,E1706-45000,0))),0)</f>
        <v>0</v>
      </c>
      <c r="O1706" s="23">
        <f>IF(AND(F1706=1,E1706&gt;20000,E1706&lt;=45000),E1706*'Z1'!$G$7,0)+IF(AND(F1706=1,E1706&gt;45000,E1706&lt;=50000),'Z1'!$G$7/5000*(50000-E1706)*E1706,0)</f>
        <v>0</v>
      </c>
      <c r="P1706" s="24">
        <f t="shared" ca="1" si="349"/>
        <v>0</v>
      </c>
      <c r="Q1706" s="27">
        <v>25939</v>
      </c>
      <c r="R1706" s="26">
        <f t="shared" si="350"/>
        <v>24939</v>
      </c>
      <c r="S1706" s="27">
        <f t="shared" si="351"/>
        <v>1</v>
      </c>
      <c r="T1706" s="28">
        <f t="shared" si="352"/>
        <v>22445.100000000002</v>
      </c>
      <c r="U1706" s="61">
        <f ca="1">OFFSET($U$4,B1706,0)/OFFSET($G$4,B1706,0)*G1706</f>
        <v>2246540.670188596</v>
      </c>
      <c r="V1706" s="62">
        <f t="shared" ca="1" si="353"/>
        <v>2268985.7701885961</v>
      </c>
      <c r="W1706" s="63">
        <v>830.95595587392143</v>
      </c>
      <c r="X1706" s="63">
        <f t="shared" ca="1" si="354"/>
        <v>766.03165772741261</v>
      </c>
      <c r="Y1706" s="64">
        <f t="shared" ca="1" si="355"/>
        <v>-7.8132057045343095E-2</v>
      </c>
      <c r="Z1706" s="64"/>
      <c r="AA1706" s="64">
        <f ca="1">MAX(Y1706,OFFSET($AA$4,B1706,0))</f>
        <v>-7.7301052690755601E-2</v>
      </c>
      <c r="AB1706" s="62">
        <f t="shared" ca="1" si="356"/>
        <v>2271031.1141773243</v>
      </c>
      <c r="AC1706" s="65">
        <f t="shared" ca="1" si="357"/>
        <v>2045.3439887282439</v>
      </c>
      <c r="AD1706" s="62">
        <f ca="1">MAX(0,AB1706-W1706*(1+OFFSET($Y$4,B1706,0))*E1706)</f>
        <v>0</v>
      </c>
      <c r="AE1706" s="65">
        <f ca="1">IF(OFFSET($AC$4,B1706,0)=0,0,-OFFSET($AC$4,B1706,0)/OFFSET($AD$4,B1706,0)*AD1706)</f>
        <v>0</v>
      </c>
      <c r="AF1706" s="51">
        <f t="shared" ca="1" si="358"/>
        <v>2271031.1141773243</v>
      </c>
    </row>
    <row r="1707" spans="1:32" ht="11.25" x14ac:dyDescent="0.2">
      <c r="A1707" s="60">
        <v>62273</v>
      </c>
      <c r="B1707" s="102">
        <f>INT(A1707/10000)</f>
        <v>6</v>
      </c>
      <c r="C1707" s="109">
        <v>3</v>
      </c>
      <c r="D1707" s="60" t="s">
        <v>1763</v>
      </c>
      <c r="E1707" s="60">
        <v>1861</v>
      </c>
      <c r="F1707" s="60">
        <v>0</v>
      </c>
      <c r="G1707" s="60">
        <f t="shared" si="346"/>
        <v>2999.8208955223881</v>
      </c>
      <c r="H1707" s="60"/>
      <c r="I1707" s="60"/>
      <c r="J1707" s="57"/>
      <c r="K1707" s="23">
        <f t="shared" si="347"/>
        <v>1</v>
      </c>
      <c r="L1707" s="23">
        <f t="shared" si="348"/>
        <v>0</v>
      </c>
      <c r="M1707" s="23">
        <f ca="1">OFFSET('Z1'!$B$7,B1707,K1707)*E1707</f>
        <v>0</v>
      </c>
      <c r="N1707" s="23">
        <f ca="1">IF(L1707&gt;0,OFFSET('Z1'!$I$7,B1707,L1707)*IF(L1707=1,E1707-9300,IF(L1707=2,E1707-18000,IF(L1707=3,E1707-45000,0))),0)</f>
        <v>0</v>
      </c>
      <c r="O1707" s="23">
        <f>IF(AND(F1707=1,E1707&gt;20000,E1707&lt;=45000),E1707*'Z1'!$G$7,0)+IF(AND(F1707=1,E1707&gt;45000,E1707&lt;=50000),'Z1'!$G$7/5000*(50000-E1707)*E1707,0)</f>
        <v>0</v>
      </c>
      <c r="P1707" s="24">
        <f t="shared" ca="1" si="349"/>
        <v>0</v>
      </c>
      <c r="Q1707" s="27">
        <v>251635</v>
      </c>
      <c r="R1707" s="26">
        <f t="shared" si="350"/>
        <v>250635</v>
      </c>
      <c r="S1707" s="27">
        <f t="shared" si="351"/>
        <v>1</v>
      </c>
      <c r="T1707" s="28">
        <f t="shared" si="352"/>
        <v>225571.5</v>
      </c>
      <c r="U1707" s="61">
        <f ca="1">OFFSET($U$4,B1707,0)/OFFSET($G$4,B1707,0)*G1707</f>
        <v>1411482.8451117412</v>
      </c>
      <c r="V1707" s="62">
        <f t="shared" ca="1" si="353"/>
        <v>1637054.3451117412</v>
      </c>
      <c r="W1707" s="63">
        <v>938.39458049915493</v>
      </c>
      <c r="X1707" s="63">
        <f t="shared" ca="1" si="354"/>
        <v>879.66380715300443</v>
      </c>
      <c r="Y1707" s="64">
        <f t="shared" ca="1" si="355"/>
        <v>-6.2586437056051825E-2</v>
      </c>
      <c r="Z1707" s="64"/>
      <c r="AA1707" s="64">
        <f ca="1">MAX(Y1707,OFFSET($AA$4,B1707,0))</f>
        <v>-6.2586437056051825E-2</v>
      </c>
      <c r="AB1707" s="62">
        <f t="shared" ca="1" si="356"/>
        <v>1637054.3451117412</v>
      </c>
      <c r="AC1707" s="65">
        <f t="shared" ca="1" si="357"/>
        <v>0</v>
      </c>
      <c r="AD1707" s="62">
        <f ca="1">MAX(0,AB1707-W1707*(1+OFFSET($Y$4,B1707,0))*E1707)</f>
        <v>16965.141496286727</v>
      </c>
      <c r="AE1707" s="65">
        <f ca="1">IF(OFFSET($AC$4,B1707,0)=0,0,-OFFSET($AC$4,B1707,0)/OFFSET($AD$4,B1707,0)*AD1707)</f>
        <v>-3590.1367456229045</v>
      </c>
      <c r="AF1707" s="51">
        <f t="shared" ca="1" si="358"/>
        <v>1633464.2083661184</v>
      </c>
    </row>
    <row r="1708" spans="1:32" ht="11.25" x14ac:dyDescent="0.2">
      <c r="A1708" s="60">
        <v>62274</v>
      </c>
      <c r="B1708" s="102">
        <f>INT(A1708/10000)</f>
        <v>6</v>
      </c>
      <c r="C1708" s="109">
        <v>3</v>
      </c>
      <c r="D1708" s="60" t="s">
        <v>1764</v>
      </c>
      <c r="E1708" s="60">
        <v>1498</v>
      </c>
      <c r="F1708" s="60">
        <v>0</v>
      </c>
      <c r="G1708" s="60">
        <f t="shared" si="346"/>
        <v>2414.686567164179</v>
      </c>
      <c r="H1708" s="60"/>
      <c r="I1708" s="60"/>
      <c r="J1708" s="57"/>
      <c r="K1708" s="23">
        <f t="shared" si="347"/>
        <v>1</v>
      </c>
      <c r="L1708" s="23">
        <f t="shared" si="348"/>
        <v>0</v>
      </c>
      <c r="M1708" s="23">
        <f ca="1">OFFSET('Z1'!$B$7,B1708,K1708)*E1708</f>
        <v>0</v>
      </c>
      <c r="N1708" s="23">
        <f ca="1">IF(L1708&gt;0,OFFSET('Z1'!$I$7,B1708,L1708)*IF(L1708=1,E1708-9300,IF(L1708=2,E1708-18000,IF(L1708=3,E1708-45000,0))),0)</f>
        <v>0</v>
      </c>
      <c r="O1708" s="23">
        <f>IF(AND(F1708=1,E1708&gt;20000,E1708&lt;=45000),E1708*'Z1'!$G$7,0)+IF(AND(F1708=1,E1708&gt;45000,E1708&lt;=50000),'Z1'!$G$7/5000*(50000-E1708)*E1708,0)</f>
        <v>0</v>
      </c>
      <c r="P1708" s="24">
        <f t="shared" ca="1" si="349"/>
        <v>0</v>
      </c>
      <c r="Q1708" s="27">
        <v>0</v>
      </c>
      <c r="R1708" s="26">
        <f t="shared" si="350"/>
        <v>0</v>
      </c>
      <c r="S1708" s="27">
        <f t="shared" si="351"/>
        <v>1</v>
      </c>
      <c r="T1708" s="28">
        <f t="shared" si="352"/>
        <v>0</v>
      </c>
      <c r="U1708" s="61">
        <f ca="1">OFFSET($U$4,B1708,0)/OFFSET($G$4,B1708,0)*G1708</f>
        <v>1136164.0526477098</v>
      </c>
      <c r="V1708" s="62">
        <f t="shared" ca="1" si="353"/>
        <v>1136164.0526477098</v>
      </c>
      <c r="W1708" s="63">
        <v>822.88628262681436</v>
      </c>
      <c r="X1708" s="63">
        <f t="shared" ca="1" si="354"/>
        <v>758.45397373011338</v>
      </c>
      <c r="Y1708" s="64">
        <f t="shared" ca="1" si="355"/>
        <v>-7.8300380328397812E-2</v>
      </c>
      <c r="Z1708" s="64"/>
      <c r="AA1708" s="64">
        <f ca="1">MAX(Y1708,OFFSET($AA$4,B1708,0))</f>
        <v>-7.7301052690755601E-2</v>
      </c>
      <c r="AB1708" s="62">
        <f t="shared" ca="1" si="356"/>
        <v>1137395.9074889985</v>
      </c>
      <c r="AC1708" s="65">
        <f t="shared" ca="1" si="357"/>
        <v>1231.8548412886448</v>
      </c>
      <c r="AD1708" s="62">
        <f ca="1">MAX(0,AB1708-W1708*(1+OFFSET($Y$4,B1708,0))*E1708)</f>
        <v>0</v>
      </c>
      <c r="AE1708" s="65">
        <f ca="1">IF(OFFSET($AC$4,B1708,0)=0,0,-OFFSET($AC$4,B1708,0)/OFFSET($AD$4,B1708,0)*AD1708)</f>
        <v>0</v>
      </c>
      <c r="AF1708" s="51">
        <f t="shared" ca="1" si="358"/>
        <v>1137395.9074889985</v>
      </c>
    </row>
    <row r="1709" spans="1:32" ht="11.25" x14ac:dyDescent="0.2">
      <c r="A1709" s="60">
        <v>62275</v>
      </c>
      <c r="B1709" s="102">
        <f>INT(A1709/10000)</f>
        <v>6</v>
      </c>
      <c r="C1709" s="109">
        <v>5</v>
      </c>
      <c r="D1709" s="60" t="s">
        <v>1765</v>
      </c>
      <c r="E1709" s="60">
        <v>6020</v>
      </c>
      <c r="F1709" s="60">
        <v>0</v>
      </c>
      <c r="G1709" s="60">
        <f t="shared" si="346"/>
        <v>9703.880597014926</v>
      </c>
      <c r="H1709" s="60"/>
      <c r="I1709" s="60"/>
      <c r="J1709" s="57"/>
      <c r="K1709" s="23">
        <f t="shared" si="347"/>
        <v>1</v>
      </c>
      <c r="L1709" s="23">
        <f t="shared" si="348"/>
        <v>0</v>
      </c>
      <c r="M1709" s="23">
        <f ca="1">OFFSET('Z1'!$B$7,B1709,K1709)*E1709</f>
        <v>0</v>
      </c>
      <c r="N1709" s="23">
        <f ca="1">IF(L1709&gt;0,OFFSET('Z1'!$I$7,B1709,L1709)*IF(L1709=1,E1709-9300,IF(L1709=2,E1709-18000,IF(L1709=3,E1709-45000,0))),0)</f>
        <v>0</v>
      </c>
      <c r="O1709" s="23">
        <f>IF(AND(F1709=1,E1709&gt;20000,E1709&lt;=45000),E1709*'Z1'!$G$7,0)+IF(AND(F1709=1,E1709&gt;45000,E1709&lt;=50000),'Z1'!$G$7/5000*(50000-E1709)*E1709,0)</f>
        <v>0</v>
      </c>
      <c r="P1709" s="24">
        <f t="shared" ca="1" si="349"/>
        <v>0</v>
      </c>
      <c r="Q1709" s="27">
        <v>38086</v>
      </c>
      <c r="R1709" s="26">
        <f t="shared" si="350"/>
        <v>37086</v>
      </c>
      <c r="S1709" s="27">
        <f t="shared" si="351"/>
        <v>1</v>
      </c>
      <c r="T1709" s="28">
        <f t="shared" si="352"/>
        <v>33377.4</v>
      </c>
      <c r="U1709" s="61">
        <f ca="1">OFFSET($U$4,B1709,0)/OFFSET($G$4,B1709,0)*G1709</f>
        <v>4565892.921855283</v>
      </c>
      <c r="V1709" s="62">
        <f t="shared" ca="1" si="353"/>
        <v>4599270.3218552833</v>
      </c>
      <c r="W1709" s="63">
        <v>828.34384939239305</v>
      </c>
      <c r="X1709" s="63">
        <f t="shared" ca="1" si="354"/>
        <v>763.99839233476473</v>
      </c>
      <c r="Y1709" s="64">
        <f t="shared" ca="1" si="355"/>
        <v>-7.7679646085169862E-2</v>
      </c>
      <c r="Z1709" s="64"/>
      <c r="AA1709" s="64">
        <f ca="1">MAX(Y1709,OFFSET($AA$4,B1709,0))</f>
        <v>-7.7301052690755601E-2</v>
      </c>
      <c r="AB1709" s="62">
        <f t="shared" ca="1" si="356"/>
        <v>4601158.2270235792</v>
      </c>
      <c r="AC1709" s="65">
        <f t="shared" ca="1" si="357"/>
        <v>1887.9051682958379</v>
      </c>
      <c r="AD1709" s="62">
        <f ca="1">MAX(0,AB1709-W1709*(1+OFFSET($Y$4,B1709,0))*E1709)</f>
        <v>0</v>
      </c>
      <c r="AE1709" s="65">
        <f ca="1">IF(OFFSET($AC$4,B1709,0)=0,0,-OFFSET($AC$4,B1709,0)/OFFSET($AD$4,B1709,0)*AD1709)</f>
        <v>0</v>
      </c>
      <c r="AF1709" s="51">
        <f t="shared" ca="1" si="358"/>
        <v>4601158.2270235792</v>
      </c>
    </row>
    <row r="1710" spans="1:32" ht="11.25" x14ac:dyDescent="0.2">
      <c r="A1710" s="60">
        <v>62276</v>
      </c>
      <c r="B1710" s="102">
        <f>INT(A1710/10000)</f>
        <v>6</v>
      </c>
      <c r="C1710" s="109">
        <v>3</v>
      </c>
      <c r="D1710" s="60" t="s">
        <v>1766</v>
      </c>
      <c r="E1710" s="60">
        <v>1457</v>
      </c>
      <c r="F1710" s="60">
        <v>0</v>
      </c>
      <c r="G1710" s="60">
        <f t="shared" si="346"/>
        <v>2348.5970149253731</v>
      </c>
      <c r="H1710" s="60"/>
      <c r="I1710" s="60"/>
      <c r="J1710" s="57"/>
      <c r="K1710" s="23">
        <f t="shared" si="347"/>
        <v>1</v>
      </c>
      <c r="L1710" s="23">
        <f t="shared" si="348"/>
        <v>0</v>
      </c>
      <c r="M1710" s="23">
        <f ca="1">OFFSET('Z1'!$B$7,B1710,K1710)*E1710</f>
        <v>0</v>
      </c>
      <c r="N1710" s="23">
        <f ca="1">IF(L1710&gt;0,OFFSET('Z1'!$I$7,B1710,L1710)*IF(L1710=1,E1710-9300,IF(L1710=2,E1710-18000,IF(L1710=3,E1710-45000,0))),0)</f>
        <v>0</v>
      </c>
      <c r="O1710" s="23">
        <f>IF(AND(F1710=1,E1710&gt;20000,E1710&lt;=45000),E1710*'Z1'!$G$7,0)+IF(AND(F1710=1,E1710&gt;45000,E1710&lt;=50000),'Z1'!$G$7/5000*(50000-E1710)*E1710,0)</f>
        <v>0</v>
      </c>
      <c r="P1710" s="24">
        <f t="shared" ca="1" si="349"/>
        <v>0</v>
      </c>
      <c r="Q1710" s="27">
        <v>0</v>
      </c>
      <c r="R1710" s="26">
        <f t="shared" si="350"/>
        <v>0</v>
      </c>
      <c r="S1710" s="27">
        <f t="shared" si="351"/>
        <v>1</v>
      </c>
      <c r="T1710" s="28">
        <f t="shared" si="352"/>
        <v>0</v>
      </c>
      <c r="U1710" s="61">
        <f ca="1">OFFSET($U$4,B1710,0)/OFFSET($G$4,B1710,0)*G1710</f>
        <v>1105067.4397247753</v>
      </c>
      <c r="V1710" s="62">
        <f t="shared" ca="1" si="353"/>
        <v>1105067.4397247753</v>
      </c>
      <c r="W1710" s="63">
        <v>822.88628262681448</v>
      </c>
      <c r="X1710" s="63">
        <f t="shared" ca="1" si="354"/>
        <v>758.45397373011338</v>
      </c>
      <c r="Y1710" s="64">
        <f t="shared" ca="1" si="355"/>
        <v>-7.8300380328397923E-2</v>
      </c>
      <c r="Z1710" s="64"/>
      <c r="AA1710" s="64">
        <f ca="1">MAX(Y1710,OFFSET($AA$4,B1710,0))</f>
        <v>-7.7301052690755601E-2</v>
      </c>
      <c r="AB1710" s="62">
        <f t="shared" ca="1" si="356"/>
        <v>1106265.5789128647</v>
      </c>
      <c r="AC1710" s="65">
        <f t="shared" ca="1" si="357"/>
        <v>1198.139188089408</v>
      </c>
      <c r="AD1710" s="62">
        <f ca="1">MAX(0,AB1710-W1710*(1+OFFSET($Y$4,B1710,0))*E1710)</f>
        <v>0</v>
      </c>
      <c r="AE1710" s="65">
        <f ca="1">IF(OFFSET($AC$4,B1710,0)=0,0,-OFFSET($AC$4,B1710,0)/OFFSET($AD$4,B1710,0)*AD1710)</f>
        <v>0</v>
      </c>
      <c r="AF1710" s="51">
        <f t="shared" ca="1" si="358"/>
        <v>1106265.5789128647</v>
      </c>
    </row>
    <row r="1711" spans="1:32" ht="11.25" x14ac:dyDescent="0.2">
      <c r="A1711" s="60">
        <v>62277</v>
      </c>
      <c r="B1711" s="102">
        <f>INT(A1711/10000)</f>
        <v>6</v>
      </c>
      <c r="C1711" s="109">
        <v>4</v>
      </c>
      <c r="D1711" s="60" t="s">
        <v>1767</v>
      </c>
      <c r="E1711" s="60">
        <v>2638</v>
      </c>
      <c r="F1711" s="60">
        <v>0</v>
      </c>
      <c r="G1711" s="60">
        <f t="shared" si="346"/>
        <v>4252.2985074626868</v>
      </c>
      <c r="H1711" s="60"/>
      <c r="I1711" s="60"/>
      <c r="J1711" s="57"/>
      <c r="K1711" s="23">
        <f t="shared" si="347"/>
        <v>1</v>
      </c>
      <c r="L1711" s="23">
        <f t="shared" si="348"/>
        <v>0</v>
      </c>
      <c r="M1711" s="23">
        <f ca="1">OFFSET('Z1'!$B$7,B1711,K1711)*E1711</f>
        <v>0</v>
      </c>
      <c r="N1711" s="23">
        <f ca="1">IF(L1711&gt;0,OFFSET('Z1'!$I$7,B1711,L1711)*IF(L1711=1,E1711-9300,IF(L1711=2,E1711-18000,IF(L1711=3,E1711-45000,0))),0)</f>
        <v>0</v>
      </c>
      <c r="O1711" s="23">
        <f>IF(AND(F1711=1,E1711&gt;20000,E1711&lt;=45000),E1711*'Z1'!$G$7,0)+IF(AND(F1711=1,E1711&gt;45000,E1711&lt;=50000),'Z1'!$G$7/5000*(50000-E1711)*E1711,0)</f>
        <v>0</v>
      </c>
      <c r="P1711" s="24">
        <f t="shared" ca="1" si="349"/>
        <v>0</v>
      </c>
      <c r="Q1711" s="27">
        <v>14036</v>
      </c>
      <c r="R1711" s="26">
        <f t="shared" si="350"/>
        <v>13036</v>
      </c>
      <c r="S1711" s="27">
        <f t="shared" si="351"/>
        <v>1</v>
      </c>
      <c r="T1711" s="28">
        <f t="shared" si="352"/>
        <v>11732.4</v>
      </c>
      <c r="U1711" s="61">
        <f ca="1">OFFSET($U$4,B1711,0)/OFFSET($G$4,B1711,0)*G1711</f>
        <v>2000801.5827000395</v>
      </c>
      <c r="V1711" s="62">
        <f t="shared" ca="1" si="353"/>
        <v>2012533.9827000394</v>
      </c>
      <c r="W1711" s="63">
        <v>827.39618399252015</v>
      </c>
      <c r="X1711" s="63">
        <f t="shared" ca="1" si="354"/>
        <v>762.90143392723257</v>
      </c>
      <c r="Y1711" s="64">
        <f t="shared" ca="1" si="355"/>
        <v>-7.7949054289898179E-2</v>
      </c>
      <c r="Z1711" s="64"/>
      <c r="AA1711" s="64">
        <f ca="1">MAX(Y1711,OFFSET($AA$4,B1711,0))</f>
        <v>-7.7301052690755601E-2</v>
      </c>
      <c r="AB1711" s="62">
        <f t="shared" ca="1" si="356"/>
        <v>2013948.3570848673</v>
      </c>
      <c r="AC1711" s="65">
        <f t="shared" ca="1" si="357"/>
        <v>1414.3743848279119</v>
      </c>
      <c r="AD1711" s="62">
        <f ca="1">MAX(0,AB1711-W1711*(1+OFFSET($Y$4,B1711,0))*E1711)</f>
        <v>0</v>
      </c>
      <c r="AE1711" s="65">
        <f ca="1">IF(OFFSET($AC$4,B1711,0)=0,0,-OFFSET($AC$4,B1711,0)/OFFSET($AD$4,B1711,0)*AD1711)</f>
        <v>0</v>
      </c>
      <c r="AF1711" s="51">
        <f t="shared" ca="1" si="358"/>
        <v>2013948.3570848673</v>
      </c>
    </row>
    <row r="1712" spans="1:32" ht="11.25" x14ac:dyDescent="0.2">
      <c r="A1712" s="60">
        <v>62278</v>
      </c>
      <c r="B1712" s="102">
        <f>INT(A1712/10000)</f>
        <v>6</v>
      </c>
      <c r="C1712" s="109">
        <v>4</v>
      </c>
      <c r="D1712" s="60" t="s">
        <v>1768</v>
      </c>
      <c r="E1712" s="60">
        <v>4712</v>
      </c>
      <c r="F1712" s="60">
        <v>0</v>
      </c>
      <c r="G1712" s="60">
        <f t="shared" si="346"/>
        <v>7595.4626865671644</v>
      </c>
      <c r="H1712" s="60"/>
      <c r="I1712" s="60"/>
      <c r="J1712" s="57"/>
      <c r="K1712" s="23">
        <f t="shared" si="347"/>
        <v>1</v>
      </c>
      <c r="L1712" s="23">
        <f t="shared" si="348"/>
        <v>0</v>
      </c>
      <c r="M1712" s="23">
        <f ca="1">OFFSET('Z1'!$B$7,B1712,K1712)*E1712</f>
        <v>0</v>
      </c>
      <c r="N1712" s="23">
        <f ca="1">IF(L1712&gt;0,OFFSET('Z1'!$I$7,B1712,L1712)*IF(L1712=1,E1712-9300,IF(L1712=2,E1712-18000,IF(L1712=3,E1712-45000,0))),0)</f>
        <v>0</v>
      </c>
      <c r="O1712" s="23">
        <f>IF(AND(F1712=1,E1712&gt;20000,E1712&lt;=45000),E1712*'Z1'!$G$7,0)+IF(AND(F1712=1,E1712&gt;45000,E1712&lt;=50000),'Z1'!$G$7/5000*(50000-E1712)*E1712,0)</f>
        <v>0</v>
      </c>
      <c r="P1712" s="24">
        <f t="shared" ca="1" si="349"/>
        <v>0</v>
      </c>
      <c r="Q1712" s="27">
        <v>13413</v>
      </c>
      <c r="R1712" s="26">
        <f t="shared" si="350"/>
        <v>12413</v>
      </c>
      <c r="S1712" s="27">
        <f t="shared" si="351"/>
        <v>1</v>
      </c>
      <c r="T1712" s="28">
        <f t="shared" si="352"/>
        <v>11171.7</v>
      </c>
      <c r="U1712" s="61">
        <f ca="1">OFFSET($U$4,B1712,0)/OFFSET($G$4,B1712,0)*G1712</f>
        <v>3573835.1242162948</v>
      </c>
      <c r="V1712" s="62">
        <f t="shared" ca="1" si="353"/>
        <v>3585006.824216295</v>
      </c>
      <c r="W1712" s="63">
        <v>824.9505290281694</v>
      </c>
      <c r="X1712" s="63">
        <f t="shared" ca="1" si="354"/>
        <v>760.82487780481642</v>
      </c>
      <c r="Y1712" s="64">
        <f t="shared" ca="1" si="355"/>
        <v>-7.7732723317234576E-2</v>
      </c>
      <c r="Z1712" s="64"/>
      <c r="AA1712" s="64">
        <f ca="1">MAX(Y1712,OFFSET($AA$4,B1712,0))</f>
        <v>-7.7301052690755601E-2</v>
      </c>
      <c r="AB1712" s="62">
        <f t="shared" ca="1" si="356"/>
        <v>3586684.7999841296</v>
      </c>
      <c r="AC1712" s="65">
        <f t="shared" ca="1" si="357"/>
        <v>1677.9757678345777</v>
      </c>
      <c r="AD1712" s="62">
        <f ca="1">MAX(0,AB1712-W1712*(1+OFFSET($Y$4,B1712,0))*E1712)</f>
        <v>0</v>
      </c>
      <c r="AE1712" s="65">
        <f ca="1">IF(OFFSET($AC$4,B1712,0)=0,0,-OFFSET($AC$4,B1712,0)/OFFSET($AD$4,B1712,0)*AD1712)</f>
        <v>0</v>
      </c>
      <c r="AF1712" s="51">
        <f t="shared" ca="1" si="358"/>
        <v>3586684.7999841296</v>
      </c>
    </row>
    <row r="1713" spans="1:32" ht="11.25" x14ac:dyDescent="0.2">
      <c r="A1713" s="60">
        <v>62279</v>
      </c>
      <c r="B1713" s="102">
        <f>INT(A1713/10000)</f>
        <v>6</v>
      </c>
      <c r="C1713" s="109">
        <v>3</v>
      </c>
      <c r="D1713" s="60" t="s">
        <v>1769</v>
      </c>
      <c r="E1713" s="60">
        <v>1481</v>
      </c>
      <c r="F1713" s="60">
        <v>0</v>
      </c>
      <c r="G1713" s="60">
        <f t="shared" si="346"/>
        <v>2387.2835820895521</v>
      </c>
      <c r="H1713" s="60"/>
      <c r="I1713" s="60"/>
      <c r="J1713" s="57"/>
      <c r="K1713" s="23">
        <f t="shared" si="347"/>
        <v>1</v>
      </c>
      <c r="L1713" s="23">
        <f t="shared" si="348"/>
        <v>0</v>
      </c>
      <c r="M1713" s="23">
        <f ca="1">OFFSET('Z1'!$B$7,B1713,K1713)*E1713</f>
        <v>0</v>
      </c>
      <c r="N1713" s="23">
        <f ca="1">IF(L1713&gt;0,OFFSET('Z1'!$I$7,B1713,L1713)*IF(L1713=1,E1713-9300,IF(L1713=2,E1713-18000,IF(L1713=3,E1713-45000,0))),0)</f>
        <v>0</v>
      </c>
      <c r="O1713" s="23">
        <f>IF(AND(F1713=1,E1713&gt;20000,E1713&lt;=45000),E1713*'Z1'!$G$7,0)+IF(AND(F1713=1,E1713&gt;45000,E1713&lt;=50000),'Z1'!$G$7/5000*(50000-E1713)*E1713,0)</f>
        <v>0</v>
      </c>
      <c r="P1713" s="24">
        <f t="shared" ca="1" si="349"/>
        <v>0</v>
      </c>
      <c r="Q1713" s="27">
        <v>28351</v>
      </c>
      <c r="R1713" s="26">
        <f t="shared" si="350"/>
        <v>27351</v>
      </c>
      <c r="S1713" s="27">
        <f t="shared" si="351"/>
        <v>1</v>
      </c>
      <c r="T1713" s="28">
        <f t="shared" si="352"/>
        <v>24615.9</v>
      </c>
      <c r="U1713" s="61">
        <f ca="1">OFFSET($U$4,B1713,0)/OFFSET($G$4,B1713,0)*G1713</f>
        <v>1123270.335094298</v>
      </c>
      <c r="V1713" s="62">
        <f t="shared" ca="1" si="353"/>
        <v>1147886.2350942979</v>
      </c>
      <c r="W1713" s="63">
        <v>839.56275321504995</v>
      </c>
      <c r="X1713" s="63">
        <f t="shared" ca="1" si="354"/>
        <v>775.07510809878318</v>
      </c>
      <c r="Y1713" s="64">
        <f t="shared" ca="1" si="355"/>
        <v>-7.6810988659651191E-2</v>
      </c>
      <c r="Z1713" s="64"/>
      <c r="AA1713" s="64">
        <f ca="1">MAX(Y1713,OFFSET($AA$4,B1713,0))</f>
        <v>-7.6810988659651191E-2</v>
      </c>
      <c r="AB1713" s="62">
        <f t="shared" ca="1" si="356"/>
        <v>1147886.2350942979</v>
      </c>
      <c r="AC1713" s="65">
        <f t="shared" ca="1" si="357"/>
        <v>0</v>
      </c>
      <c r="AD1713" s="62">
        <f ca="1">MAX(0,AB1713-W1713*(1+OFFSET($Y$4,B1713,0))*E1713)</f>
        <v>0</v>
      </c>
      <c r="AE1713" s="65">
        <f ca="1">IF(OFFSET($AC$4,B1713,0)=0,0,-OFFSET($AC$4,B1713,0)/OFFSET($AD$4,B1713,0)*AD1713)</f>
        <v>0</v>
      </c>
      <c r="AF1713" s="51">
        <f t="shared" ca="1" si="358"/>
        <v>1147886.2350942979</v>
      </c>
    </row>
    <row r="1714" spans="1:32" ht="11.25" x14ac:dyDescent="0.2">
      <c r="A1714" s="60">
        <v>62311</v>
      </c>
      <c r="B1714" s="102">
        <f>INT(A1714/10000)</f>
        <v>6</v>
      </c>
      <c r="C1714" s="109">
        <v>3</v>
      </c>
      <c r="D1714" s="60" t="s">
        <v>1770</v>
      </c>
      <c r="E1714" s="60">
        <v>1357</v>
      </c>
      <c r="F1714" s="60">
        <v>0</v>
      </c>
      <c r="G1714" s="60">
        <f t="shared" si="346"/>
        <v>2187.4029850746269</v>
      </c>
      <c r="H1714" s="60"/>
      <c r="I1714" s="60"/>
      <c r="J1714" s="57"/>
      <c r="K1714" s="23">
        <f t="shared" si="347"/>
        <v>1</v>
      </c>
      <c r="L1714" s="23">
        <f t="shared" si="348"/>
        <v>0</v>
      </c>
      <c r="M1714" s="23">
        <f ca="1">OFFSET('Z1'!$B$7,B1714,K1714)*E1714</f>
        <v>0</v>
      </c>
      <c r="N1714" s="23">
        <f ca="1">IF(L1714&gt;0,OFFSET('Z1'!$I$7,B1714,L1714)*IF(L1714=1,E1714-9300,IF(L1714=2,E1714-18000,IF(L1714=3,E1714-45000,0))),0)</f>
        <v>0</v>
      </c>
      <c r="O1714" s="23">
        <f>IF(AND(F1714=1,E1714&gt;20000,E1714&lt;=45000),E1714*'Z1'!$G$7,0)+IF(AND(F1714=1,E1714&gt;45000,E1714&lt;=50000),'Z1'!$G$7/5000*(50000-E1714)*E1714,0)</f>
        <v>0</v>
      </c>
      <c r="P1714" s="24">
        <f t="shared" ca="1" si="349"/>
        <v>0</v>
      </c>
      <c r="Q1714" s="27">
        <v>0</v>
      </c>
      <c r="R1714" s="26">
        <f t="shared" si="350"/>
        <v>0</v>
      </c>
      <c r="S1714" s="27">
        <f t="shared" si="351"/>
        <v>1</v>
      </c>
      <c r="T1714" s="28">
        <f t="shared" si="352"/>
        <v>0</v>
      </c>
      <c r="U1714" s="61">
        <f ca="1">OFFSET($U$4,B1714,0)/OFFSET($G$4,B1714,0)*G1714</f>
        <v>1029222.042351764</v>
      </c>
      <c r="V1714" s="62">
        <f t="shared" ca="1" si="353"/>
        <v>1029222.042351764</v>
      </c>
      <c r="W1714" s="63">
        <v>822.88628262681425</v>
      </c>
      <c r="X1714" s="63">
        <f t="shared" ca="1" si="354"/>
        <v>758.45397373011349</v>
      </c>
      <c r="Y1714" s="64">
        <f t="shared" ca="1" si="355"/>
        <v>-7.8300380328397479E-2</v>
      </c>
      <c r="Z1714" s="64"/>
      <c r="AA1714" s="64">
        <f ca="1">MAX(Y1714,OFFSET($AA$4,B1714,0))</f>
        <v>-7.7301052690755601E-2</v>
      </c>
      <c r="AB1714" s="62">
        <f t="shared" ca="1" si="356"/>
        <v>1030337.9482393664</v>
      </c>
      <c r="AC1714" s="65">
        <f t="shared" ca="1" si="357"/>
        <v>1115.9058876023628</v>
      </c>
      <c r="AD1714" s="62">
        <f ca="1">MAX(0,AB1714-W1714*(1+OFFSET($Y$4,B1714,0))*E1714)</f>
        <v>0</v>
      </c>
      <c r="AE1714" s="65">
        <f ca="1">IF(OFFSET($AC$4,B1714,0)=0,0,-OFFSET($AC$4,B1714,0)/OFFSET($AD$4,B1714,0)*AD1714)</f>
        <v>0</v>
      </c>
      <c r="AF1714" s="51">
        <f t="shared" ca="1" si="358"/>
        <v>1030337.9482393664</v>
      </c>
    </row>
    <row r="1715" spans="1:32" ht="11.25" x14ac:dyDescent="0.2">
      <c r="A1715" s="60">
        <v>62314</v>
      </c>
      <c r="B1715" s="102">
        <f>INT(A1715/10000)</f>
        <v>6</v>
      </c>
      <c r="C1715" s="109">
        <v>3</v>
      </c>
      <c r="D1715" s="60" t="s">
        <v>1771</v>
      </c>
      <c r="E1715" s="60">
        <v>1335</v>
      </c>
      <c r="F1715" s="60">
        <v>0</v>
      </c>
      <c r="G1715" s="60">
        <f t="shared" si="346"/>
        <v>2151.9402985074626</v>
      </c>
      <c r="H1715" s="60"/>
      <c r="I1715" s="60"/>
      <c r="J1715" s="57"/>
      <c r="K1715" s="23">
        <f t="shared" si="347"/>
        <v>1</v>
      </c>
      <c r="L1715" s="23">
        <f t="shared" si="348"/>
        <v>0</v>
      </c>
      <c r="M1715" s="23">
        <f ca="1">OFFSET('Z1'!$B$7,B1715,K1715)*E1715</f>
        <v>0</v>
      </c>
      <c r="N1715" s="23">
        <f ca="1">IF(L1715&gt;0,OFFSET('Z1'!$I$7,B1715,L1715)*IF(L1715=1,E1715-9300,IF(L1715=2,E1715-18000,IF(L1715=3,E1715-45000,0))),0)</f>
        <v>0</v>
      </c>
      <c r="O1715" s="23">
        <f>IF(AND(F1715=1,E1715&gt;20000,E1715&lt;=45000),E1715*'Z1'!$G$7,0)+IF(AND(F1715=1,E1715&gt;45000,E1715&lt;=50000),'Z1'!$G$7/5000*(50000-E1715)*E1715,0)</f>
        <v>0</v>
      </c>
      <c r="P1715" s="24">
        <f t="shared" ca="1" si="349"/>
        <v>0</v>
      </c>
      <c r="Q1715" s="27">
        <v>0</v>
      </c>
      <c r="R1715" s="26">
        <f t="shared" si="350"/>
        <v>0</v>
      </c>
      <c r="S1715" s="27">
        <f t="shared" si="351"/>
        <v>1</v>
      </c>
      <c r="T1715" s="28">
        <f t="shared" si="352"/>
        <v>0</v>
      </c>
      <c r="U1715" s="61">
        <f ca="1">OFFSET($U$4,B1715,0)/OFFSET($G$4,B1715,0)*G1715</f>
        <v>1012536.0549297014</v>
      </c>
      <c r="V1715" s="62">
        <f t="shared" ca="1" si="353"/>
        <v>1012536.0549297014</v>
      </c>
      <c r="W1715" s="63">
        <v>822.88628262681448</v>
      </c>
      <c r="X1715" s="63">
        <f t="shared" ca="1" si="354"/>
        <v>758.45397373011338</v>
      </c>
      <c r="Y1715" s="64">
        <f t="shared" ca="1" si="355"/>
        <v>-7.8300380328397923E-2</v>
      </c>
      <c r="Z1715" s="64"/>
      <c r="AA1715" s="64">
        <f ca="1">MAX(Y1715,OFFSET($AA$4,B1715,0))</f>
        <v>-7.7301052690755601E-2</v>
      </c>
      <c r="AB1715" s="62">
        <f t="shared" ca="1" si="356"/>
        <v>1013633.8694911972</v>
      </c>
      <c r="AC1715" s="65">
        <f t="shared" ca="1" si="357"/>
        <v>1097.8145614957903</v>
      </c>
      <c r="AD1715" s="62">
        <f ca="1">MAX(0,AB1715-W1715*(1+OFFSET($Y$4,B1715,0))*E1715)</f>
        <v>0</v>
      </c>
      <c r="AE1715" s="65">
        <f ca="1">IF(OFFSET($AC$4,B1715,0)=0,0,-OFFSET($AC$4,B1715,0)/OFFSET($AD$4,B1715,0)*AD1715)</f>
        <v>0</v>
      </c>
      <c r="AF1715" s="51">
        <f t="shared" ca="1" si="358"/>
        <v>1013633.8694911972</v>
      </c>
    </row>
    <row r="1716" spans="1:32" ht="11.25" x14ac:dyDescent="0.2">
      <c r="A1716" s="60">
        <v>62326</v>
      </c>
      <c r="B1716" s="102">
        <f>INT(A1716/10000)</f>
        <v>6</v>
      </c>
      <c r="C1716" s="109">
        <v>3</v>
      </c>
      <c r="D1716" s="60" t="s">
        <v>1772</v>
      </c>
      <c r="E1716" s="60">
        <v>1757</v>
      </c>
      <c r="F1716" s="60">
        <v>0</v>
      </c>
      <c r="G1716" s="60">
        <f t="shared" si="346"/>
        <v>2832.1791044776119</v>
      </c>
      <c r="H1716" s="60"/>
      <c r="I1716" s="60"/>
      <c r="J1716" s="57"/>
      <c r="K1716" s="23">
        <f t="shared" si="347"/>
        <v>1</v>
      </c>
      <c r="L1716" s="23">
        <f t="shared" si="348"/>
        <v>0</v>
      </c>
      <c r="M1716" s="23">
        <f ca="1">OFFSET('Z1'!$B$7,B1716,K1716)*E1716</f>
        <v>0</v>
      </c>
      <c r="N1716" s="23">
        <f ca="1">IF(L1716&gt;0,OFFSET('Z1'!$I$7,B1716,L1716)*IF(L1716=1,E1716-9300,IF(L1716=2,E1716-18000,IF(L1716=3,E1716-45000,0))),0)</f>
        <v>0</v>
      </c>
      <c r="O1716" s="23">
        <f>IF(AND(F1716=1,E1716&gt;20000,E1716&lt;=45000),E1716*'Z1'!$G$7,0)+IF(AND(F1716=1,E1716&gt;45000,E1716&lt;=50000),'Z1'!$G$7/5000*(50000-E1716)*E1716,0)</f>
        <v>0</v>
      </c>
      <c r="P1716" s="24">
        <f t="shared" ca="1" si="349"/>
        <v>0</v>
      </c>
      <c r="Q1716" s="27">
        <v>9134</v>
      </c>
      <c r="R1716" s="26">
        <f t="shared" si="350"/>
        <v>8134</v>
      </c>
      <c r="S1716" s="27">
        <f t="shared" si="351"/>
        <v>1</v>
      </c>
      <c r="T1716" s="28">
        <f t="shared" si="352"/>
        <v>7320.6</v>
      </c>
      <c r="U1716" s="61">
        <f ca="1">OFFSET($U$4,B1716,0)/OFFSET($G$4,B1716,0)*G1716</f>
        <v>1332603.6318438093</v>
      </c>
      <c r="V1716" s="62">
        <f t="shared" ca="1" si="353"/>
        <v>1339924.2318438094</v>
      </c>
      <c r="W1716" s="63">
        <v>827.36877690599067</v>
      </c>
      <c r="X1716" s="63">
        <f t="shared" ca="1" si="354"/>
        <v>762.62050759465535</v>
      </c>
      <c r="Y1716" s="64">
        <f t="shared" ca="1" si="355"/>
        <v>-7.8258052658775057E-2</v>
      </c>
      <c r="Z1716" s="64"/>
      <c r="AA1716" s="64">
        <f ca="1">MAX(Y1716,OFFSET($AA$4,B1716,0))</f>
        <v>-7.7301052690755601E-2</v>
      </c>
      <c r="AB1716" s="62">
        <f t="shared" ca="1" si="356"/>
        <v>1341315.4101998794</v>
      </c>
      <c r="AC1716" s="65">
        <f t="shared" ca="1" si="357"/>
        <v>1391.1783560700715</v>
      </c>
      <c r="AD1716" s="62">
        <f ca="1">MAX(0,AB1716-W1716*(1+OFFSET($Y$4,B1716,0))*E1716)</f>
        <v>0</v>
      </c>
      <c r="AE1716" s="65">
        <f ca="1">IF(OFFSET($AC$4,B1716,0)=0,0,-OFFSET($AC$4,B1716,0)/OFFSET($AD$4,B1716,0)*AD1716)</f>
        <v>0</v>
      </c>
      <c r="AF1716" s="51">
        <f t="shared" ca="1" si="358"/>
        <v>1341315.4101998794</v>
      </c>
    </row>
    <row r="1717" spans="1:32" ht="11.25" x14ac:dyDescent="0.2">
      <c r="A1717" s="60">
        <v>62330</v>
      </c>
      <c r="B1717" s="102">
        <f>INT(A1717/10000)</f>
        <v>6</v>
      </c>
      <c r="C1717" s="109">
        <v>3</v>
      </c>
      <c r="D1717" s="60" t="s">
        <v>1773</v>
      </c>
      <c r="E1717" s="60">
        <v>1644</v>
      </c>
      <c r="F1717" s="60">
        <v>0</v>
      </c>
      <c r="G1717" s="60">
        <f t="shared" si="346"/>
        <v>2650.0298507462685</v>
      </c>
      <c r="H1717" s="60"/>
      <c r="I1717" s="60"/>
      <c r="J1717" s="57"/>
      <c r="K1717" s="23">
        <f t="shared" si="347"/>
        <v>1</v>
      </c>
      <c r="L1717" s="23">
        <f t="shared" si="348"/>
        <v>0</v>
      </c>
      <c r="M1717" s="23">
        <f ca="1">OFFSET('Z1'!$B$7,B1717,K1717)*E1717</f>
        <v>0</v>
      </c>
      <c r="N1717" s="23">
        <f ca="1">IF(L1717&gt;0,OFFSET('Z1'!$I$7,B1717,L1717)*IF(L1717=1,E1717-9300,IF(L1717=2,E1717-18000,IF(L1717=3,E1717-45000,0))),0)</f>
        <v>0</v>
      </c>
      <c r="O1717" s="23">
        <f>IF(AND(F1717=1,E1717&gt;20000,E1717&lt;=45000),E1717*'Z1'!$G$7,0)+IF(AND(F1717=1,E1717&gt;45000,E1717&lt;=50000),'Z1'!$G$7/5000*(50000-E1717)*E1717,0)</f>
        <v>0</v>
      </c>
      <c r="P1717" s="24">
        <f t="shared" ca="1" si="349"/>
        <v>0</v>
      </c>
      <c r="Q1717" s="27">
        <v>0</v>
      </c>
      <c r="R1717" s="26">
        <f t="shared" si="350"/>
        <v>0</v>
      </c>
      <c r="S1717" s="27">
        <f t="shared" si="351"/>
        <v>1</v>
      </c>
      <c r="T1717" s="28">
        <f t="shared" si="352"/>
        <v>0</v>
      </c>
      <c r="U1717" s="61">
        <f ca="1">OFFSET($U$4,B1717,0)/OFFSET($G$4,B1717,0)*G1717</f>
        <v>1246898.3328123065</v>
      </c>
      <c r="V1717" s="62">
        <f t="shared" ca="1" si="353"/>
        <v>1246898.3328123065</v>
      </c>
      <c r="W1717" s="63">
        <v>822.88628262681448</v>
      </c>
      <c r="X1717" s="63">
        <f t="shared" ca="1" si="354"/>
        <v>758.45397373011338</v>
      </c>
      <c r="Y1717" s="64">
        <f t="shared" ca="1" si="355"/>
        <v>-7.8300380328397923E-2</v>
      </c>
      <c r="Z1717" s="64"/>
      <c r="AA1717" s="64">
        <f ca="1">MAX(Y1717,OFFSET($AA$4,B1717,0))</f>
        <v>-7.7301052690755601E-2</v>
      </c>
      <c r="AB1717" s="62">
        <f t="shared" ca="1" si="356"/>
        <v>1248250.2482723056</v>
      </c>
      <c r="AC1717" s="65">
        <f t="shared" ca="1" si="357"/>
        <v>1351.9154599991161</v>
      </c>
      <c r="AD1717" s="62">
        <f ca="1">MAX(0,AB1717-W1717*(1+OFFSET($Y$4,B1717,0))*E1717)</f>
        <v>0</v>
      </c>
      <c r="AE1717" s="65">
        <f ca="1">IF(OFFSET($AC$4,B1717,0)=0,0,-OFFSET($AC$4,B1717,0)/OFFSET($AD$4,B1717,0)*AD1717)</f>
        <v>0</v>
      </c>
      <c r="AF1717" s="51">
        <f t="shared" ca="1" si="358"/>
        <v>1248250.2482723056</v>
      </c>
    </row>
    <row r="1718" spans="1:32" ht="11.25" x14ac:dyDescent="0.2">
      <c r="A1718" s="60">
        <v>62332</v>
      </c>
      <c r="B1718" s="102">
        <f>INT(A1718/10000)</f>
        <v>6</v>
      </c>
      <c r="C1718" s="109">
        <v>3</v>
      </c>
      <c r="D1718" s="60" t="s">
        <v>1774</v>
      </c>
      <c r="E1718" s="60">
        <v>1561</v>
      </c>
      <c r="F1718" s="60">
        <v>0</v>
      </c>
      <c r="G1718" s="60">
        <f t="shared" si="346"/>
        <v>2516.2388059701493</v>
      </c>
      <c r="H1718" s="60"/>
      <c r="I1718" s="60"/>
      <c r="J1718" s="57"/>
      <c r="K1718" s="23">
        <f t="shared" si="347"/>
        <v>1</v>
      </c>
      <c r="L1718" s="23">
        <f t="shared" si="348"/>
        <v>0</v>
      </c>
      <c r="M1718" s="23">
        <f ca="1">OFFSET('Z1'!$B$7,B1718,K1718)*E1718</f>
        <v>0</v>
      </c>
      <c r="N1718" s="23">
        <f ca="1">IF(L1718&gt;0,OFFSET('Z1'!$I$7,B1718,L1718)*IF(L1718=1,E1718-9300,IF(L1718=2,E1718-18000,IF(L1718=3,E1718-45000,0))),0)</f>
        <v>0</v>
      </c>
      <c r="O1718" s="23">
        <f>IF(AND(F1718=1,E1718&gt;20000,E1718&lt;=45000),E1718*'Z1'!$G$7,0)+IF(AND(F1718=1,E1718&gt;45000,E1718&lt;=50000),'Z1'!$G$7/5000*(50000-E1718)*E1718,0)</f>
        <v>0</v>
      </c>
      <c r="P1718" s="24">
        <f t="shared" ca="1" si="349"/>
        <v>0</v>
      </c>
      <c r="Q1718" s="27">
        <v>7523</v>
      </c>
      <c r="R1718" s="26">
        <f t="shared" si="350"/>
        <v>6523</v>
      </c>
      <c r="S1718" s="27">
        <f t="shared" si="351"/>
        <v>1</v>
      </c>
      <c r="T1718" s="28">
        <f t="shared" si="352"/>
        <v>5870.7</v>
      </c>
      <c r="U1718" s="61">
        <f ca="1">OFFSET($U$4,B1718,0)/OFFSET($G$4,B1718,0)*G1718</f>
        <v>1183946.6529927072</v>
      </c>
      <c r="V1718" s="62">
        <f t="shared" ca="1" si="353"/>
        <v>1189817.3529927072</v>
      </c>
      <c r="W1718" s="63">
        <v>826.78282773238095</v>
      </c>
      <c r="X1718" s="63">
        <f t="shared" ca="1" si="354"/>
        <v>762.21483215420062</v>
      </c>
      <c r="Y1718" s="64">
        <f t="shared" ca="1" si="355"/>
        <v>-7.8095472489760231E-2</v>
      </c>
      <c r="Z1718" s="64"/>
      <c r="AA1718" s="64">
        <f ca="1">MAX(Y1718,OFFSET($AA$4,B1718,0))</f>
        <v>-7.7301052690755601E-2</v>
      </c>
      <c r="AB1718" s="62">
        <f t="shared" ca="1" si="356"/>
        <v>1190842.6375359662</v>
      </c>
      <c r="AC1718" s="65">
        <f t="shared" ca="1" si="357"/>
        <v>1025.2845432590693</v>
      </c>
      <c r="AD1718" s="62">
        <f ca="1">MAX(0,AB1718-W1718*(1+OFFSET($Y$4,B1718,0))*E1718)</f>
        <v>0</v>
      </c>
      <c r="AE1718" s="65">
        <f ca="1">IF(OFFSET($AC$4,B1718,0)=0,0,-OFFSET($AC$4,B1718,0)/OFFSET($AD$4,B1718,0)*AD1718)</f>
        <v>0</v>
      </c>
      <c r="AF1718" s="51">
        <f t="shared" ca="1" si="358"/>
        <v>1190842.6375359662</v>
      </c>
    </row>
    <row r="1719" spans="1:32" ht="11.25" x14ac:dyDescent="0.2">
      <c r="A1719" s="60">
        <v>62335</v>
      </c>
      <c r="B1719" s="102">
        <f>INT(A1719/10000)</f>
        <v>6</v>
      </c>
      <c r="C1719" s="109">
        <v>3</v>
      </c>
      <c r="D1719" s="60" t="s">
        <v>1775</v>
      </c>
      <c r="E1719" s="60">
        <v>1184</v>
      </c>
      <c r="F1719" s="60">
        <v>0</v>
      </c>
      <c r="G1719" s="60">
        <f t="shared" si="346"/>
        <v>1908.5373134328358</v>
      </c>
      <c r="H1719" s="60"/>
      <c r="I1719" s="60"/>
      <c r="J1719" s="57"/>
      <c r="K1719" s="23">
        <f t="shared" si="347"/>
        <v>1</v>
      </c>
      <c r="L1719" s="23">
        <f t="shared" si="348"/>
        <v>0</v>
      </c>
      <c r="M1719" s="23">
        <f ca="1">OFFSET('Z1'!$B$7,B1719,K1719)*E1719</f>
        <v>0</v>
      </c>
      <c r="N1719" s="23">
        <f ca="1">IF(L1719&gt;0,OFFSET('Z1'!$I$7,B1719,L1719)*IF(L1719=1,E1719-9300,IF(L1719=2,E1719-18000,IF(L1719=3,E1719-45000,0))),0)</f>
        <v>0</v>
      </c>
      <c r="O1719" s="23">
        <f>IF(AND(F1719=1,E1719&gt;20000,E1719&lt;=45000),E1719*'Z1'!$G$7,0)+IF(AND(F1719=1,E1719&gt;45000,E1719&lt;=50000),'Z1'!$G$7/5000*(50000-E1719)*E1719,0)</f>
        <v>0</v>
      </c>
      <c r="P1719" s="24">
        <f t="shared" ca="1" si="349"/>
        <v>0</v>
      </c>
      <c r="Q1719" s="27">
        <v>25084</v>
      </c>
      <c r="R1719" s="26">
        <f t="shared" si="350"/>
        <v>24084</v>
      </c>
      <c r="S1719" s="27">
        <f t="shared" si="351"/>
        <v>1</v>
      </c>
      <c r="T1719" s="28">
        <f t="shared" si="352"/>
        <v>21675.600000000002</v>
      </c>
      <c r="U1719" s="61">
        <f ca="1">OFFSET($U$4,B1719,0)/OFFSET($G$4,B1719,0)*G1719</f>
        <v>898009.5048964544</v>
      </c>
      <c r="V1719" s="62">
        <f t="shared" ca="1" si="353"/>
        <v>919685.10489645437</v>
      </c>
      <c r="W1719" s="63">
        <v>840.06522999523565</v>
      </c>
      <c r="X1719" s="63">
        <f t="shared" ca="1" si="354"/>
        <v>776.76106832470805</v>
      </c>
      <c r="Y1719" s="64">
        <f t="shared" ca="1" si="355"/>
        <v>-7.5356245455947102E-2</v>
      </c>
      <c r="Z1719" s="64"/>
      <c r="AA1719" s="64">
        <f ca="1">MAX(Y1719,OFFSET($AA$4,B1719,0))</f>
        <v>-7.5356245455947102E-2</v>
      </c>
      <c r="AB1719" s="62">
        <f t="shared" ca="1" si="356"/>
        <v>919685.10489645437</v>
      </c>
      <c r="AC1719" s="65">
        <f t="shared" ca="1" si="357"/>
        <v>0</v>
      </c>
      <c r="AD1719" s="62">
        <f ca="1">MAX(0,AB1719-W1719*(1+OFFSET($Y$4,B1719,0))*E1719)</f>
        <v>0</v>
      </c>
      <c r="AE1719" s="65">
        <f ca="1">IF(OFFSET($AC$4,B1719,0)=0,0,-OFFSET($AC$4,B1719,0)/OFFSET($AD$4,B1719,0)*AD1719)</f>
        <v>0</v>
      </c>
      <c r="AF1719" s="51">
        <f t="shared" ca="1" si="358"/>
        <v>919685.10489645437</v>
      </c>
    </row>
    <row r="1720" spans="1:32" ht="11.25" x14ac:dyDescent="0.2">
      <c r="A1720" s="60">
        <v>62343</v>
      </c>
      <c r="B1720" s="102">
        <f>INT(A1720/10000)</f>
        <v>6</v>
      </c>
      <c r="C1720" s="109">
        <v>3</v>
      </c>
      <c r="D1720" s="60" t="s">
        <v>1776</v>
      </c>
      <c r="E1720" s="60">
        <v>1268</v>
      </c>
      <c r="F1720" s="60">
        <v>0</v>
      </c>
      <c r="G1720" s="60">
        <f t="shared" si="346"/>
        <v>2043.9402985074628</v>
      </c>
      <c r="H1720" s="60"/>
      <c r="I1720" s="60"/>
      <c r="J1720" s="57"/>
      <c r="K1720" s="23">
        <f t="shared" si="347"/>
        <v>1</v>
      </c>
      <c r="L1720" s="23">
        <f t="shared" si="348"/>
        <v>0</v>
      </c>
      <c r="M1720" s="23">
        <f ca="1">OFFSET('Z1'!$B$7,B1720,K1720)*E1720</f>
        <v>0</v>
      </c>
      <c r="N1720" s="23">
        <f ca="1">IF(L1720&gt;0,OFFSET('Z1'!$I$7,B1720,L1720)*IF(L1720=1,E1720-9300,IF(L1720=2,E1720-18000,IF(L1720=3,E1720-45000,0))),0)</f>
        <v>0</v>
      </c>
      <c r="O1720" s="23">
        <f>IF(AND(F1720=1,E1720&gt;20000,E1720&lt;=45000),E1720*'Z1'!$G$7,0)+IF(AND(F1720=1,E1720&gt;45000,E1720&lt;=50000),'Z1'!$G$7/5000*(50000-E1720)*E1720,0)</f>
        <v>0</v>
      </c>
      <c r="P1720" s="24">
        <f t="shared" ca="1" si="349"/>
        <v>0</v>
      </c>
      <c r="Q1720" s="27">
        <v>1011</v>
      </c>
      <c r="R1720" s="26">
        <f t="shared" si="350"/>
        <v>11</v>
      </c>
      <c r="S1720" s="27">
        <f t="shared" si="351"/>
        <v>1</v>
      </c>
      <c r="T1720" s="28">
        <f t="shared" si="352"/>
        <v>9.9</v>
      </c>
      <c r="U1720" s="61">
        <f ca="1">OFFSET($U$4,B1720,0)/OFFSET($G$4,B1720,0)*G1720</f>
        <v>961719.63868978387</v>
      </c>
      <c r="V1720" s="62">
        <f t="shared" ca="1" si="353"/>
        <v>961729.53868978389</v>
      </c>
      <c r="W1720" s="63">
        <v>822.88628262681448</v>
      </c>
      <c r="X1720" s="63">
        <f t="shared" ca="1" si="354"/>
        <v>758.46178130109138</v>
      </c>
      <c r="Y1720" s="64">
        <f t="shared" ca="1" si="355"/>
        <v>-7.8290892296888792E-2</v>
      </c>
      <c r="Z1720" s="64"/>
      <c r="AA1720" s="64">
        <f ca="1">MAX(Y1720,OFFSET($AA$4,B1720,0))</f>
        <v>-7.7301052690755601E-2</v>
      </c>
      <c r="AB1720" s="62">
        <f t="shared" ca="1" si="356"/>
        <v>962762.35693995352</v>
      </c>
      <c r="AC1720" s="65">
        <f t="shared" ca="1" si="357"/>
        <v>1032.8182501696283</v>
      </c>
      <c r="AD1720" s="62">
        <f ca="1">MAX(0,AB1720-W1720*(1+OFFSET($Y$4,B1720,0))*E1720)</f>
        <v>0</v>
      </c>
      <c r="AE1720" s="65">
        <f ca="1">IF(OFFSET($AC$4,B1720,0)=0,0,-OFFSET($AC$4,B1720,0)/OFFSET($AD$4,B1720,0)*AD1720)</f>
        <v>0</v>
      </c>
      <c r="AF1720" s="51">
        <f t="shared" ca="1" si="358"/>
        <v>962762.35693995352</v>
      </c>
    </row>
    <row r="1721" spans="1:32" ht="11.25" x14ac:dyDescent="0.2">
      <c r="A1721" s="60">
        <v>62368</v>
      </c>
      <c r="B1721" s="102">
        <f>INT(A1721/10000)</f>
        <v>6</v>
      </c>
      <c r="C1721" s="109">
        <v>3</v>
      </c>
      <c r="D1721" s="60" t="s">
        <v>1777</v>
      </c>
      <c r="E1721" s="60">
        <v>1220</v>
      </c>
      <c r="F1721" s="60">
        <v>0</v>
      </c>
      <c r="G1721" s="60">
        <f t="shared" si="346"/>
        <v>1966.5671641791046</v>
      </c>
      <c r="H1721" s="60"/>
      <c r="I1721" s="60"/>
      <c r="J1721" s="57"/>
      <c r="K1721" s="23">
        <f t="shared" si="347"/>
        <v>1</v>
      </c>
      <c r="L1721" s="23">
        <f t="shared" si="348"/>
        <v>0</v>
      </c>
      <c r="M1721" s="23">
        <f ca="1">OFFSET('Z1'!$B$7,B1721,K1721)*E1721</f>
        <v>0</v>
      </c>
      <c r="N1721" s="23">
        <f ca="1">IF(L1721&gt;0,OFFSET('Z1'!$I$7,B1721,L1721)*IF(L1721=1,E1721-9300,IF(L1721=2,E1721-18000,IF(L1721=3,E1721-45000,0))),0)</f>
        <v>0</v>
      </c>
      <c r="O1721" s="23">
        <f>IF(AND(F1721=1,E1721&gt;20000,E1721&lt;=45000),E1721*'Z1'!$G$7,0)+IF(AND(F1721=1,E1721&gt;45000,E1721&lt;=50000),'Z1'!$G$7/5000*(50000-E1721)*E1721,0)</f>
        <v>0</v>
      </c>
      <c r="P1721" s="24">
        <f t="shared" ca="1" si="349"/>
        <v>0</v>
      </c>
      <c r="Q1721" s="27">
        <v>17760</v>
      </c>
      <c r="R1721" s="26">
        <f t="shared" si="350"/>
        <v>16760</v>
      </c>
      <c r="S1721" s="27">
        <f t="shared" si="351"/>
        <v>1</v>
      </c>
      <c r="T1721" s="28">
        <f t="shared" si="352"/>
        <v>15084</v>
      </c>
      <c r="U1721" s="61">
        <f ca="1">OFFSET($U$4,B1721,0)/OFFSET($G$4,B1721,0)*G1721</f>
        <v>925313.84795073851</v>
      </c>
      <c r="V1721" s="62">
        <f t="shared" ca="1" si="353"/>
        <v>940397.84795073851</v>
      </c>
      <c r="W1721" s="63">
        <v>834.67363346213665</v>
      </c>
      <c r="X1721" s="63">
        <f t="shared" ca="1" si="354"/>
        <v>770.81790815634304</v>
      </c>
      <c r="Y1721" s="64">
        <f t="shared" ca="1" si="355"/>
        <v>-7.6503824663691544E-2</v>
      </c>
      <c r="Z1721" s="64"/>
      <c r="AA1721" s="64">
        <f ca="1">MAX(Y1721,OFFSET($AA$4,B1721,0))</f>
        <v>-7.6503824663691544E-2</v>
      </c>
      <c r="AB1721" s="62">
        <f t="shared" ca="1" si="356"/>
        <v>940397.84795073851</v>
      </c>
      <c r="AC1721" s="65">
        <f t="shared" ca="1" si="357"/>
        <v>0</v>
      </c>
      <c r="AD1721" s="62">
        <f ca="1">MAX(0,AB1721-W1721*(1+OFFSET($Y$4,B1721,0))*E1721)</f>
        <v>0</v>
      </c>
      <c r="AE1721" s="65">
        <f ca="1">IF(OFFSET($AC$4,B1721,0)=0,0,-OFFSET($AC$4,B1721,0)/OFFSET($AD$4,B1721,0)*AD1721)</f>
        <v>0</v>
      </c>
      <c r="AF1721" s="51">
        <f t="shared" ca="1" si="358"/>
        <v>940397.84795073851</v>
      </c>
    </row>
    <row r="1722" spans="1:32" ht="11.25" x14ac:dyDescent="0.2">
      <c r="A1722" s="60">
        <v>62372</v>
      </c>
      <c r="B1722" s="102">
        <f>INT(A1722/10000)</f>
        <v>6</v>
      </c>
      <c r="C1722" s="109">
        <v>3</v>
      </c>
      <c r="D1722" s="60" t="s">
        <v>1778</v>
      </c>
      <c r="E1722" s="60">
        <v>1252</v>
      </c>
      <c r="F1722" s="60">
        <v>0</v>
      </c>
      <c r="G1722" s="60">
        <f t="shared" si="346"/>
        <v>2018.1492537313434</v>
      </c>
      <c r="H1722" s="60"/>
      <c r="I1722" s="60"/>
      <c r="J1722" s="57"/>
      <c r="K1722" s="23">
        <f t="shared" si="347"/>
        <v>1</v>
      </c>
      <c r="L1722" s="23">
        <f t="shared" si="348"/>
        <v>0</v>
      </c>
      <c r="M1722" s="23">
        <f ca="1">OFFSET('Z1'!$B$7,B1722,K1722)*E1722</f>
        <v>0</v>
      </c>
      <c r="N1722" s="23">
        <f ca="1">IF(L1722&gt;0,OFFSET('Z1'!$I$7,B1722,L1722)*IF(L1722=1,E1722-9300,IF(L1722=2,E1722-18000,IF(L1722=3,E1722-45000,0))),0)</f>
        <v>0</v>
      </c>
      <c r="O1722" s="23">
        <f>IF(AND(F1722=1,E1722&gt;20000,E1722&lt;=45000),E1722*'Z1'!$G$7,0)+IF(AND(F1722=1,E1722&gt;45000,E1722&lt;=50000),'Z1'!$G$7/5000*(50000-E1722)*E1722,0)</f>
        <v>0</v>
      </c>
      <c r="P1722" s="24">
        <f t="shared" ca="1" si="349"/>
        <v>0</v>
      </c>
      <c r="Q1722" s="27">
        <v>35758</v>
      </c>
      <c r="R1722" s="26">
        <f t="shared" si="350"/>
        <v>34758</v>
      </c>
      <c r="S1722" s="27">
        <f t="shared" si="351"/>
        <v>1</v>
      </c>
      <c r="T1722" s="28">
        <f t="shared" si="352"/>
        <v>31282.2</v>
      </c>
      <c r="U1722" s="61">
        <f ca="1">OFFSET($U$4,B1722,0)/OFFSET($G$4,B1722,0)*G1722</f>
        <v>949584.37511010212</v>
      </c>
      <c r="V1722" s="62">
        <f t="shared" ca="1" si="353"/>
        <v>980866.57511010207</v>
      </c>
      <c r="W1722" s="63">
        <v>848.86857927753215</v>
      </c>
      <c r="X1722" s="63">
        <f t="shared" ca="1" si="354"/>
        <v>783.43975647771731</v>
      </c>
      <c r="Y1722" s="64">
        <f t="shared" ca="1" si="355"/>
        <v>-7.7077682455275909E-2</v>
      </c>
      <c r="Z1722" s="64"/>
      <c r="AA1722" s="64">
        <f ca="1">MAX(Y1722,OFFSET($AA$4,B1722,0))</f>
        <v>-7.7077682455275909E-2</v>
      </c>
      <c r="AB1722" s="62">
        <f t="shared" ca="1" si="356"/>
        <v>980866.57511010207</v>
      </c>
      <c r="AC1722" s="65">
        <f t="shared" ca="1" si="357"/>
        <v>0</v>
      </c>
      <c r="AD1722" s="62">
        <f ca="1">MAX(0,AB1722-W1722*(1+OFFSET($Y$4,B1722,0))*E1722)</f>
        <v>0</v>
      </c>
      <c r="AE1722" s="65">
        <f ca="1">IF(OFFSET($AC$4,B1722,0)=0,0,-OFFSET($AC$4,B1722,0)/OFFSET($AD$4,B1722,0)*AD1722)</f>
        <v>0</v>
      </c>
      <c r="AF1722" s="51">
        <f t="shared" ca="1" si="358"/>
        <v>980866.57511010207</v>
      </c>
    </row>
    <row r="1723" spans="1:32" ht="11.25" x14ac:dyDescent="0.2">
      <c r="A1723" s="60">
        <v>62375</v>
      </c>
      <c r="B1723" s="102">
        <f>INT(A1723/10000)</f>
        <v>6</v>
      </c>
      <c r="C1723" s="109">
        <v>5</v>
      </c>
      <c r="D1723" s="60" t="s">
        <v>1779</v>
      </c>
      <c r="E1723" s="60">
        <v>5303</v>
      </c>
      <c r="F1723" s="60">
        <v>0</v>
      </c>
      <c r="G1723" s="60">
        <f t="shared" si="346"/>
        <v>8548.119402985074</v>
      </c>
      <c r="H1723" s="60"/>
      <c r="I1723" s="60"/>
      <c r="J1723" s="57"/>
      <c r="K1723" s="23">
        <f t="shared" si="347"/>
        <v>1</v>
      </c>
      <c r="L1723" s="23">
        <f t="shared" si="348"/>
        <v>0</v>
      </c>
      <c r="M1723" s="23">
        <f ca="1">OFFSET('Z1'!$B$7,B1723,K1723)*E1723</f>
        <v>0</v>
      </c>
      <c r="N1723" s="23">
        <f ca="1">IF(L1723&gt;0,OFFSET('Z1'!$I$7,B1723,L1723)*IF(L1723=1,E1723-9300,IF(L1723=2,E1723-18000,IF(L1723=3,E1723-45000,0))),0)</f>
        <v>0</v>
      </c>
      <c r="O1723" s="23">
        <f>IF(AND(F1723=1,E1723&gt;20000,E1723&lt;=45000),E1723*'Z1'!$G$7,0)+IF(AND(F1723=1,E1723&gt;45000,E1723&lt;=50000),'Z1'!$G$7/5000*(50000-E1723)*E1723,0)</f>
        <v>0</v>
      </c>
      <c r="P1723" s="24">
        <f t="shared" ca="1" si="349"/>
        <v>0</v>
      </c>
      <c r="Q1723" s="27">
        <v>287307</v>
      </c>
      <c r="R1723" s="26">
        <f t="shared" si="350"/>
        <v>286307</v>
      </c>
      <c r="S1723" s="27">
        <f t="shared" si="351"/>
        <v>1</v>
      </c>
      <c r="T1723" s="28">
        <f t="shared" si="352"/>
        <v>257676.30000000002</v>
      </c>
      <c r="U1723" s="61">
        <f ca="1">OFFSET($U$4,B1723,0)/OFFSET($G$4,B1723,0)*G1723</f>
        <v>4022081.4226907915</v>
      </c>
      <c r="V1723" s="62">
        <f t="shared" ca="1" si="353"/>
        <v>4279757.7226907918</v>
      </c>
      <c r="W1723" s="63">
        <v>874.3720560493723</v>
      </c>
      <c r="X1723" s="63">
        <f t="shared" ca="1" si="354"/>
        <v>807.04463939106017</v>
      </c>
      <c r="Y1723" s="64">
        <f t="shared" ca="1" si="355"/>
        <v>-7.7000878736351641E-2</v>
      </c>
      <c r="Z1723" s="64"/>
      <c r="AA1723" s="64">
        <f ca="1">MAX(Y1723,OFFSET($AA$4,B1723,0))</f>
        <v>-7.7000878736351641E-2</v>
      </c>
      <c r="AB1723" s="62">
        <f t="shared" ca="1" si="356"/>
        <v>4279757.7226907918</v>
      </c>
      <c r="AC1723" s="65">
        <f t="shared" ca="1" si="357"/>
        <v>0</v>
      </c>
      <c r="AD1723" s="62">
        <f ca="1">MAX(0,AB1723-W1723*(1+OFFSET($Y$4,B1723,0))*E1723)</f>
        <v>0</v>
      </c>
      <c r="AE1723" s="65">
        <f ca="1">IF(OFFSET($AC$4,B1723,0)=0,0,-OFFSET($AC$4,B1723,0)/OFFSET($AD$4,B1723,0)*AD1723)</f>
        <v>0</v>
      </c>
      <c r="AF1723" s="51">
        <f t="shared" ca="1" si="358"/>
        <v>4279757.7226907918</v>
      </c>
    </row>
    <row r="1724" spans="1:32" ht="11.25" x14ac:dyDescent="0.2">
      <c r="A1724" s="60">
        <v>62376</v>
      </c>
      <c r="B1724" s="102">
        <f>INT(A1724/10000)</f>
        <v>6</v>
      </c>
      <c r="C1724" s="109">
        <v>4</v>
      </c>
      <c r="D1724" s="60" t="s">
        <v>1780</v>
      </c>
      <c r="E1724" s="60">
        <v>3166</v>
      </c>
      <c r="F1724" s="60">
        <v>0</v>
      </c>
      <c r="G1724" s="60">
        <f t="shared" si="346"/>
        <v>5103.4029850746265</v>
      </c>
      <c r="H1724" s="60"/>
      <c r="I1724" s="60"/>
      <c r="J1724" s="57"/>
      <c r="K1724" s="23">
        <f t="shared" si="347"/>
        <v>1</v>
      </c>
      <c r="L1724" s="23">
        <f t="shared" si="348"/>
        <v>0</v>
      </c>
      <c r="M1724" s="23">
        <f ca="1">OFFSET('Z1'!$B$7,B1724,K1724)*E1724</f>
        <v>0</v>
      </c>
      <c r="N1724" s="23">
        <f ca="1">IF(L1724&gt;0,OFFSET('Z1'!$I$7,B1724,L1724)*IF(L1724=1,E1724-9300,IF(L1724=2,E1724-18000,IF(L1724=3,E1724-45000,0))),0)</f>
        <v>0</v>
      </c>
      <c r="O1724" s="23">
        <f>IF(AND(F1724=1,E1724&gt;20000,E1724&lt;=45000),E1724*'Z1'!$G$7,0)+IF(AND(F1724=1,E1724&gt;45000,E1724&lt;=50000),'Z1'!$G$7/5000*(50000-E1724)*E1724,0)</f>
        <v>0</v>
      </c>
      <c r="P1724" s="24">
        <f t="shared" ca="1" si="349"/>
        <v>0</v>
      </c>
      <c r="Q1724" s="27">
        <v>554152</v>
      </c>
      <c r="R1724" s="26">
        <f t="shared" si="350"/>
        <v>553152</v>
      </c>
      <c r="S1724" s="27">
        <f t="shared" si="351"/>
        <v>1</v>
      </c>
      <c r="T1724" s="28">
        <f t="shared" si="352"/>
        <v>497836.79999999999</v>
      </c>
      <c r="U1724" s="61">
        <f ca="1">OFFSET($U$4,B1724,0)/OFFSET($G$4,B1724,0)*G1724</f>
        <v>2401265.2808295391</v>
      </c>
      <c r="V1724" s="62">
        <f t="shared" ca="1" si="353"/>
        <v>2899102.0808295389</v>
      </c>
      <c r="W1724" s="63">
        <v>984.91238603160627</v>
      </c>
      <c r="X1724" s="63">
        <f t="shared" ca="1" si="354"/>
        <v>915.69869893541977</v>
      </c>
      <c r="Y1724" s="64">
        <f t="shared" ca="1" si="355"/>
        <v>-7.0273953376768117E-2</v>
      </c>
      <c r="Z1724" s="64"/>
      <c r="AA1724" s="64">
        <f ca="1">MAX(Y1724,OFFSET($AA$4,B1724,0))</f>
        <v>-7.0273953376768117E-2</v>
      </c>
      <c r="AB1724" s="62">
        <f t="shared" ca="1" si="356"/>
        <v>2899102.0808295389</v>
      </c>
      <c r="AC1724" s="65">
        <f t="shared" ca="1" si="357"/>
        <v>0</v>
      </c>
      <c r="AD1724" s="62">
        <f ca="1">MAX(0,AB1724-W1724*(1+OFFSET($Y$4,B1724,0))*E1724)</f>
        <v>6320.9671930498444</v>
      </c>
      <c r="AE1724" s="65">
        <f ca="1">IF(OFFSET($AC$4,B1724,0)=0,0,-OFFSET($AC$4,B1724,0)/OFFSET($AD$4,B1724,0)*AD1724)</f>
        <v>-1337.6332046869229</v>
      </c>
      <c r="AF1724" s="51">
        <f t="shared" ca="1" si="358"/>
        <v>2897764.4476248519</v>
      </c>
    </row>
    <row r="1725" spans="1:32" ht="11.25" x14ac:dyDescent="0.2">
      <c r="A1725" s="60">
        <v>62377</v>
      </c>
      <c r="B1725" s="102">
        <f>INT(A1725/10000)</f>
        <v>6</v>
      </c>
      <c r="C1725" s="109">
        <v>3</v>
      </c>
      <c r="D1725" s="60" t="s">
        <v>1781</v>
      </c>
      <c r="E1725" s="60">
        <v>1821</v>
      </c>
      <c r="F1725" s="60">
        <v>0</v>
      </c>
      <c r="G1725" s="60">
        <f t="shared" si="346"/>
        <v>2935.3432835820895</v>
      </c>
      <c r="H1725" s="60"/>
      <c r="I1725" s="60"/>
      <c r="J1725" s="57"/>
      <c r="K1725" s="23">
        <f t="shared" si="347"/>
        <v>1</v>
      </c>
      <c r="L1725" s="23">
        <f t="shared" si="348"/>
        <v>0</v>
      </c>
      <c r="M1725" s="23">
        <f ca="1">OFFSET('Z1'!$B$7,B1725,K1725)*E1725</f>
        <v>0</v>
      </c>
      <c r="N1725" s="23">
        <f ca="1">IF(L1725&gt;0,OFFSET('Z1'!$I$7,B1725,L1725)*IF(L1725=1,E1725-9300,IF(L1725=2,E1725-18000,IF(L1725=3,E1725-45000,0))),0)</f>
        <v>0</v>
      </c>
      <c r="O1725" s="23">
        <f>IF(AND(F1725=1,E1725&gt;20000,E1725&lt;=45000),E1725*'Z1'!$G$7,0)+IF(AND(F1725=1,E1725&gt;45000,E1725&lt;=50000),'Z1'!$G$7/5000*(50000-E1725)*E1725,0)</f>
        <v>0</v>
      </c>
      <c r="P1725" s="24">
        <f t="shared" ca="1" si="349"/>
        <v>0</v>
      </c>
      <c r="Q1725" s="27">
        <v>3904</v>
      </c>
      <c r="R1725" s="26">
        <f t="shared" si="350"/>
        <v>2904</v>
      </c>
      <c r="S1725" s="27">
        <f t="shared" si="351"/>
        <v>1</v>
      </c>
      <c r="T1725" s="28">
        <f t="shared" si="352"/>
        <v>2613.6</v>
      </c>
      <c r="U1725" s="61">
        <f ca="1">OFFSET($U$4,B1725,0)/OFFSET($G$4,B1725,0)*G1725</f>
        <v>1381144.6861625365</v>
      </c>
      <c r="V1725" s="62">
        <f t="shared" ca="1" si="353"/>
        <v>1383758.2861625366</v>
      </c>
      <c r="W1725" s="63">
        <v>823.82236170424449</v>
      </c>
      <c r="X1725" s="63">
        <f t="shared" ca="1" si="354"/>
        <v>759.88922908431448</v>
      </c>
      <c r="Y1725" s="64">
        <f t="shared" ca="1" si="355"/>
        <v>-7.7605483405028375E-2</v>
      </c>
      <c r="Z1725" s="64"/>
      <c r="AA1725" s="64">
        <f ca="1">MAX(Y1725,OFFSET($AA$4,B1725,0))</f>
        <v>-7.7301052690755601E-2</v>
      </c>
      <c r="AB1725" s="62">
        <f t="shared" ca="1" si="356"/>
        <v>1384214.9871899805</v>
      </c>
      <c r="AC1725" s="65">
        <f t="shared" ca="1" si="357"/>
        <v>456.70102744386531</v>
      </c>
      <c r="AD1725" s="62">
        <f ca="1">MAX(0,AB1725-W1725*(1+OFFSET($Y$4,B1725,0))*E1725)</f>
        <v>0</v>
      </c>
      <c r="AE1725" s="65">
        <f ca="1">IF(OFFSET($AC$4,B1725,0)=0,0,-OFFSET($AC$4,B1725,0)/OFFSET($AD$4,B1725,0)*AD1725)</f>
        <v>0</v>
      </c>
      <c r="AF1725" s="51">
        <f t="shared" ca="1" si="358"/>
        <v>1384214.9871899805</v>
      </c>
    </row>
    <row r="1726" spans="1:32" ht="11.25" x14ac:dyDescent="0.2">
      <c r="A1726" s="60">
        <v>62378</v>
      </c>
      <c r="B1726" s="102">
        <f>INT(A1726/10000)</f>
        <v>6</v>
      </c>
      <c r="C1726" s="109">
        <v>5</v>
      </c>
      <c r="D1726" s="60" t="s">
        <v>1782</v>
      </c>
      <c r="E1726" s="60">
        <v>7230</v>
      </c>
      <c r="F1726" s="60">
        <v>0</v>
      </c>
      <c r="G1726" s="60">
        <f t="shared" si="346"/>
        <v>11654.328358208955</v>
      </c>
      <c r="H1726" s="60"/>
      <c r="I1726" s="60"/>
      <c r="J1726" s="57"/>
      <c r="K1726" s="23">
        <f t="shared" si="347"/>
        <v>1</v>
      </c>
      <c r="L1726" s="23">
        <f t="shared" si="348"/>
        <v>0</v>
      </c>
      <c r="M1726" s="23">
        <f ca="1">OFFSET('Z1'!$B$7,B1726,K1726)*E1726</f>
        <v>0</v>
      </c>
      <c r="N1726" s="23">
        <f ca="1">IF(L1726&gt;0,OFFSET('Z1'!$I$7,B1726,L1726)*IF(L1726=1,E1726-9300,IF(L1726=2,E1726-18000,IF(L1726=3,E1726-45000,0))),0)</f>
        <v>0</v>
      </c>
      <c r="O1726" s="23">
        <f>IF(AND(F1726=1,E1726&gt;20000,E1726&lt;=45000),E1726*'Z1'!$G$7,0)+IF(AND(F1726=1,E1726&gt;45000,E1726&lt;=50000),'Z1'!$G$7/5000*(50000-E1726)*E1726,0)</f>
        <v>0</v>
      </c>
      <c r="P1726" s="24">
        <f t="shared" ca="1" si="349"/>
        <v>0</v>
      </c>
      <c r="Q1726" s="27">
        <v>13148</v>
      </c>
      <c r="R1726" s="26">
        <f t="shared" si="350"/>
        <v>12148</v>
      </c>
      <c r="S1726" s="27">
        <f t="shared" si="351"/>
        <v>1</v>
      </c>
      <c r="T1726" s="28">
        <f t="shared" si="352"/>
        <v>10933.2</v>
      </c>
      <c r="U1726" s="61">
        <f ca="1">OFFSET($U$4,B1726,0)/OFFSET($G$4,B1726,0)*G1726</f>
        <v>5483622.2300687199</v>
      </c>
      <c r="V1726" s="62">
        <f t="shared" ca="1" si="353"/>
        <v>5494555.4300687201</v>
      </c>
      <c r="W1726" s="63">
        <v>824.35568041460647</v>
      </c>
      <c r="X1726" s="63">
        <f t="shared" ca="1" si="354"/>
        <v>759.96617290023789</v>
      </c>
      <c r="Y1726" s="64">
        <f t="shared" ca="1" si="355"/>
        <v>-7.8108890426986766E-2</v>
      </c>
      <c r="Z1726" s="64"/>
      <c r="AA1726" s="64">
        <f ca="1">MAX(Y1726,OFFSET($AA$4,B1726,0))</f>
        <v>-7.7301052690755601E-2</v>
      </c>
      <c r="AB1726" s="62">
        <f t="shared" ca="1" si="356"/>
        <v>5499370.2169498717</v>
      </c>
      <c r="AC1726" s="65">
        <f t="shared" ca="1" si="357"/>
        <v>4814.7868811516091</v>
      </c>
      <c r="AD1726" s="62">
        <f ca="1">MAX(0,AB1726-W1726*(1+OFFSET($Y$4,B1726,0))*E1726)</f>
        <v>0</v>
      </c>
      <c r="AE1726" s="65">
        <f ca="1">IF(OFFSET($AC$4,B1726,0)=0,0,-OFFSET($AC$4,B1726,0)/OFFSET($AD$4,B1726,0)*AD1726)</f>
        <v>0</v>
      </c>
      <c r="AF1726" s="51">
        <f t="shared" ca="1" si="358"/>
        <v>5499370.2169498717</v>
      </c>
    </row>
    <row r="1727" spans="1:32" ht="11.25" x14ac:dyDescent="0.2">
      <c r="A1727" s="60">
        <v>62379</v>
      </c>
      <c r="B1727" s="102">
        <f>INT(A1727/10000)</f>
        <v>6</v>
      </c>
      <c r="C1727" s="109">
        <v>6</v>
      </c>
      <c r="D1727" s="60" t="s">
        <v>1783</v>
      </c>
      <c r="E1727" s="60">
        <v>13523</v>
      </c>
      <c r="F1727" s="60">
        <v>0</v>
      </c>
      <c r="G1727" s="60">
        <f t="shared" si="346"/>
        <v>22538.333333333332</v>
      </c>
      <c r="H1727" s="60"/>
      <c r="I1727" s="60"/>
      <c r="J1727" s="57"/>
      <c r="K1727" s="23">
        <f t="shared" si="347"/>
        <v>2</v>
      </c>
      <c r="L1727" s="23">
        <f t="shared" si="348"/>
        <v>0</v>
      </c>
      <c r="M1727" s="23">
        <f ca="1">OFFSET('Z1'!$B$7,B1727,K1727)*E1727</f>
        <v>1189618.31</v>
      </c>
      <c r="N1727" s="23">
        <f ca="1">IF(L1727&gt;0,OFFSET('Z1'!$I$7,B1727,L1727)*IF(L1727=1,E1727-9300,IF(L1727=2,E1727-18000,IF(L1727=3,E1727-45000,0))),0)</f>
        <v>0</v>
      </c>
      <c r="O1727" s="23">
        <f>IF(AND(F1727=1,E1727&gt;20000,E1727&lt;=45000),E1727*'Z1'!$G$7,0)+IF(AND(F1727=1,E1727&gt;45000,E1727&lt;=50000),'Z1'!$G$7/5000*(50000-E1727)*E1727,0)</f>
        <v>0</v>
      </c>
      <c r="P1727" s="24">
        <f t="shared" ca="1" si="349"/>
        <v>1189618.31</v>
      </c>
      <c r="Q1727" s="27">
        <v>33294</v>
      </c>
      <c r="R1727" s="26">
        <f t="shared" si="350"/>
        <v>32294</v>
      </c>
      <c r="S1727" s="27">
        <f t="shared" si="351"/>
        <v>0</v>
      </c>
      <c r="T1727" s="28">
        <f t="shared" si="352"/>
        <v>0</v>
      </c>
      <c r="U1727" s="61">
        <f ca="1">OFFSET($U$4,B1727,0)/OFFSET($G$4,B1727,0)*G1727</f>
        <v>10604790.074265519</v>
      </c>
      <c r="V1727" s="62">
        <f t="shared" ca="1" si="353"/>
        <v>11794408.38426552</v>
      </c>
      <c r="W1727" s="63">
        <v>935.9504153493192</v>
      </c>
      <c r="X1727" s="63">
        <f t="shared" ca="1" si="354"/>
        <v>872.17395431971602</v>
      </c>
      <c r="Y1727" s="64">
        <f t="shared" ca="1" si="355"/>
        <v>-6.814085445520135E-2</v>
      </c>
      <c r="Z1727" s="64"/>
      <c r="AA1727" s="64">
        <f ca="1">MAX(Y1727,OFFSET($AA$4,B1727,0))</f>
        <v>-6.814085445520135E-2</v>
      </c>
      <c r="AB1727" s="62">
        <f t="shared" ca="1" si="356"/>
        <v>11794408.38426552</v>
      </c>
      <c r="AC1727" s="65">
        <f t="shared" ca="1" si="357"/>
        <v>0</v>
      </c>
      <c r="AD1727" s="62">
        <f ca="1">MAX(0,AB1727-W1727*(1+OFFSET($Y$4,B1727,0))*E1727)</f>
        <v>52655.036100912839</v>
      </c>
      <c r="AE1727" s="65">
        <f ca="1">IF(OFFSET($AC$4,B1727,0)=0,0,-OFFSET($AC$4,B1727,0)/OFFSET($AD$4,B1727,0)*AD1727)</f>
        <v>-11142.776497877365</v>
      </c>
      <c r="AF1727" s="51">
        <f t="shared" ca="1" si="358"/>
        <v>11783265.607767642</v>
      </c>
    </row>
    <row r="1728" spans="1:32" ht="11.25" x14ac:dyDescent="0.2">
      <c r="A1728" s="60">
        <v>62380</v>
      </c>
      <c r="B1728" s="102">
        <f>INT(A1728/10000)</f>
        <v>6</v>
      </c>
      <c r="C1728" s="109">
        <v>5</v>
      </c>
      <c r="D1728" s="60" t="s">
        <v>1784</v>
      </c>
      <c r="E1728" s="60">
        <v>6017</v>
      </c>
      <c r="F1728" s="60">
        <v>0</v>
      </c>
      <c r="G1728" s="60">
        <f t="shared" si="346"/>
        <v>9699.0447761194027</v>
      </c>
      <c r="H1728" s="60"/>
      <c r="I1728" s="60"/>
      <c r="J1728" s="57"/>
      <c r="K1728" s="23">
        <f t="shared" si="347"/>
        <v>1</v>
      </c>
      <c r="L1728" s="23">
        <f t="shared" si="348"/>
        <v>0</v>
      </c>
      <c r="M1728" s="23">
        <f ca="1">OFFSET('Z1'!$B$7,B1728,K1728)*E1728</f>
        <v>0</v>
      </c>
      <c r="N1728" s="23">
        <f ca="1">IF(L1728&gt;0,OFFSET('Z1'!$I$7,B1728,L1728)*IF(L1728=1,E1728-9300,IF(L1728=2,E1728-18000,IF(L1728=3,E1728-45000,0))),0)</f>
        <v>0</v>
      </c>
      <c r="O1728" s="23">
        <f>IF(AND(F1728=1,E1728&gt;20000,E1728&lt;=45000),E1728*'Z1'!$G$7,0)+IF(AND(F1728=1,E1728&gt;45000,E1728&lt;=50000),'Z1'!$G$7/5000*(50000-E1728)*E1728,0)</f>
        <v>0</v>
      </c>
      <c r="P1728" s="24">
        <f t="shared" ca="1" si="349"/>
        <v>0</v>
      </c>
      <c r="Q1728" s="27">
        <v>18139</v>
      </c>
      <c r="R1728" s="26">
        <f t="shared" si="350"/>
        <v>17139</v>
      </c>
      <c r="S1728" s="27">
        <f t="shared" si="351"/>
        <v>1</v>
      </c>
      <c r="T1728" s="28">
        <f t="shared" si="352"/>
        <v>15425.1</v>
      </c>
      <c r="U1728" s="61">
        <f ca="1">OFFSET($U$4,B1728,0)/OFFSET($G$4,B1728,0)*G1728</f>
        <v>4563617.5599340927</v>
      </c>
      <c r="V1728" s="62">
        <f t="shared" ca="1" si="353"/>
        <v>4579042.6599340923</v>
      </c>
      <c r="W1728" s="63">
        <v>826.4923787774834</v>
      </c>
      <c r="X1728" s="63">
        <f t="shared" ca="1" si="354"/>
        <v>761.01756023501616</v>
      </c>
      <c r="Y1728" s="64">
        <f t="shared" ca="1" si="355"/>
        <v>-7.9220111671586269E-2</v>
      </c>
      <c r="Z1728" s="64"/>
      <c r="AA1728" s="64">
        <f ca="1">MAX(Y1728,OFFSET($AA$4,B1728,0))</f>
        <v>-7.7301052690755601E-2</v>
      </c>
      <c r="AB1728" s="62">
        <f t="shared" ca="1" si="356"/>
        <v>4588586.1491561541</v>
      </c>
      <c r="AC1728" s="65">
        <f t="shared" ca="1" si="357"/>
        <v>9543.4892220618203</v>
      </c>
      <c r="AD1728" s="62">
        <f ca="1">MAX(0,AB1728-W1728*(1+OFFSET($Y$4,B1728,0))*E1728)</f>
        <v>0</v>
      </c>
      <c r="AE1728" s="65">
        <f ca="1">IF(OFFSET($AC$4,B1728,0)=0,0,-OFFSET($AC$4,B1728,0)/OFFSET($AD$4,B1728,0)*AD1728)</f>
        <v>0</v>
      </c>
      <c r="AF1728" s="51">
        <f t="shared" ca="1" si="358"/>
        <v>4588586.1491561541</v>
      </c>
    </row>
    <row r="1729" spans="1:32" ht="11.25" x14ac:dyDescent="0.2">
      <c r="A1729" s="60">
        <v>62381</v>
      </c>
      <c r="B1729" s="102">
        <f>INT(A1729/10000)</f>
        <v>6</v>
      </c>
      <c r="C1729" s="109">
        <v>4</v>
      </c>
      <c r="D1729" s="60" t="s">
        <v>1785</v>
      </c>
      <c r="E1729" s="60">
        <v>3250</v>
      </c>
      <c r="F1729" s="60">
        <v>0</v>
      </c>
      <c r="G1729" s="60">
        <f t="shared" si="346"/>
        <v>5238.8059701492539</v>
      </c>
      <c r="H1729" s="60"/>
      <c r="I1729" s="60"/>
      <c r="J1729" s="57"/>
      <c r="K1729" s="23">
        <f t="shared" si="347"/>
        <v>1</v>
      </c>
      <c r="L1729" s="23">
        <f t="shared" si="348"/>
        <v>0</v>
      </c>
      <c r="M1729" s="23">
        <f ca="1">OFFSET('Z1'!$B$7,B1729,K1729)*E1729</f>
        <v>0</v>
      </c>
      <c r="N1729" s="23">
        <f ca="1">IF(L1729&gt;0,OFFSET('Z1'!$I$7,B1729,L1729)*IF(L1729=1,E1729-9300,IF(L1729=2,E1729-18000,IF(L1729=3,E1729-45000,0))),0)</f>
        <v>0</v>
      </c>
      <c r="O1729" s="23">
        <f>IF(AND(F1729=1,E1729&gt;20000,E1729&lt;=45000),E1729*'Z1'!$G$7,0)+IF(AND(F1729=1,E1729&gt;45000,E1729&lt;=50000),'Z1'!$G$7/5000*(50000-E1729)*E1729,0)</f>
        <v>0</v>
      </c>
      <c r="P1729" s="24">
        <f t="shared" ca="1" si="349"/>
        <v>0</v>
      </c>
      <c r="Q1729" s="27">
        <v>0</v>
      </c>
      <c r="R1729" s="26">
        <f t="shared" si="350"/>
        <v>0</v>
      </c>
      <c r="S1729" s="27">
        <f t="shared" si="351"/>
        <v>1</v>
      </c>
      <c r="T1729" s="28">
        <f t="shared" si="352"/>
        <v>0</v>
      </c>
      <c r="U1729" s="61">
        <f ca="1">OFFSET($U$4,B1729,0)/OFFSET($G$4,B1729,0)*G1729</f>
        <v>2464975.4146228689</v>
      </c>
      <c r="V1729" s="62">
        <f t="shared" ca="1" si="353"/>
        <v>2464975.4146228689</v>
      </c>
      <c r="W1729" s="63">
        <v>822.88628262681459</v>
      </c>
      <c r="X1729" s="63">
        <f t="shared" ca="1" si="354"/>
        <v>758.45397373011349</v>
      </c>
      <c r="Y1729" s="64">
        <f t="shared" ca="1" si="355"/>
        <v>-7.8300380328397923E-2</v>
      </c>
      <c r="Z1729" s="64"/>
      <c r="AA1729" s="64">
        <f ca="1">MAX(Y1729,OFFSET($AA$4,B1729,0))</f>
        <v>-7.7301052690755601E-2</v>
      </c>
      <c r="AB1729" s="62">
        <f t="shared" ca="1" si="356"/>
        <v>2467647.9968886827</v>
      </c>
      <c r="AC1729" s="65">
        <f t="shared" ca="1" si="357"/>
        <v>2672.582265813835</v>
      </c>
      <c r="AD1729" s="62">
        <f ca="1">MAX(0,AB1729-W1729*(1+OFFSET($Y$4,B1729,0))*E1729)</f>
        <v>0</v>
      </c>
      <c r="AE1729" s="65">
        <f ca="1">IF(OFFSET($AC$4,B1729,0)=0,0,-OFFSET($AC$4,B1729,0)/OFFSET($AD$4,B1729,0)*AD1729)</f>
        <v>0</v>
      </c>
      <c r="AF1729" s="51">
        <f t="shared" ca="1" si="358"/>
        <v>2467647.9968886827</v>
      </c>
    </row>
    <row r="1730" spans="1:32" ht="11.25" x14ac:dyDescent="0.2">
      <c r="A1730" s="60">
        <v>62382</v>
      </c>
      <c r="B1730" s="102">
        <f>INT(A1730/10000)</f>
        <v>6</v>
      </c>
      <c r="C1730" s="109">
        <v>4</v>
      </c>
      <c r="D1730" s="60" t="s">
        <v>1786</v>
      </c>
      <c r="E1730" s="60">
        <v>4511</v>
      </c>
      <c r="F1730" s="60">
        <v>0</v>
      </c>
      <c r="G1730" s="60">
        <f t="shared" si="346"/>
        <v>7271.4626865671644</v>
      </c>
      <c r="H1730" s="60"/>
      <c r="I1730" s="60"/>
      <c r="J1730" s="57"/>
      <c r="K1730" s="23">
        <f t="shared" si="347"/>
        <v>1</v>
      </c>
      <c r="L1730" s="23">
        <f t="shared" si="348"/>
        <v>0</v>
      </c>
      <c r="M1730" s="23">
        <f ca="1">OFFSET('Z1'!$B$7,B1730,K1730)*E1730</f>
        <v>0</v>
      </c>
      <c r="N1730" s="23">
        <f ca="1">IF(L1730&gt;0,OFFSET('Z1'!$I$7,B1730,L1730)*IF(L1730=1,E1730-9300,IF(L1730=2,E1730-18000,IF(L1730=3,E1730-45000,0))),0)</f>
        <v>0</v>
      </c>
      <c r="O1730" s="23">
        <f>IF(AND(F1730=1,E1730&gt;20000,E1730&lt;=45000),E1730*'Z1'!$G$7,0)+IF(AND(F1730=1,E1730&gt;45000,E1730&lt;=50000),'Z1'!$G$7/5000*(50000-E1730)*E1730,0)</f>
        <v>0</v>
      </c>
      <c r="P1730" s="24">
        <f t="shared" ca="1" si="349"/>
        <v>0</v>
      </c>
      <c r="Q1730" s="27">
        <v>4954</v>
      </c>
      <c r="R1730" s="26">
        <f t="shared" si="350"/>
        <v>3954</v>
      </c>
      <c r="S1730" s="27">
        <f t="shared" si="351"/>
        <v>1</v>
      </c>
      <c r="T1730" s="28">
        <f t="shared" si="352"/>
        <v>3558.6</v>
      </c>
      <c r="U1730" s="61">
        <f ca="1">OFFSET($U$4,B1730,0)/OFFSET($G$4,B1730,0)*G1730</f>
        <v>3421385.8754965421</v>
      </c>
      <c r="V1730" s="62">
        <f t="shared" ca="1" si="353"/>
        <v>3424944.4754965422</v>
      </c>
      <c r="W1730" s="63">
        <v>823.66177828286254</v>
      </c>
      <c r="X1730" s="63">
        <f t="shared" ca="1" si="354"/>
        <v>759.24284537719848</v>
      </c>
      <c r="Y1730" s="64">
        <f t="shared" ca="1" si="355"/>
        <v>-7.8210419135827935E-2</v>
      </c>
      <c r="Z1730" s="64"/>
      <c r="AA1730" s="64">
        <f ca="1">MAX(Y1730,OFFSET($AA$4,B1730,0))</f>
        <v>-7.7301052690755601E-2</v>
      </c>
      <c r="AB1730" s="62">
        <f t="shared" ca="1" si="356"/>
        <v>3428323.2613354237</v>
      </c>
      <c r="AC1730" s="65">
        <f t="shared" ca="1" si="357"/>
        <v>3378.7858388815075</v>
      </c>
      <c r="AD1730" s="62">
        <f ca="1">MAX(0,AB1730-W1730*(1+OFFSET($Y$4,B1730,0))*E1730)</f>
        <v>0</v>
      </c>
      <c r="AE1730" s="65">
        <f ca="1">IF(OFFSET($AC$4,B1730,0)=0,0,-OFFSET($AC$4,B1730,0)/OFFSET($AD$4,B1730,0)*AD1730)</f>
        <v>0</v>
      </c>
      <c r="AF1730" s="51">
        <f t="shared" ca="1" si="358"/>
        <v>3428323.2613354237</v>
      </c>
    </row>
    <row r="1731" spans="1:32" ht="11.25" x14ac:dyDescent="0.2">
      <c r="A1731" s="60">
        <v>62383</v>
      </c>
      <c r="B1731" s="102">
        <f>INT(A1731/10000)</f>
        <v>6</v>
      </c>
      <c r="C1731" s="109">
        <v>4</v>
      </c>
      <c r="D1731" s="60" t="s">
        <v>1787</v>
      </c>
      <c r="E1731" s="60">
        <v>3530</v>
      </c>
      <c r="F1731" s="60">
        <v>0</v>
      </c>
      <c r="G1731" s="60">
        <f t="shared" si="346"/>
        <v>5690.1492537313434</v>
      </c>
      <c r="H1731" s="60"/>
      <c r="I1731" s="60"/>
      <c r="J1731" s="57"/>
      <c r="K1731" s="23">
        <f t="shared" si="347"/>
        <v>1</v>
      </c>
      <c r="L1731" s="23">
        <f t="shared" si="348"/>
        <v>0</v>
      </c>
      <c r="M1731" s="23">
        <f ca="1">OFFSET('Z1'!$B$7,B1731,K1731)*E1731</f>
        <v>0</v>
      </c>
      <c r="N1731" s="23">
        <f ca="1">IF(L1731&gt;0,OFFSET('Z1'!$I$7,B1731,L1731)*IF(L1731=1,E1731-9300,IF(L1731=2,E1731-18000,IF(L1731=3,E1731-45000,0))),0)</f>
        <v>0</v>
      </c>
      <c r="O1731" s="23">
        <f>IF(AND(F1731=1,E1731&gt;20000,E1731&lt;=45000),E1731*'Z1'!$G$7,0)+IF(AND(F1731=1,E1731&gt;45000,E1731&lt;=50000),'Z1'!$G$7/5000*(50000-E1731)*E1731,0)</f>
        <v>0</v>
      </c>
      <c r="P1731" s="24">
        <f t="shared" ca="1" si="349"/>
        <v>0</v>
      </c>
      <c r="Q1731" s="27">
        <v>46795</v>
      </c>
      <c r="R1731" s="26">
        <f t="shared" si="350"/>
        <v>45795</v>
      </c>
      <c r="S1731" s="27">
        <f t="shared" si="351"/>
        <v>1</v>
      </c>
      <c r="T1731" s="28">
        <f t="shared" si="352"/>
        <v>41215.5</v>
      </c>
      <c r="U1731" s="61">
        <f ca="1">OFFSET($U$4,B1731,0)/OFFSET($G$4,B1731,0)*G1731</f>
        <v>2677342.5272673005</v>
      </c>
      <c r="V1731" s="62">
        <f t="shared" ca="1" si="353"/>
        <v>2718558.0272673005</v>
      </c>
      <c r="W1731" s="63">
        <v>832.85064045070681</v>
      </c>
      <c r="X1731" s="63">
        <f t="shared" ca="1" si="354"/>
        <v>770.12975276694067</v>
      </c>
      <c r="Y1731" s="64">
        <f t="shared" ca="1" si="355"/>
        <v>-7.5308686380818557E-2</v>
      </c>
      <c r="Z1731" s="64"/>
      <c r="AA1731" s="64">
        <f ca="1">MAX(Y1731,OFFSET($AA$4,B1731,0))</f>
        <v>-7.5308686380818557E-2</v>
      </c>
      <c r="AB1731" s="62">
        <f t="shared" ca="1" si="356"/>
        <v>2718558.0272673005</v>
      </c>
      <c r="AC1731" s="65">
        <f t="shared" ca="1" si="357"/>
        <v>0</v>
      </c>
      <c r="AD1731" s="62">
        <f ca="1">MAX(0,AB1731-W1731*(1+OFFSET($Y$4,B1731,0))*E1731)</f>
        <v>0</v>
      </c>
      <c r="AE1731" s="65">
        <f ca="1">IF(OFFSET($AC$4,B1731,0)=0,0,-OFFSET($AC$4,B1731,0)/OFFSET($AD$4,B1731,0)*AD1731)</f>
        <v>0</v>
      </c>
      <c r="AF1731" s="51">
        <f t="shared" ca="1" si="358"/>
        <v>2718558.0272673005</v>
      </c>
    </row>
    <row r="1732" spans="1:32" ht="11.25" x14ac:dyDescent="0.2">
      <c r="A1732" s="60">
        <v>62384</v>
      </c>
      <c r="B1732" s="102">
        <f>INT(A1732/10000)</f>
        <v>6</v>
      </c>
      <c r="C1732" s="109">
        <v>4</v>
      </c>
      <c r="D1732" s="60" t="s">
        <v>1788</v>
      </c>
      <c r="E1732" s="60">
        <v>3140</v>
      </c>
      <c r="F1732" s="60">
        <v>0</v>
      </c>
      <c r="G1732" s="60">
        <f t="shared" si="346"/>
        <v>5061.4925373134329</v>
      </c>
      <c r="H1732" s="60"/>
      <c r="I1732" s="60"/>
      <c r="J1732" s="57"/>
      <c r="K1732" s="23">
        <f t="shared" si="347"/>
        <v>1</v>
      </c>
      <c r="L1732" s="23">
        <f t="shared" si="348"/>
        <v>0</v>
      </c>
      <c r="M1732" s="23">
        <f ca="1">OFFSET('Z1'!$B$7,B1732,K1732)*E1732</f>
        <v>0</v>
      </c>
      <c r="N1732" s="23">
        <f ca="1">IF(L1732&gt;0,OFFSET('Z1'!$I$7,B1732,L1732)*IF(L1732=1,E1732-9300,IF(L1732=2,E1732-18000,IF(L1732=3,E1732-45000,0))),0)</f>
        <v>0</v>
      </c>
      <c r="O1732" s="23">
        <f>IF(AND(F1732=1,E1732&gt;20000,E1732&lt;=45000),E1732*'Z1'!$G$7,0)+IF(AND(F1732=1,E1732&gt;45000,E1732&lt;=50000),'Z1'!$G$7/5000*(50000-E1732)*E1732,0)</f>
        <v>0</v>
      </c>
      <c r="P1732" s="24">
        <f t="shared" ca="1" si="349"/>
        <v>0</v>
      </c>
      <c r="Q1732" s="27">
        <v>0</v>
      </c>
      <c r="R1732" s="26">
        <f t="shared" si="350"/>
        <v>0</v>
      </c>
      <c r="S1732" s="27">
        <f t="shared" si="351"/>
        <v>1</v>
      </c>
      <c r="T1732" s="28">
        <f t="shared" si="352"/>
        <v>0</v>
      </c>
      <c r="U1732" s="61">
        <f ca="1">OFFSET($U$4,B1732,0)/OFFSET($G$4,B1732,0)*G1732</f>
        <v>2381545.4775125561</v>
      </c>
      <c r="V1732" s="62">
        <f t="shared" ca="1" si="353"/>
        <v>2381545.4775125561</v>
      </c>
      <c r="W1732" s="63">
        <v>822.88628262681459</v>
      </c>
      <c r="X1732" s="63">
        <f t="shared" ca="1" si="354"/>
        <v>758.45397373011338</v>
      </c>
      <c r="Y1732" s="64">
        <f t="shared" ca="1" si="355"/>
        <v>-7.8300380328398034E-2</v>
      </c>
      <c r="Z1732" s="64"/>
      <c r="AA1732" s="64">
        <f ca="1">MAX(Y1732,OFFSET($AA$4,B1732,0))</f>
        <v>-7.7301052690755601E-2</v>
      </c>
      <c r="AB1732" s="62">
        <f t="shared" ca="1" si="356"/>
        <v>2384127.603147835</v>
      </c>
      <c r="AC1732" s="65">
        <f t="shared" ca="1" si="357"/>
        <v>2582.1256352788769</v>
      </c>
      <c r="AD1732" s="62">
        <f ca="1">MAX(0,AB1732-W1732*(1+OFFSET($Y$4,B1732,0))*E1732)</f>
        <v>0</v>
      </c>
      <c r="AE1732" s="65">
        <f ca="1">IF(OFFSET($AC$4,B1732,0)=0,0,-OFFSET($AC$4,B1732,0)/OFFSET($AD$4,B1732,0)*AD1732)</f>
        <v>0</v>
      </c>
      <c r="AF1732" s="51">
        <f t="shared" ca="1" si="358"/>
        <v>2384127.603147835</v>
      </c>
    </row>
    <row r="1733" spans="1:32" ht="11.25" x14ac:dyDescent="0.2">
      <c r="A1733" s="60">
        <v>62385</v>
      </c>
      <c r="B1733" s="102">
        <f>INT(A1733/10000)</f>
        <v>6</v>
      </c>
      <c r="C1733" s="109">
        <v>4</v>
      </c>
      <c r="D1733" s="60" t="s">
        <v>1789</v>
      </c>
      <c r="E1733" s="60">
        <v>2554</v>
      </c>
      <c r="F1733" s="60">
        <v>0</v>
      </c>
      <c r="G1733" s="60">
        <f t="shared" si="346"/>
        <v>4116.8955223880594</v>
      </c>
      <c r="H1733" s="60"/>
      <c r="I1733" s="60"/>
      <c r="J1733" s="57"/>
      <c r="K1733" s="23">
        <f t="shared" si="347"/>
        <v>1</v>
      </c>
      <c r="L1733" s="23">
        <f t="shared" si="348"/>
        <v>0</v>
      </c>
      <c r="M1733" s="23">
        <f ca="1">OFFSET('Z1'!$B$7,B1733,K1733)*E1733</f>
        <v>0</v>
      </c>
      <c r="N1733" s="23">
        <f ca="1">IF(L1733&gt;0,OFFSET('Z1'!$I$7,B1733,L1733)*IF(L1733=1,E1733-9300,IF(L1733=2,E1733-18000,IF(L1733=3,E1733-45000,0))),0)</f>
        <v>0</v>
      </c>
      <c r="O1733" s="23">
        <f>IF(AND(F1733=1,E1733&gt;20000,E1733&lt;=45000),E1733*'Z1'!$G$7,0)+IF(AND(F1733=1,E1733&gt;45000,E1733&lt;=50000),'Z1'!$G$7/5000*(50000-E1733)*E1733,0)</f>
        <v>0</v>
      </c>
      <c r="P1733" s="24">
        <f t="shared" ca="1" si="349"/>
        <v>0</v>
      </c>
      <c r="Q1733" s="27">
        <v>0</v>
      </c>
      <c r="R1733" s="26">
        <f t="shared" si="350"/>
        <v>0</v>
      </c>
      <c r="S1733" s="27">
        <f t="shared" si="351"/>
        <v>1</v>
      </c>
      <c r="T1733" s="28">
        <f t="shared" si="352"/>
        <v>0</v>
      </c>
      <c r="U1733" s="61">
        <f ca="1">OFFSET($U$4,B1733,0)/OFFSET($G$4,B1733,0)*G1733</f>
        <v>1937091.4489067097</v>
      </c>
      <c r="V1733" s="62">
        <f t="shared" ca="1" si="353"/>
        <v>1937091.4489067097</v>
      </c>
      <c r="W1733" s="63">
        <v>822.88628262681448</v>
      </c>
      <c r="X1733" s="63">
        <f t="shared" ca="1" si="354"/>
        <v>758.45397373011338</v>
      </c>
      <c r="Y1733" s="64">
        <f t="shared" ca="1" si="355"/>
        <v>-7.8300380328397923E-2</v>
      </c>
      <c r="Z1733" s="64"/>
      <c r="AA1733" s="64">
        <f ca="1">MAX(Y1733,OFFSET($AA$4,B1733,0))</f>
        <v>-7.7301052690755601E-2</v>
      </c>
      <c r="AB1733" s="62">
        <f t="shared" ca="1" si="356"/>
        <v>1939191.6874011366</v>
      </c>
      <c r="AC1733" s="65">
        <f t="shared" ca="1" si="357"/>
        <v>2100.2384944269434</v>
      </c>
      <c r="AD1733" s="62">
        <f ca="1">MAX(0,AB1733-W1733*(1+OFFSET($Y$4,B1733,0))*E1733)</f>
        <v>0</v>
      </c>
      <c r="AE1733" s="65">
        <f ca="1">IF(OFFSET($AC$4,B1733,0)=0,0,-OFFSET($AC$4,B1733,0)/OFFSET($AD$4,B1733,0)*AD1733)</f>
        <v>0</v>
      </c>
      <c r="AF1733" s="51">
        <f t="shared" ca="1" si="358"/>
        <v>1939191.6874011366</v>
      </c>
    </row>
    <row r="1734" spans="1:32" ht="11.25" x14ac:dyDescent="0.2">
      <c r="A1734" s="60">
        <v>62386</v>
      </c>
      <c r="B1734" s="102">
        <f>INT(A1734/10000)</f>
        <v>6</v>
      </c>
      <c r="C1734" s="109">
        <v>4</v>
      </c>
      <c r="D1734" s="60" t="s">
        <v>1790</v>
      </c>
      <c r="E1734" s="60">
        <v>4954</v>
      </c>
      <c r="F1734" s="60">
        <v>0</v>
      </c>
      <c r="G1734" s="60">
        <f t="shared" si="346"/>
        <v>7985.5522388059699</v>
      </c>
      <c r="H1734" s="60"/>
      <c r="I1734" s="60"/>
      <c r="J1734" s="57"/>
      <c r="K1734" s="23">
        <f t="shared" si="347"/>
        <v>1</v>
      </c>
      <c r="L1734" s="23">
        <f t="shared" si="348"/>
        <v>0</v>
      </c>
      <c r="M1734" s="23">
        <f ca="1">OFFSET('Z1'!$B$7,B1734,K1734)*E1734</f>
        <v>0</v>
      </c>
      <c r="N1734" s="23">
        <f ca="1">IF(L1734&gt;0,OFFSET('Z1'!$I$7,B1734,L1734)*IF(L1734=1,E1734-9300,IF(L1734=2,E1734-18000,IF(L1734=3,E1734-45000,0))),0)</f>
        <v>0</v>
      </c>
      <c r="O1734" s="23">
        <f>IF(AND(F1734=1,E1734&gt;20000,E1734&lt;=45000),E1734*'Z1'!$G$7,0)+IF(AND(F1734=1,E1734&gt;45000,E1734&lt;=50000),'Z1'!$G$7/5000*(50000-E1734)*E1734,0)</f>
        <v>0</v>
      </c>
      <c r="P1734" s="24">
        <f t="shared" ca="1" si="349"/>
        <v>0</v>
      </c>
      <c r="Q1734" s="27">
        <v>28824</v>
      </c>
      <c r="R1734" s="26">
        <f t="shared" si="350"/>
        <v>27824</v>
      </c>
      <c r="S1734" s="27">
        <f t="shared" si="351"/>
        <v>1</v>
      </c>
      <c r="T1734" s="28">
        <f t="shared" si="352"/>
        <v>25041.600000000002</v>
      </c>
      <c r="U1734" s="61">
        <f ca="1">OFFSET($U$4,B1734,0)/OFFSET($G$4,B1734,0)*G1734</f>
        <v>3757380.985858982</v>
      </c>
      <c r="V1734" s="62">
        <f t="shared" ca="1" si="353"/>
        <v>3782422.5858589821</v>
      </c>
      <c r="W1734" s="63">
        <v>827.44438853312806</v>
      </c>
      <c r="X1734" s="63">
        <f t="shared" ca="1" si="354"/>
        <v>763.50879811444929</v>
      </c>
      <c r="Y1734" s="64">
        <f t="shared" ca="1" si="355"/>
        <v>-7.7268746159511847E-2</v>
      </c>
      <c r="Z1734" s="64"/>
      <c r="AA1734" s="64">
        <f ca="1">MAX(Y1734,OFFSET($AA$4,B1734,0))</f>
        <v>-7.7268746159511847E-2</v>
      </c>
      <c r="AB1734" s="62">
        <f t="shared" ca="1" si="356"/>
        <v>3782422.5858589816</v>
      </c>
      <c r="AC1734" s="65">
        <f t="shared" ca="1" si="357"/>
        <v>0</v>
      </c>
      <c r="AD1734" s="62">
        <f ca="1">MAX(0,AB1734-W1734*(1+OFFSET($Y$4,B1734,0))*E1734)</f>
        <v>0</v>
      </c>
      <c r="AE1734" s="65">
        <f ca="1">IF(OFFSET($AC$4,B1734,0)=0,0,-OFFSET($AC$4,B1734,0)/OFFSET($AD$4,B1734,0)*AD1734)</f>
        <v>0</v>
      </c>
      <c r="AF1734" s="51">
        <f t="shared" ca="1" si="358"/>
        <v>3782422.5858589816</v>
      </c>
    </row>
    <row r="1735" spans="1:32" ht="11.25" x14ac:dyDescent="0.2">
      <c r="A1735" s="60">
        <v>62387</v>
      </c>
      <c r="B1735" s="102">
        <f>INT(A1735/10000)</f>
        <v>6</v>
      </c>
      <c r="C1735" s="109">
        <v>3</v>
      </c>
      <c r="D1735" s="60" t="s">
        <v>1791</v>
      </c>
      <c r="E1735" s="60">
        <v>2350</v>
      </c>
      <c r="F1735" s="60">
        <v>0</v>
      </c>
      <c r="G1735" s="60">
        <f t="shared" si="346"/>
        <v>3788.0597014925374</v>
      </c>
      <c r="H1735" s="60"/>
      <c r="I1735" s="60"/>
      <c r="J1735" s="57"/>
      <c r="K1735" s="23">
        <f t="shared" si="347"/>
        <v>1</v>
      </c>
      <c r="L1735" s="23">
        <f t="shared" si="348"/>
        <v>0</v>
      </c>
      <c r="M1735" s="23">
        <f ca="1">OFFSET('Z1'!$B$7,B1735,K1735)*E1735</f>
        <v>0</v>
      </c>
      <c r="N1735" s="23">
        <f ca="1">IF(L1735&gt;0,OFFSET('Z1'!$I$7,B1735,L1735)*IF(L1735=1,E1735-9300,IF(L1735=2,E1735-18000,IF(L1735=3,E1735-45000,0))),0)</f>
        <v>0</v>
      </c>
      <c r="O1735" s="23">
        <f>IF(AND(F1735=1,E1735&gt;20000,E1735&lt;=45000),E1735*'Z1'!$G$7,0)+IF(AND(F1735=1,E1735&gt;45000,E1735&lt;=50000),'Z1'!$G$7/5000*(50000-E1735)*E1735,0)</f>
        <v>0</v>
      </c>
      <c r="P1735" s="24">
        <f t="shared" ca="1" si="349"/>
        <v>0</v>
      </c>
      <c r="Q1735" s="27">
        <v>12565</v>
      </c>
      <c r="R1735" s="26">
        <f t="shared" si="350"/>
        <v>11565</v>
      </c>
      <c r="S1735" s="27">
        <f t="shared" si="351"/>
        <v>1</v>
      </c>
      <c r="T1735" s="28">
        <f t="shared" si="352"/>
        <v>10408.5</v>
      </c>
      <c r="U1735" s="61">
        <f ca="1">OFFSET($U$4,B1735,0)/OFFSET($G$4,B1735,0)*G1735</f>
        <v>1782366.8382657666</v>
      </c>
      <c r="V1735" s="62">
        <f t="shared" ca="1" si="353"/>
        <v>1792775.3382657666</v>
      </c>
      <c r="W1735" s="63">
        <v>827.15349083545073</v>
      </c>
      <c r="X1735" s="63">
        <f t="shared" ca="1" si="354"/>
        <v>762.88312266628373</v>
      </c>
      <c r="Y1735" s="64">
        <f t="shared" ca="1" si="355"/>
        <v>-7.7700655176165534E-2</v>
      </c>
      <c r="Z1735" s="64"/>
      <c r="AA1735" s="64">
        <f ca="1">MAX(Y1735,OFFSET($AA$4,B1735,0))</f>
        <v>-7.7301052690755601E-2</v>
      </c>
      <c r="AB1735" s="62">
        <f t="shared" ca="1" si="356"/>
        <v>1793552.0898540372</v>
      </c>
      <c r="AC1735" s="65">
        <f t="shared" ca="1" si="357"/>
        <v>776.75158827053383</v>
      </c>
      <c r="AD1735" s="62">
        <f ca="1">MAX(0,AB1735-W1735*(1+OFFSET($Y$4,B1735,0))*E1735)</f>
        <v>0</v>
      </c>
      <c r="AE1735" s="65">
        <f ca="1">IF(OFFSET($AC$4,B1735,0)=0,0,-OFFSET($AC$4,B1735,0)/OFFSET($AD$4,B1735,0)*AD1735)</f>
        <v>0</v>
      </c>
      <c r="AF1735" s="51">
        <f t="shared" ca="1" si="358"/>
        <v>1793552.0898540372</v>
      </c>
    </row>
    <row r="1736" spans="1:32" ht="11.25" x14ac:dyDescent="0.2">
      <c r="A1736" s="60">
        <v>62388</v>
      </c>
      <c r="B1736" s="102">
        <f>INT(A1736/10000)</f>
        <v>6</v>
      </c>
      <c r="C1736" s="109">
        <v>4</v>
      </c>
      <c r="D1736" s="60" t="s">
        <v>1792</v>
      </c>
      <c r="E1736" s="60">
        <v>2935</v>
      </c>
      <c r="F1736" s="60">
        <v>0</v>
      </c>
      <c r="G1736" s="60">
        <f t="shared" si="346"/>
        <v>4731.0447761194027</v>
      </c>
      <c r="H1736" s="60"/>
      <c r="I1736" s="60"/>
      <c r="J1736" s="57"/>
      <c r="K1736" s="23">
        <f t="shared" si="347"/>
        <v>1</v>
      </c>
      <c r="L1736" s="23">
        <f t="shared" si="348"/>
        <v>0</v>
      </c>
      <c r="M1736" s="23">
        <f ca="1">OFFSET('Z1'!$B$7,B1736,K1736)*E1736</f>
        <v>0</v>
      </c>
      <c r="N1736" s="23">
        <f ca="1">IF(L1736&gt;0,OFFSET('Z1'!$I$7,B1736,L1736)*IF(L1736=1,E1736-9300,IF(L1736=2,E1736-18000,IF(L1736=3,E1736-45000,0))),0)</f>
        <v>0</v>
      </c>
      <c r="O1736" s="23">
        <f>IF(AND(F1736=1,E1736&gt;20000,E1736&lt;=45000),E1736*'Z1'!$G$7,0)+IF(AND(F1736=1,E1736&gt;45000,E1736&lt;=50000),'Z1'!$G$7/5000*(50000-E1736)*E1736,0)</f>
        <v>0</v>
      </c>
      <c r="P1736" s="24">
        <f t="shared" ca="1" si="349"/>
        <v>0</v>
      </c>
      <c r="Q1736" s="27">
        <v>1913</v>
      </c>
      <c r="R1736" s="26">
        <f t="shared" si="350"/>
        <v>913</v>
      </c>
      <c r="S1736" s="27">
        <f t="shared" si="351"/>
        <v>1</v>
      </c>
      <c r="T1736" s="28">
        <f t="shared" si="352"/>
        <v>821.7</v>
      </c>
      <c r="U1736" s="61">
        <f ca="1">OFFSET($U$4,B1736,0)/OFFSET($G$4,B1736,0)*G1736</f>
        <v>2226062.412897883</v>
      </c>
      <c r="V1736" s="62">
        <f t="shared" ca="1" si="353"/>
        <v>2226884.1128978832</v>
      </c>
      <c r="W1736" s="63">
        <v>823.27143147661138</v>
      </c>
      <c r="X1736" s="63">
        <f t="shared" ca="1" si="354"/>
        <v>758.73393965856326</v>
      </c>
      <c r="Y1736" s="64">
        <f t="shared" ca="1" si="355"/>
        <v>-7.8391511414764303E-2</v>
      </c>
      <c r="Z1736" s="64"/>
      <c r="AA1736" s="64">
        <f ca="1">MAX(Y1736,OFFSET($AA$4,B1736,0))</f>
        <v>-7.7301052690755601E-2</v>
      </c>
      <c r="AB1736" s="62">
        <f t="shared" ca="1" si="356"/>
        <v>2229518.9901134712</v>
      </c>
      <c r="AC1736" s="65">
        <f t="shared" ca="1" si="357"/>
        <v>2634.8772155879997</v>
      </c>
      <c r="AD1736" s="62">
        <f ca="1">MAX(0,AB1736-W1736*(1+OFFSET($Y$4,B1736,0))*E1736)</f>
        <v>0</v>
      </c>
      <c r="AE1736" s="65">
        <f ca="1">IF(OFFSET($AC$4,B1736,0)=0,0,-OFFSET($AC$4,B1736,0)/OFFSET($AD$4,B1736,0)*AD1736)</f>
        <v>0</v>
      </c>
      <c r="AF1736" s="51">
        <f t="shared" ca="1" si="358"/>
        <v>2229518.9901134712</v>
      </c>
    </row>
    <row r="1737" spans="1:32" ht="11.25" x14ac:dyDescent="0.2">
      <c r="A1737" s="60">
        <v>62389</v>
      </c>
      <c r="B1737" s="102">
        <f>INT(A1737/10000)</f>
        <v>6</v>
      </c>
      <c r="C1737" s="109">
        <v>4</v>
      </c>
      <c r="D1737" s="60" t="s">
        <v>1793</v>
      </c>
      <c r="E1737" s="60">
        <v>3973</v>
      </c>
      <c r="F1737" s="60">
        <v>0</v>
      </c>
      <c r="G1737" s="60">
        <f t="shared" si="346"/>
        <v>6404.2388059701489</v>
      </c>
      <c r="H1737" s="60"/>
      <c r="I1737" s="60"/>
      <c r="J1737" s="57"/>
      <c r="K1737" s="23">
        <f t="shared" si="347"/>
        <v>1</v>
      </c>
      <c r="L1737" s="23">
        <f t="shared" si="348"/>
        <v>0</v>
      </c>
      <c r="M1737" s="23">
        <f ca="1">OFFSET('Z1'!$B$7,B1737,K1737)*E1737</f>
        <v>0</v>
      </c>
      <c r="N1737" s="23">
        <f ca="1">IF(L1737&gt;0,OFFSET('Z1'!$I$7,B1737,L1737)*IF(L1737=1,E1737-9300,IF(L1737=2,E1737-18000,IF(L1737=3,E1737-45000,0))),0)</f>
        <v>0</v>
      </c>
      <c r="O1737" s="23">
        <f>IF(AND(F1737=1,E1737&gt;20000,E1737&lt;=45000),E1737*'Z1'!$G$7,0)+IF(AND(F1737=1,E1737&gt;45000,E1737&lt;=50000),'Z1'!$G$7/5000*(50000-E1737)*E1737,0)</f>
        <v>0</v>
      </c>
      <c r="P1737" s="24">
        <f t="shared" ca="1" si="349"/>
        <v>0</v>
      </c>
      <c r="Q1737" s="27">
        <v>4202</v>
      </c>
      <c r="R1737" s="26">
        <f t="shared" si="350"/>
        <v>3202</v>
      </c>
      <c r="S1737" s="27">
        <f t="shared" si="351"/>
        <v>1</v>
      </c>
      <c r="T1737" s="28">
        <f t="shared" si="352"/>
        <v>2881.8</v>
      </c>
      <c r="U1737" s="61">
        <f ca="1">OFFSET($U$4,B1737,0)/OFFSET($G$4,B1737,0)*G1737</f>
        <v>3013337.6376297404</v>
      </c>
      <c r="V1737" s="62">
        <f t="shared" ca="1" si="353"/>
        <v>3016219.4376297402</v>
      </c>
      <c r="W1737" s="63">
        <v>823.19447686050205</v>
      </c>
      <c r="X1737" s="63">
        <f t="shared" ca="1" si="354"/>
        <v>759.17931981619438</v>
      </c>
      <c r="Y1737" s="64">
        <f t="shared" ca="1" si="355"/>
        <v>-7.7764317963415652E-2</v>
      </c>
      <c r="Z1737" s="64"/>
      <c r="AA1737" s="64">
        <f ca="1">MAX(Y1737,OFFSET($AA$4,B1737,0))</f>
        <v>-7.7301052690755601E-2</v>
      </c>
      <c r="AB1737" s="62">
        <f t="shared" ca="1" si="356"/>
        <v>3017734.5706346687</v>
      </c>
      <c r="AC1737" s="65">
        <f t="shared" ca="1" si="357"/>
        <v>1515.1330049284734</v>
      </c>
      <c r="AD1737" s="62">
        <f ca="1">MAX(0,AB1737-W1737*(1+OFFSET($Y$4,B1737,0))*E1737)</f>
        <v>0</v>
      </c>
      <c r="AE1737" s="65">
        <f ca="1">IF(OFFSET($AC$4,B1737,0)=0,0,-OFFSET($AC$4,B1737,0)/OFFSET($AD$4,B1737,0)*AD1737)</f>
        <v>0</v>
      </c>
      <c r="AF1737" s="51">
        <f t="shared" ca="1" si="358"/>
        <v>3017734.5706346687</v>
      </c>
    </row>
    <row r="1738" spans="1:32" ht="11.25" x14ac:dyDescent="0.2">
      <c r="A1738" s="60">
        <v>62390</v>
      </c>
      <c r="B1738" s="102">
        <f>INT(A1738/10000)</f>
        <v>6</v>
      </c>
      <c r="C1738" s="109">
        <v>4</v>
      </c>
      <c r="D1738" s="60" t="s">
        <v>1794</v>
      </c>
      <c r="E1738" s="60">
        <v>3566</v>
      </c>
      <c r="F1738" s="60">
        <v>0</v>
      </c>
      <c r="G1738" s="60">
        <f t="shared" si="346"/>
        <v>5748.1791044776119</v>
      </c>
      <c r="H1738" s="60"/>
      <c r="I1738" s="60"/>
      <c r="J1738" s="57"/>
      <c r="K1738" s="23">
        <f t="shared" si="347"/>
        <v>1</v>
      </c>
      <c r="L1738" s="23">
        <f t="shared" si="348"/>
        <v>0</v>
      </c>
      <c r="M1738" s="23">
        <f ca="1">OFFSET('Z1'!$B$7,B1738,K1738)*E1738</f>
        <v>0</v>
      </c>
      <c r="N1738" s="23">
        <f ca="1">IF(L1738&gt;0,OFFSET('Z1'!$I$7,B1738,L1738)*IF(L1738=1,E1738-9300,IF(L1738=2,E1738-18000,IF(L1738=3,E1738-45000,0))),0)</f>
        <v>0</v>
      </c>
      <c r="O1738" s="23">
        <f>IF(AND(F1738=1,E1738&gt;20000,E1738&lt;=45000),E1738*'Z1'!$G$7,0)+IF(AND(F1738=1,E1738&gt;45000,E1738&lt;=50000),'Z1'!$G$7/5000*(50000-E1738)*E1738,0)</f>
        <v>0</v>
      </c>
      <c r="P1738" s="24">
        <f t="shared" ca="1" si="349"/>
        <v>0</v>
      </c>
      <c r="Q1738" s="27">
        <v>15113</v>
      </c>
      <c r="R1738" s="26">
        <f t="shared" si="350"/>
        <v>14113</v>
      </c>
      <c r="S1738" s="27">
        <f t="shared" si="351"/>
        <v>1</v>
      </c>
      <c r="T1738" s="28">
        <f t="shared" si="352"/>
        <v>12701.7</v>
      </c>
      <c r="U1738" s="61">
        <f ca="1">OFFSET($U$4,B1738,0)/OFFSET($G$4,B1738,0)*G1738</f>
        <v>2704646.8703215844</v>
      </c>
      <c r="V1738" s="62">
        <f t="shared" ca="1" si="353"/>
        <v>2717348.5703215846</v>
      </c>
      <c r="W1738" s="63">
        <v>826.12308084804852</v>
      </c>
      <c r="X1738" s="63">
        <f t="shared" ca="1" si="354"/>
        <v>762.01586380302433</v>
      </c>
      <c r="Y1738" s="64">
        <f t="shared" ca="1" si="355"/>
        <v>-7.7600079856400495E-2</v>
      </c>
      <c r="Z1738" s="64"/>
      <c r="AA1738" s="64">
        <f ca="1">MAX(Y1738,OFFSET($AA$4,B1738,0))</f>
        <v>-7.7301052690755601E-2</v>
      </c>
      <c r="AB1738" s="62">
        <f t="shared" ca="1" si="356"/>
        <v>2718229.4908673344</v>
      </c>
      <c r="AC1738" s="65">
        <f t="shared" ca="1" si="357"/>
        <v>880.92054574983194</v>
      </c>
      <c r="AD1738" s="62">
        <f ca="1">MAX(0,AB1738-W1738*(1+OFFSET($Y$4,B1738,0))*E1738)</f>
        <v>0</v>
      </c>
      <c r="AE1738" s="65">
        <f ca="1">IF(OFFSET($AC$4,B1738,0)=0,0,-OFFSET($AC$4,B1738,0)/OFFSET($AD$4,B1738,0)*AD1738)</f>
        <v>0</v>
      </c>
      <c r="AF1738" s="51">
        <f t="shared" ca="1" si="358"/>
        <v>2718229.4908673344</v>
      </c>
    </row>
    <row r="1739" spans="1:32" ht="11.25" x14ac:dyDescent="0.2">
      <c r="A1739" s="60">
        <v>70101</v>
      </c>
      <c r="B1739" s="102">
        <f>INT(A1739/10000)</f>
        <v>7</v>
      </c>
      <c r="C1739" s="109">
        <v>8</v>
      </c>
      <c r="D1739" s="60" t="s">
        <v>1795</v>
      </c>
      <c r="E1739" s="60">
        <v>131891</v>
      </c>
      <c r="F1739" s="60">
        <v>1</v>
      </c>
      <c r="G1739" s="60">
        <f t="shared" si="346"/>
        <v>307745.66666666669</v>
      </c>
      <c r="H1739" s="60"/>
      <c r="I1739" s="60"/>
      <c r="J1739" s="57"/>
      <c r="K1739" s="23">
        <f t="shared" si="347"/>
        <v>4</v>
      </c>
      <c r="L1739" s="23">
        <f t="shared" si="348"/>
        <v>0</v>
      </c>
      <c r="M1739" s="23">
        <f ca="1">OFFSET('Z1'!$B$7,B1739,K1739)*E1739</f>
        <v>25191181</v>
      </c>
      <c r="N1739" s="23">
        <f ca="1">IF(L1739&gt;0,OFFSET('Z1'!$I$7,B1739,L1739)*IF(L1739=1,E1739-9300,IF(L1739=2,E1739-18000,IF(L1739=3,E1739-45000,0))),0)</f>
        <v>0</v>
      </c>
      <c r="O1739" s="23">
        <f>IF(AND(F1739=1,E1739&gt;20000,E1739&lt;=45000),E1739*'Z1'!$G$7,0)+IF(AND(F1739=1,E1739&gt;45000,E1739&lt;=50000),'Z1'!$G$7/5000*(50000-E1739)*E1739,0)</f>
        <v>0</v>
      </c>
      <c r="P1739" s="24">
        <f t="shared" ca="1" si="349"/>
        <v>25191181</v>
      </c>
      <c r="Q1739" s="27">
        <v>1742761</v>
      </c>
      <c r="R1739" s="26">
        <f t="shared" si="350"/>
        <v>1741761</v>
      </c>
      <c r="S1739" s="27">
        <f t="shared" si="351"/>
        <v>0</v>
      </c>
      <c r="T1739" s="28">
        <f t="shared" si="352"/>
        <v>0</v>
      </c>
      <c r="U1739" s="61">
        <f ca="1">OFFSET($U$4,B1739,0)/OFFSET($G$4,B1739,0)*G1739</f>
        <v>164731230.84442198</v>
      </c>
      <c r="V1739" s="62">
        <f t="shared" ca="1" si="353"/>
        <v>189922411.84442198</v>
      </c>
      <c r="W1739" s="63">
        <v>1537.7195037625061</v>
      </c>
      <c r="X1739" s="63">
        <f t="shared" ca="1" si="354"/>
        <v>1439.995237312796</v>
      </c>
      <c r="Y1739" s="64">
        <f t="shared" ca="1" si="355"/>
        <v>-6.3551425478182044E-2</v>
      </c>
      <c r="Z1739" s="64"/>
      <c r="AA1739" s="64">
        <f ca="1">MAX(Y1739,OFFSET($AA$4,B1739,0))</f>
        <v>-6.3551425478182044E-2</v>
      </c>
      <c r="AB1739" s="62">
        <f t="shared" ca="1" si="356"/>
        <v>189922411.84442198</v>
      </c>
      <c r="AC1739" s="65">
        <f t="shared" ca="1" si="357"/>
        <v>0</v>
      </c>
      <c r="AD1739" s="62">
        <f ca="1">MAX(0,AB1739-W1739*(1+OFFSET($Y$4,B1739,0))*E1739)</f>
        <v>733230.82313486934</v>
      </c>
      <c r="AE1739" s="65">
        <f ca="1">IF(OFFSET($AC$4,B1739,0)=0,0,-OFFSET($AC$4,B1739,0)/OFFSET($AD$4,B1739,0)*AD1739)</f>
        <v>-264046.47016410477</v>
      </c>
      <c r="AF1739" s="51">
        <f t="shared" ca="1" si="358"/>
        <v>189658365.37425789</v>
      </c>
    </row>
    <row r="1740" spans="1:32" ht="11.25" x14ac:dyDescent="0.2">
      <c r="A1740" s="60">
        <v>70201</v>
      </c>
      <c r="B1740" s="102">
        <f>INT(A1740/10000)</f>
        <v>7</v>
      </c>
      <c r="C1740" s="109">
        <v>4</v>
      </c>
      <c r="D1740" s="60" t="s">
        <v>1796</v>
      </c>
      <c r="E1740" s="60">
        <v>3162</v>
      </c>
      <c r="F1740" s="60">
        <v>0</v>
      </c>
      <c r="G1740" s="60">
        <f t="shared" si="346"/>
        <v>5096.9552238805973</v>
      </c>
      <c r="H1740" s="60"/>
      <c r="I1740" s="60"/>
      <c r="J1740" s="57"/>
      <c r="K1740" s="23">
        <f t="shared" si="347"/>
        <v>1</v>
      </c>
      <c r="L1740" s="23">
        <f t="shared" si="348"/>
        <v>0</v>
      </c>
      <c r="M1740" s="23">
        <f ca="1">OFFSET('Z1'!$B$7,B1740,K1740)*E1740</f>
        <v>0</v>
      </c>
      <c r="N1740" s="23">
        <f ca="1">IF(L1740&gt;0,OFFSET('Z1'!$I$7,B1740,L1740)*IF(L1740=1,E1740-9300,IF(L1740=2,E1740-18000,IF(L1740=3,E1740-45000,0))),0)</f>
        <v>0</v>
      </c>
      <c r="O1740" s="23">
        <f>IF(AND(F1740=1,E1740&gt;20000,E1740&lt;=45000),E1740*'Z1'!$G$7,0)+IF(AND(F1740=1,E1740&gt;45000,E1740&lt;=50000),'Z1'!$G$7/5000*(50000-E1740)*E1740,0)</f>
        <v>0</v>
      </c>
      <c r="P1740" s="24">
        <f t="shared" ca="1" si="349"/>
        <v>0</v>
      </c>
      <c r="Q1740" s="27">
        <v>118230</v>
      </c>
      <c r="R1740" s="26">
        <f t="shared" si="350"/>
        <v>117230</v>
      </c>
      <c r="S1740" s="27">
        <f t="shared" si="351"/>
        <v>1</v>
      </c>
      <c r="T1740" s="28">
        <f t="shared" si="352"/>
        <v>105507</v>
      </c>
      <c r="U1740" s="61">
        <f ca="1">OFFSET($U$4,B1740,0)/OFFSET($G$4,B1740,0)*G1740</f>
        <v>2728316.9140386181</v>
      </c>
      <c r="V1740" s="62">
        <f t="shared" ca="1" si="353"/>
        <v>2833823.9140386181</v>
      </c>
      <c r="W1740" s="63">
        <v>965.73354490232202</v>
      </c>
      <c r="X1740" s="63">
        <f t="shared" ca="1" si="354"/>
        <v>896.21249653340226</v>
      </c>
      <c r="Y1740" s="64">
        <f t="shared" ca="1" si="355"/>
        <v>-7.1987815620458084E-2</v>
      </c>
      <c r="Z1740" s="64"/>
      <c r="AA1740" s="64">
        <f ca="1">MAX(Y1740,OFFSET($AA$4,B1740,0))</f>
        <v>-7.1987815620458084E-2</v>
      </c>
      <c r="AB1740" s="62">
        <f t="shared" ca="1" si="356"/>
        <v>2833823.9140386181</v>
      </c>
      <c r="AC1740" s="65">
        <f t="shared" ca="1" si="357"/>
        <v>0</v>
      </c>
      <c r="AD1740" s="62">
        <f ca="1">MAX(0,AB1740-W1740*(1+OFFSET($Y$4,B1740,0))*E1740)</f>
        <v>0</v>
      </c>
      <c r="AE1740" s="65">
        <f ca="1">IF(OFFSET($AC$4,B1740,0)=0,0,-OFFSET($AC$4,B1740,0)/OFFSET($AD$4,B1740,0)*AD1740)</f>
        <v>0</v>
      </c>
      <c r="AF1740" s="51">
        <f t="shared" ca="1" si="358"/>
        <v>2833823.9140386181</v>
      </c>
    </row>
    <row r="1741" spans="1:32" ht="11.25" x14ac:dyDescent="0.2">
      <c r="A1741" s="60">
        <v>70202</v>
      </c>
      <c r="B1741" s="102">
        <f>INT(A1741/10000)</f>
        <v>7</v>
      </c>
      <c r="C1741" s="109">
        <v>4</v>
      </c>
      <c r="D1741" s="60" t="s">
        <v>1797</v>
      </c>
      <c r="E1741" s="60">
        <v>4695</v>
      </c>
      <c r="F1741" s="60">
        <v>0</v>
      </c>
      <c r="G1741" s="60">
        <f t="shared" si="346"/>
        <v>7568.059701492537</v>
      </c>
      <c r="H1741" s="60"/>
      <c r="I1741" s="60"/>
      <c r="J1741" s="57"/>
      <c r="K1741" s="23">
        <f t="shared" si="347"/>
        <v>1</v>
      </c>
      <c r="L1741" s="23">
        <f t="shared" si="348"/>
        <v>0</v>
      </c>
      <c r="M1741" s="23">
        <f ca="1">OFFSET('Z1'!$B$7,B1741,K1741)*E1741</f>
        <v>0</v>
      </c>
      <c r="N1741" s="23">
        <f ca="1">IF(L1741&gt;0,OFFSET('Z1'!$I$7,B1741,L1741)*IF(L1741=1,E1741-9300,IF(L1741=2,E1741-18000,IF(L1741=3,E1741-45000,0))),0)</f>
        <v>0</v>
      </c>
      <c r="O1741" s="23">
        <f>IF(AND(F1741=1,E1741&gt;20000,E1741&lt;=45000),E1741*'Z1'!$G$7,0)+IF(AND(F1741=1,E1741&gt;45000,E1741&lt;=50000),'Z1'!$G$7/5000*(50000-E1741)*E1741,0)</f>
        <v>0</v>
      </c>
      <c r="P1741" s="24">
        <f t="shared" ca="1" si="349"/>
        <v>0</v>
      </c>
      <c r="Q1741" s="27">
        <v>158583</v>
      </c>
      <c r="R1741" s="26">
        <f t="shared" si="350"/>
        <v>157583</v>
      </c>
      <c r="S1741" s="27">
        <f t="shared" si="351"/>
        <v>1</v>
      </c>
      <c r="T1741" s="28">
        <f t="shared" si="352"/>
        <v>141824.70000000001</v>
      </c>
      <c r="U1741" s="61">
        <f ca="1">OFFSET($U$4,B1741,0)/OFFSET($G$4,B1741,0)*G1741</f>
        <v>4051058.7955127484</v>
      </c>
      <c r="V1741" s="62">
        <f t="shared" ca="1" si="353"/>
        <v>4192883.4955127486</v>
      </c>
      <c r="W1741" s="63">
        <v>961.92338438467459</v>
      </c>
      <c r="X1741" s="63">
        <f t="shared" ca="1" si="354"/>
        <v>893.05292769174628</v>
      </c>
      <c r="Y1741" s="64">
        <f t="shared" ca="1" si="355"/>
        <v>-7.1596613421539335E-2</v>
      </c>
      <c r="Z1741" s="64"/>
      <c r="AA1741" s="64">
        <f ca="1">MAX(Y1741,OFFSET($AA$4,B1741,0))</f>
        <v>-7.1596613421539335E-2</v>
      </c>
      <c r="AB1741" s="62">
        <f t="shared" ca="1" si="356"/>
        <v>4192883.4955127486</v>
      </c>
      <c r="AC1741" s="65">
        <f t="shared" ca="1" si="357"/>
        <v>0</v>
      </c>
      <c r="AD1741" s="62">
        <f ca="1">MAX(0,AB1741-W1741*(1+OFFSET($Y$4,B1741,0))*E1741)</f>
        <v>0</v>
      </c>
      <c r="AE1741" s="65">
        <f ca="1">IF(OFFSET($AC$4,B1741,0)=0,0,-OFFSET($AC$4,B1741,0)/OFFSET($AD$4,B1741,0)*AD1741)</f>
        <v>0</v>
      </c>
      <c r="AF1741" s="51">
        <f t="shared" ca="1" si="358"/>
        <v>4192883.4955127486</v>
      </c>
    </row>
    <row r="1742" spans="1:32" ht="11.25" x14ac:dyDescent="0.2">
      <c r="A1742" s="60">
        <v>70203</v>
      </c>
      <c r="B1742" s="102">
        <f>INT(A1742/10000)</f>
        <v>7</v>
      </c>
      <c r="C1742" s="109">
        <v>6</v>
      </c>
      <c r="D1742" s="60" t="s">
        <v>1798</v>
      </c>
      <c r="E1742" s="60">
        <v>10607</v>
      </c>
      <c r="F1742" s="60">
        <v>0</v>
      </c>
      <c r="G1742" s="60">
        <f t="shared" si="346"/>
        <v>17678.333333333332</v>
      </c>
      <c r="H1742" s="60"/>
      <c r="I1742" s="60"/>
      <c r="J1742" s="57"/>
      <c r="K1742" s="23">
        <f t="shared" si="347"/>
        <v>2</v>
      </c>
      <c r="L1742" s="23">
        <f t="shared" si="348"/>
        <v>0</v>
      </c>
      <c r="M1742" s="23">
        <f ca="1">OFFSET('Z1'!$B$7,B1742,K1742)*E1742</f>
        <v>1536211.81</v>
      </c>
      <c r="N1742" s="23">
        <f ca="1">IF(L1742&gt;0,OFFSET('Z1'!$I$7,B1742,L1742)*IF(L1742=1,E1742-9300,IF(L1742=2,E1742-18000,IF(L1742=3,E1742-45000,0))),0)</f>
        <v>0</v>
      </c>
      <c r="O1742" s="23">
        <f>IF(AND(F1742=1,E1742&gt;20000,E1742&lt;=45000),E1742*'Z1'!$G$7,0)+IF(AND(F1742=1,E1742&gt;45000,E1742&lt;=50000),'Z1'!$G$7/5000*(50000-E1742)*E1742,0)</f>
        <v>0</v>
      </c>
      <c r="P1742" s="24">
        <f t="shared" ca="1" si="349"/>
        <v>1536211.81</v>
      </c>
      <c r="Q1742" s="27">
        <v>250579</v>
      </c>
      <c r="R1742" s="26">
        <f t="shared" si="350"/>
        <v>249579</v>
      </c>
      <c r="S1742" s="27">
        <f t="shared" si="351"/>
        <v>0</v>
      </c>
      <c r="T1742" s="28">
        <f t="shared" si="352"/>
        <v>0</v>
      </c>
      <c r="U1742" s="61">
        <f ca="1">OFFSET($U$4,B1742,0)/OFFSET($G$4,B1742,0)*G1742</f>
        <v>9462923.2015548758</v>
      </c>
      <c r="V1742" s="62">
        <f t="shared" ca="1" si="353"/>
        <v>10999135.011554876</v>
      </c>
      <c r="W1742" s="63">
        <v>1105.3783439371628</v>
      </c>
      <c r="X1742" s="63">
        <f t="shared" ca="1" si="354"/>
        <v>1036.9694552234257</v>
      </c>
      <c r="Y1742" s="64">
        <f t="shared" ca="1" si="355"/>
        <v>-6.1887306811237663E-2</v>
      </c>
      <c r="Z1742" s="64"/>
      <c r="AA1742" s="64">
        <f ca="1">MAX(Y1742,OFFSET($AA$4,B1742,0))</f>
        <v>-6.1887306811237663E-2</v>
      </c>
      <c r="AB1742" s="62">
        <f t="shared" ca="1" si="356"/>
        <v>10999135.011554876</v>
      </c>
      <c r="AC1742" s="65">
        <f t="shared" ca="1" si="357"/>
        <v>0</v>
      </c>
      <c r="AD1742" s="62">
        <f ca="1">MAX(0,AB1742-W1742*(1+OFFSET($Y$4,B1742,0))*E1742)</f>
        <v>61900.252978665754</v>
      </c>
      <c r="AE1742" s="65">
        <f ca="1">IF(OFFSET($AC$4,B1742,0)=0,0,-OFFSET($AC$4,B1742,0)/OFFSET($AD$4,B1742,0)*AD1742)</f>
        <v>-22291.129594637096</v>
      </c>
      <c r="AF1742" s="51">
        <f t="shared" ca="1" si="358"/>
        <v>10976843.881960239</v>
      </c>
    </row>
    <row r="1743" spans="1:32" ht="11.25" x14ac:dyDescent="0.2">
      <c r="A1743" s="60">
        <v>70204</v>
      </c>
      <c r="B1743" s="102">
        <f>INT(A1743/10000)</f>
        <v>7</v>
      </c>
      <c r="C1743" s="109">
        <v>2</v>
      </c>
      <c r="D1743" s="60" t="s">
        <v>1799</v>
      </c>
      <c r="E1743" s="60">
        <v>802</v>
      </c>
      <c r="F1743" s="60">
        <v>0</v>
      </c>
      <c r="G1743" s="60">
        <f t="shared" si="346"/>
        <v>1292.7761194029852</v>
      </c>
      <c r="H1743" s="60"/>
      <c r="I1743" s="60"/>
      <c r="J1743" s="57"/>
      <c r="K1743" s="23">
        <f t="shared" si="347"/>
        <v>1</v>
      </c>
      <c r="L1743" s="23">
        <f t="shared" si="348"/>
        <v>0</v>
      </c>
      <c r="M1743" s="23">
        <f ca="1">OFFSET('Z1'!$B$7,B1743,K1743)*E1743</f>
        <v>0</v>
      </c>
      <c r="N1743" s="23">
        <f ca="1">IF(L1743&gt;0,OFFSET('Z1'!$I$7,B1743,L1743)*IF(L1743=1,E1743-9300,IF(L1743=2,E1743-18000,IF(L1743=3,E1743-45000,0))),0)</f>
        <v>0</v>
      </c>
      <c r="O1743" s="23">
        <f>IF(AND(F1743=1,E1743&gt;20000,E1743&lt;=45000),E1743*'Z1'!$G$7,0)+IF(AND(F1743=1,E1743&gt;45000,E1743&lt;=50000),'Z1'!$G$7/5000*(50000-E1743)*E1743,0)</f>
        <v>0</v>
      </c>
      <c r="P1743" s="24">
        <f t="shared" ca="1" si="349"/>
        <v>0</v>
      </c>
      <c r="Q1743" s="27">
        <v>10599</v>
      </c>
      <c r="R1743" s="26">
        <f t="shared" si="350"/>
        <v>9599</v>
      </c>
      <c r="S1743" s="27">
        <f t="shared" si="351"/>
        <v>1</v>
      </c>
      <c r="T1743" s="28">
        <f t="shared" si="352"/>
        <v>8639.1</v>
      </c>
      <c r="U1743" s="61">
        <f ca="1">OFFSET($U$4,B1743,0)/OFFSET($G$4,B1743,0)*G1743</f>
        <v>692001.94973402016</v>
      </c>
      <c r="V1743" s="62">
        <f t="shared" ca="1" si="353"/>
        <v>700641.04973402014</v>
      </c>
      <c r="W1743" s="63">
        <v>945.11513610556335</v>
      </c>
      <c r="X1743" s="63">
        <f t="shared" ca="1" si="354"/>
        <v>873.61726899503753</v>
      </c>
      <c r="Y1743" s="64">
        <f t="shared" ca="1" si="355"/>
        <v>-7.5649901667155128E-2</v>
      </c>
      <c r="Z1743" s="64"/>
      <c r="AA1743" s="64">
        <f ca="1">MAX(Y1743,OFFSET($AA$4,B1743,0))</f>
        <v>-7.2166759510916223E-2</v>
      </c>
      <c r="AB1743" s="62">
        <f t="shared" ca="1" si="356"/>
        <v>703281.2099732213</v>
      </c>
      <c r="AC1743" s="65">
        <f t="shared" ca="1" si="357"/>
        <v>2640.1602392011555</v>
      </c>
      <c r="AD1743" s="62">
        <f ca="1">MAX(0,AB1743-W1743*(1+OFFSET($Y$4,B1743,0))*E1743)</f>
        <v>0</v>
      </c>
      <c r="AE1743" s="65">
        <f ca="1">IF(OFFSET($AC$4,B1743,0)=0,0,-OFFSET($AC$4,B1743,0)/OFFSET($AD$4,B1743,0)*AD1743)</f>
        <v>0</v>
      </c>
      <c r="AF1743" s="51">
        <f t="shared" ca="1" si="358"/>
        <v>703281.2099732213</v>
      </c>
    </row>
    <row r="1744" spans="1:32" ht="11.25" x14ac:dyDescent="0.2">
      <c r="A1744" s="60">
        <v>70205</v>
      </c>
      <c r="B1744" s="102">
        <f>INT(A1744/10000)</f>
        <v>7</v>
      </c>
      <c r="C1744" s="109">
        <v>2</v>
      </c>
      <c r="D1744" s="60" t="s">
        <v>1800</v>
      </c>
      <c r="E1744" s="60">
        <v>962</v>
      </c>
      <c r="F1744" s="60">
        <v>0</v>
      </c>
      <c r="G1744" s="60">
        <f t="shared" si="346"/>
        <v>1550.686567164179</v>
      </c>
      <c r="H1744" s="60"/>
      <c r="I1744" s="60"/>
      <c r="J1744" s="57"/>
      <c r="K1744" s="23">
        <f t="shared" si="347"/>
        <v>1</v>
      </c>
      <c r="L1744" s="23">
        <f t="shared" si="348"/>
        <v>0</v>
      </c>
      <c r="M1744" s="23">
        <f ca="1">OFFSET('Z1'!$B$7,B1744,K1744)*E1744</f>
        <v>0</v>
      </c>
      <c r="N1744" s="23">
        <f ca="1">IF(L1744&gt;0,OFFSET('Z1'!$I$7,B1744,L1744)*IF(L1744=1,E1744-9300,IF(L1744=2,E1744-18000,IF(L1744=3,E1744-45000,0))),0)</f>
        <v>0</v>
      </c>
      <c r="O1744" s="23">
        <f>IF(AND(F1744=1,E1744&gt;20000,E1744&lt;=45000),E1744*'Z1'!$G$7,0)+IF(AND(F1744=1,E1744&gt;45000,E1744&lt;=50000),'Z1'!$G$7/5000*(50000-E1744)*E1744,0)</f>
        <v>0</v>
      </c>
      <c r="P1744" s="24">
        <f t="shared" ca="1" si="349"/>
        <v>0</v>
      </c>
      <c r="Q1744" s="27">
        <v>236630</v>
      </c>
      <c r="R1744" s="26">
        <f t="shared" si="350"/>
        <v>235630</v>
      </c>
      <c r="S1744" s="27">
        <f t="shared" si="351"/>
        <v>1</v>
      </c>
      <c r="T1744" s="28">
        <f t="shared" si="352"/>
        <v>212067</v>
      </c>
      <c r="U1744" s="61">
        <f ca="1">OFFSET($U$4,B1744,0)/OFFSET($G$4,B1744,0)*G1744</f>
        <v>830057.20155128092</v>
      </c>
      <c r="V1744" s="62">
        <f t="shared" ca="1" si="353"/>
        <v>1042124.2015512809</v>
      </c>
      <c r="W1744" s="63">
        <v>1150.8949508428475</v>
      </c>
      <c r="X1744" s="63">
        <f t="shared" ca="1" si="354"/>
        <v>1083.2891908017473</v>
      </c>
      <c r="Y1744" s="64">
        <f t="shared" ca="1" si="355"/>
        <v>-5.874190341315666E-2</v>
      </c>
      <c r="Z1744" s="64"/>
      <c r="AA1744" s="64">
        <f ca="1">MAX(Y1744,OFFSET($AA$4,B1744,0))</f>
        <v>-5.874190341315666E-2</v>
      </c>
      <c r="AB1744" s="62">
        <f t="shared" ca="1" si="356"/>
        <v>1042124.2015512809</v>
      </c>
      <c r="AC1744" s="65">
        <f t="shared" ca="1" si="357"/>
        <v>0</v>
      </c>
      <c r="AD1744" s="62">
        <f ca="1">MAX(0,AB1744-W1744*(1+OFFSET($Y$4,B1744,0))*E1744)</f>
        <v>9327.6716193986358</v>
      </c>
      <c r="AE1744" s="65">
        <f ca="1">IF(OFFSET($AC$4,B1744,0)=0,0,-OFFSET($AC$4,B1744,0)/OFFSET($AD$4,B1744,0)*AD1744)</f>
        <v>-3359.0224090989686</v>
      </c>
      <c r="AF1744" s="51">
        <f t="shared" ca="1" si="358"/>
        <v>1038765.179142182</v>
      </c>
    </row>
    <row r="1745" spans="1:32" ht="11.25" x14ac:dyDescent="0.2">
      <c r="A1745" s="60">
        <v>70206</v>
      </c>
      <c r="B1745" s="102">
        <f>INT(A1745/10000)</f>
        <v>7</v>
      </c>
      <c r="C1745" s="109">
        <v>2</v>
      </c>
      <c r="D1745" s="60" t="s">
        <v>1801</v>
      </c>
      <c r="E1745" s="60">
        <v>606</v>
      </c>
      <c r="F1745" s="60">
        <v>0</v>
      </c>
      <c r="G1745" s="60">
        <f t="shared" si="346"/>
        <v>976.83582089552237</v>
      </c>
      <c r="H1745" s="60"/>
      <c r="I1745" s="60"/>
      <c r="J1745" s="57"/>
      <c r="K1745" s="23">
        <f t="shared" si="347"/>
        <v>1</v>
      </c>
      <c r="L1745" s="23">
        <f t="shared" si="348"/>
        <v>0</v>
      </c>
      <c r="M1745" s="23">
        <f ca="1">OFFSET('Z1'!$B$7,B1745,K1745)*E1745</f>
        <v>0</v>
      </c>
      <c r="N1745" s="23">
        <f ca="1">IF(L1745&gt;0,OFFSET('Z1'!$I$7,B1745,L1745)*IF(L1745=1,E1745-9300,IF(L1745=2,E1745-18000,IF(L1745=3,E1745-45000,0))),0)</f>
        <v>0</v>
      </c>
      <c r="O1745" s="23">
        <f>IF(AND(F1745=1,E1745&gt;20000,E1745&lt;=45000),E1745*'Z1'!$G$7,0)+IF(AND(F1745=1,E1745&gt;45000,E1745&lt;=50000),'Z1'!$G$7/5000*(50000-E1745)*E1745,0)</f>
        <v>0</v>
      </c>
      <c r="P1745" s="24">
        <f t="shared" ca="1" si="349"/>
        <v>0</v>
      </c>
      <c r="Q1745" s="27">
        <v>5377</v>
      </c>
      <c r="R1745" s="26">
        <f t="shared" si="350"/>
        <v>4377</v>
      </c>
      <c r="S1745" s="27">
        <f t="shared" si="351"/>
        <v>1</v>
      </c>
      <c r="T1745" s="28">
        <f t="shared" si="352"/>
        <v>3939.3</v>
      </c>
      <c r="U1745" s="61">
        <f ca="1">OFFSET($U$4,B1745,0)/OFFSET($G$4,B1745,0)*G1745</f>
        <v>522884.26625787554</v>
      </c>
      <c r="V1745" s="62">
        <f t="shared" ca="1" si="353"/>
        <v>526823.56625787553</v>
      </c>
      <c r="W1745" s="63">
        <v>941.09729059701351</v>
      </c>
      <c r="X1745" s="63">
        <f t="shared" ca="1" si="354"/>
        <v>869.34581890738536</v>
      </c>
      <c r="Y1745" s="64">
        <f t="shared" ca="1" si="355"/>
        <v>-7.6242352843360561E-2</v>
      </c>
      <c r="Z1745" s="64"/>
      <c r="AA1745" s="64">
        <f ca="1">MAX(Y1745,OFFSET($AA$4,B1745,0))</f>
        <v>-7.2166759510916223E-2</v>
      </c>
      <c r="AB1745" s="62">
        <f t="shared" ca="1" si="356"/>
        <v>529147.89734257513</v>
      </c>
      <c r="AC1745" s="65">
        <f t="shared" ca="1" si="357"/>
        <v>2324.3310846996028</v>
      </c>
      <c r="AD1745" s="62">
        <f ca="1">MAX(0,AB1745-W1745*(1+OFFSET($Y$4,B1745,0))*E1745)</f>
        <v>0</v>
      </c>
      <c r="AE1745" s="65">
        <f ca="1">IF(OFFSET($AC$4,B1745,0)=0,0,-OFFSET($AC$4,B1745,0)/OFFSET($AD$4,B1745,0)*AD1745)</f>
        <v>0</v>
      </c>
      <c r="AF1745" s="51">
        <f t="shared" ca="1" si="358"/>
        <v>529147.89734257513</v>
      </c>
    </row>
    <row r="1746" spans="1:32" ht="11.25" x14ac:dyDescent="0.2">
      <c r="A1746" s="60">
        <v>70207</v>
      </c>
      <c r="B1746" s="102">
        <f>INT(A1746/10000)</f>
        <v>7</v>
      </c>
      <c r="C1746" s="109">
        <v>2</v>
      </c>
      <c r="D1746" s="60" t="s">
        <v>1802</v>
      </c>
      <c r="E1746" s="60">
        <v>683</v>
      </c>
      <c r="F1746" s="60">
        <v>0</v>
      </c>
      <c r="G1746" s="60">
        <f t="shared" si="346"/>
        <v>1100.955223880597</v>
      </c>
      <c r="H1746" s="60"/>
      <c r="I1746" s="60"/>
      <c r="J1746" s="57"/>
      <c r="K1746" s="23">
        <f t="shared" si="347"/>
        <v>1</v>
      </c>
      <c r="L1746" s="23">
        <f t="shared" si="348"/>
        <v>0</v>
      </c>
      <c r="M1746" s="23">
        <f ca="1">OFFSET('Z1'!$B$7,B1746,K1746)*E1746</f>
        <v>0</v>
      </c>
      <c r="N1746" s="23">
        <f ca="1">IF(L1746&gt;0,OFFSET('Z1'!$I$7,B1746,L1746)*IF(L1746=1,E1746-9300,IF(L1746=2,E1746-18000,IF(L1746=3,E1746-45000,0))),0)</f>
        <v>0</v>
      </c>
      <c r="O1746" s="23">
        <f>IF(AND(F1746=1,E1746&gt;20000,E1746&lt;=45000),E1746*'Z1'!$G$7,0)+IF(AND(F1746=1,E1746&gt;45000,E1746&lt;=50000),'Z1'!$G$7/5000*(50000-E1746)*E1746,0)</f>
        <v>0</v>
      </c>
      <c r="P1746" s="24">
        <f t="shared" ca="1" si="349"/>
        <v>0</v>
      </c>
      <c r="Q1746" s="27">
        <v>38883</v>
      </c>
      <c r="R1746" s="26">
        <f t="shared" si="350"/>
        <v>37883</v>
      </c>
      <c r="S1746" s="27">
        <f t="shared" si="351"/>
        <v>1</v>
      </c>
      <c r="T1746" s="28">
        <f t="shared" si="352"/>
        <v>34094.700000000004</v>
      </c>
      <c r="U1746" s="61">
        <f ca="1">OFFSET($U$4,B1746,0)/OFFSET($G$4,B1746,0)*G1746</f>
        <v>589323.35619493236</v>
      </c>
      <c r="V1746" s="62">
        <f t="shared" ca="1" si="353"/>
        <v>623418.05619493232</v>
      </c>
      <c r="W1746" s="63">
        <v>985.62635428360534</v>
      </c>
      <c r="X1746" s="63">
        <f t="shared" ca="1" si="354"/>
        <v>912.76435753284375</v>
      </c>
      <c r="Y1746" s="64">
        <f t="shared" ca="1" si="355"/>
        <v>-7.3924562217820067E-2</v>
      </c>
      <c r="Z1746" s="64"/>
      <c r="AA1746" s="64">
        <f ca="1">MAX(Y1746,OFFSET($AA$4,B1746,0))</f>
        <v>-7.2166759510916223E-2</v>
      </c>
      <c r="AB1746" s="62">
        <f t="shared" ca="1" si="356"/>
        <v>624601.37874297064</v>
      </c>
      <c r="AC1746" s="65">
        <f t="shared" ca="1" si="357"/>
        <v>1183.3225480383262</v>
      </c>
      <c r="AD1746" s="62">
        <f ca="1">MAX(0,AB1746-W1746*(1+OFFSET($Y$4,B1746,0))*E1746)</f>
        <v>0</v>
      </c>
      <c r="AE1746" s="65">
        <f ca="1">IF(OFFSET($AC$4,B1746,0)=0,0,-OFFSET($AC$4,B1746,0)/OFFSET($AD$4,B1746,0)*AD1746)</f>
        <v>0</v>
      </c>
      <c r="AF1746" s="51">
        <f t="shared" ca="1" si="358"/>
        <v>624601.37874297064</v>
      </c>
    </row>
    <row r="1747" spans="1:32" ht="11.25" x14ac:dyDescent="0.2">
      <c r="A1747" s="60">
        <v>70208</v>
      </c>
      <c r="B1747" s="102">
        <f>INT(A1747/10000)</f>
        <v>7</v>
      </c>
      <c r="C1747" s="109">
        <v>4</v>
      </c>
      <c r="D1747" s="60" t="s">
        <v>1803</v>
      </c>
      <c r="E1747" s="60">
        <v>4658</v>
      </c>
      <c r="F1747" s="60">
        <v>0</v>
      </c>
      <c r="G1747" s="60">
        <f t="shared" si="346"/>
        <v>7508.4179104477607</v>
      </c>
      <c r="H1747" s="60"/>
      <c r="I1747" s="60"/>
      <c r="J1747" s="57"/>
      <c r="K1747" s="23">
        <f t="shared" si="347"/>
        <v>1</v>
      </c>
      <c r="L1747" s="23">
        <f t="shared" si="348"/>
        <v>0</v>
      </c>
      <c r="M1747" s="23">
        <f ca="1">OFFSET('Z1'!$B$7,B1747,K1747)*E1747</f>
        <v>0</v>
      </c>
      <c r="N1747" s="23">
        <f ca="1">IF(L1747&gt;0,OFFSET('Z1'!$I$7,B1747,L1747)*IF(L1747=1,E1747-9300,IF(L1747=2,E1747-18000,IF(L1747=3,E1747-45000,0))),0)</f>
        <v>0</v>
      </c>
      <c r="O1747" s="23">
        <f>IF(AND(F1747=1,E1747&gt;20000,E1747&lt;=45000),E1747*'Z1'!$G$7,0)+IF(AND(F1747=1,E1747&gt;45000,E1747&lt;=50000),'Z1'!$G$7/5000*(50000-E1747)*E1747,0)</f>
        <v>0</v>
      </c>
      <c r="P1747" s="24">
        <f t="shared" ca="1" si="349"/>
        <v>0</v>
      </c>
      <c r="Q1747" s="27">
        <v>725707</v>
      </c>
      <c r="R1747" s="26">
        <f t="shared" si="350"/>
        <v>724707</v>
      </c>
      <c r="S1747" s="27">
        <f t="shared" si="351"/>
        <v>1</v>
      </c>
      <c r="T1747" s="28">
        <f t="shared" si="352"/>
        <v>652236.30000000005</v>
      </c>
      <c r="U1747" s="61">
        <f ca="1">OFFSET($U$4,B1747,0)/OFFSET($G$4,B1747,0)*G1747</f>
        <v>4019133.518530007</v>
      </c>
      <c r="V1747" s="62">
        <f t="shared" ca="1" si="353"/>
        <v>4671369.8185300073</v>
      </c>
      <c r="W1747" s="63">
        <v>1078.1795396223547</v>
      </c>
      <c r="X1747" s="63">
        <f t="shared" ca="1" si="354"/>
        <v>1002.8702916552184</v>
      </c>
      <c r="Y1747" s="64">
        <f t="shared" ca="1" si="355"/>
        <v>-6.9848522625011289E-2</v>
      </c>
      <c r="Z1747" s="64"/>
      <c r="AA1747" s="64">
        <f ca="1">MAX(Y1747,OFFSET($AA$4,B1747,0))</f>
        <v>-6.9848522625011289E-2</v>
      </c>
      <c r="AB1747" s="62">
        <f t="shared" ca="1" si="356"/>
        <v>4671369.8185300073</v>
      </c>
      <c r="AC1747" s="65">
        <f t="shared" ca="1" si="357"/>
        <v>0</v>
      </c>
      <c r="AD1747" s="62">
        <f ca="1">MAX(0,AB1747-W1747*(1+OFFSET($Y$4,B1747,0))*E1747)</f>
        <v>0</v>
      </c>
      <c r="AE1747" s="65">
        <f ca="1">IF(OFFSET($AC$4,B1747,0)=0,0,-OFFSET($AC$4,B1747,0)/OFFSET($AD$4,B1747,0)*AD1747)</f>
        <v>0</v>
      </c>
      <c r="AF1747" s="51">
        <f t="shared" ca="1" si="358"/>
        <v>4671369.8185300073</v>
      </c>
    </row>
    <row r="1748" spans="1:32" ht="11.25" x14ac:dyDescent="0.2">
      <c r="A1748" s="60">
        <v>70209</v>
      </c>
      <c r="B1748" s="102">
        <f>INT(A1748/10000)</f>
        <v>7</v>
      </c>
      <c r="C1748" s="109">
        <v>4</v>
      </c>
      <c r="D1748" s="60" t="s">
        <v>1804</v>
      </c>
      <c r="E1748" s="60">
        <v>3743</v>
      </c>
      <c r="F1748" s="60">
        <v>0</v>
      </c>
      <c r="G1748" s="60">
        <f t="shared" ref="G1748:G1811" si="359">IF(AND(F1748=1,E1748&lt;=20000),E1748*2,IF(E1748&lt;=10000,E1748*(1+41/67),IF(E1748&lt;=20000,E1748*(1+2/3),IF(E1748&lt;=50000,E1748*(2),E1748*(2+1/3))))+IF(AND(E1748&gt;9000,E1748&lt;=10000),(E1748-9000)*(110/201),0)+IF(AND(E1748&gt;18000,E1748&lt;=20000),(E1748-18000)*(3+1/3),0)+IF(AND(E1748&gt;45000,E1748&lt;=50000),(E1748-45000)*(3+1/3),0))</f>
        <v>6033.4925373134329</v>
      </c>
      <c r="H1748" s="60"/>
      <c r="I1748" s="60"/>
      <c r="J1748" s="57"/>
      <c r="K1748" s="23">
        <f t="shared" ref="K1748:K1811" si="360">IF(AND(F1748=1,E1748&lt;=20000),3,IF(E1748&lt;=10000,1,IF(E1748&lt;=20000,2,IF(E1748&lt;=50000,3,4))))</f>
        <v>1</v>
      </c>
      <c r="L1748" s="23">
        <f t="shared" ref="L1748:L1811" si="361">IF(AND(F1748=1,E1748&lt;=45000),0,IF(AND(E1748&gt;9300,E1748&lt;=10000),1,IF(AND(E1748&gt;18000,E1748&lt;=20000),2,IF(AND(E1748&gt;45000,E1748&lt;=50000),3,0))))</f>
        <v>0</v>
      </c>
      <c r="M1748" s="23">
        <f ca="1">OFFSET('Z1'!$B$7,B1748,K1748)*E1748</f>
        <v>0</v>
      </c>
      <c r="N1748" s="23">
        <f ca="1">IF(L1748&gt;0,OFFSET('Z1'!$I$7,B1748,L1748)*IF(L1748=1,E1748-9300,IF(L1748=2,E1748-18000,IF(L1748=3,E1748-45000,0))),0)</f>
        <v>0</v>
      </c>
      <c r="O1748" s="23">
        <f>IF(AND(F1748=1,E1748&gt;20000,E1748&lt;=45000),E1748*'Z1'!$G$7,0)+IF(AND(F1748=1,E1748&gt;45000,E1748&lt;=50000),'Z1'!$G$7/5000*(50000-E1748)*E1748,0)</f>
        <v>0</v>
      </c>
      <c r="P1748" s="24">
        <f t="shared" ref="P1748:P1811" ca="1" si="362">SUM(M1748:O1748)</f>
        <v>0</v>
      </c>
      <c r="Q1748" s="27">
        <v>161329</v>
      </c>
      <c r="R1748" s="26">
        <f t="shared" ref="R1748:R1811" si="363">MAX(Q1748-$R$3,0)</f>
        <v>160329</v>
      </c>
      <c r="S1748" s="27">
        <f t="shared" ref="S1748:S1811" si="364">IF(E1748&lt;=9300,1,IF(E1748&gt;10000,0,2))</f>
        <v>1</v>
      </c>
      <c r="T1748" s="28">
        <f t="shared" ref="T1748:T1811" si="365">IF(S1748=0,0,IF(S1748=1,R1748*$T$3,R1748*$T$3*(10000-E1748)/700))</f>
        <v>144296.1</v>
      </c>
      <c r="U1748" s="61">
        <f ca="1">OFFSET($U$4,B1748,0)/OFFSET($G$4,B1748,0)*G1748</f>
        <v>3229630.0472000465</v>
      </c>
      <c r="V1748" s="62">
        <f t="shared" ref="V1748:V1811" ca="1" si="366">P1748+T1748+U1748</f>
        <v>3373926.1472000466</v>
      </c>
      <c r="W1748" s="63">
        <v>972.77870829567212</v>
      </c>
      <c r="X1748" s="63">
        <f t="shared" ref="X1748:X1811" ca="1" si="367">V1748/E1748</f>
        <v>901.39624557842546</v>
      </c>
      <c r="Y1748" s="64">
        <f t="shared" ref="Y1748:Y1811" ca="1" si="368">X1748/W1748-1</f>
        <v>-7.337996001404079E-2</v>
      </c>
      <c r="Z1748" s="64"/>
      <c r="AA1748" s="64">
        <f ca="1">MAX(Y1748,OFFSET($AA$4,B1748,0))</f>
        <v>-7.2166759510916223E-2</v>
      </c>
      <c r="AB1748" s="62">
        <f t="shared" ref="AB1748:AB1811" ca="1" si="369">(W1748*(1+AA1748))*E1748</f>
        <v>3378343.5445394674</v>
      </c>
      <c r="AC1748" s="65">
        <f t="shared" ref="AC1748:AC1811" ca="1" si="370">AB1748-V1748</f>
        <v>4417.3973394208588</v>
      </c>
      <c r="AD1748" s="62">
        <f ca="1">MAX(0,AB1748-W1748*(1+OFFSET($Y$4,B1748,0))*E1748)</f>
        <v>0</v>
      </c>
      <c r="AE1748" s="65">
        <f ca="1">IF(OFFSET($AC$4,B1748,0)=0,0,-OFFSET($AC$4,B1748,0)/OFFSET($AD$4,B1748,0)*AD1748)</f>
        <v>0</v>
      </c>
      <c r="AF1748" s="51">
        <f t="shared" ref="AF1748:AF1811" ca="1" si="371">AB1748+AE1748</f>
        <v>3378343.5445394674</v>
      </c>
    </row>
    <row r="1749" spans="1:32" ht="11.25" x14ac:dyDescent="0.2">
      <c r="A1749" s="60">
        <v>70210</v>
      </c>
      <c r="B1749" s="102">
        <f>INT(A1749/10000)</f>
        <v>7</v>
      </c>
      <c r="C1749" s="109">
        <v>2</v>
      </c>
      <c r="D1749" s="60" t="s">
        <v>1805</v>
      </c>
      <c r="E1749" s="60">
        <v>596</v>
      </c>
      <c r="F1749" s="60">
        <v>0</v>
      </c>
      <c r="G1749" s="60">
        <f t="shared" si="359"/>
        <v>960.71641791044772</v>
      </c>
      <c r="H1749" s="60"/>
      <c r="I1749" s="60"/>
      <c r="J1749" s="57"/>
      <c r="K1749" s="23">
        <f t="shared" si="360"/>
        <v>1</v>
      </c>
      <c r="L1749" s="23">
        <f t="shared" si="361"/>
        <v>0</v>
      </c>
      <c r="M1749" s="23">
        <f ca="1">OFFSET('Z1'!$B$7,B1749,K1749)*E1749</f>
        <v>0</v>
      </c>
      <c r="N1749" s="23">
        <f ca="1">IF(L1749&gt;0,OFFSET('Z1'!$I$7,B1749,L1749)*IF(L1749=1,E1749-9300,IF(L1749=2,E1749-18000,IF(L1749=3,E1749-45000,0))),0)</f>
        <v>0</v>
      </c>
      <c r="O1749" s="23">
        <f>IF(AND(F1749=1,E1749&gt;20000,E1749&lt;=45000),E1749*'Z1'!$G$7,0)+IF(AND(F1749=1,E1749&gt;45000,E1749&lt;=50000),'Z1'!$G$7/5000*(50000-E1749)*E1749,0)</f>
        <v>0</v>
      </c>
      <c r="P1749" s="24">
        <f t="shared" ca="1" si="362"/>
        <v>0</v>
      </c>
      <c r="Q1749" s="27">
        <v>4945</v>
      </c>
      <c r="R1749" s="26">
        <f t="shared" si="363"/>
        <v>3945</v>
      </c>
      <c r="S1749" s="27">
        <f t="shared" si="364"/>
        <v>1</v>
      </c>
      <c r="T1749" s="28">
        <f t="shared" si="365"/>
        <v>3550.5</v>
      </c>
      <c r="U1749" s="61">
        <f ca="1">OFFSET($U$4,B1749,0)/OFFSET($G$4,B1749,0)*G1749</f>
        <v>514255.81301929674</v>
      </c>
      <c r="V1749" s="62">
        <f t="shared" ca="1" si="366"/>
        <v>517806.31301929674</v>
      </c>
      <c r="W1749" s="63">
        <v>940.45414899949685</v>
      </c>
      <c r="X1749" s="63">
        <f t="shared" ca="1" si="367"/>
        <v>868.80253862298105</v>
      </c>
      <c r="Y1749" s="64">
        <f t="shared" ca="1" si="368"/>
        <v>-7.6188308013466099E-2</v>
      </c>
      <c r="Z1749" s="64"/>
      <c r="AA1749" s="64">
        <f ca="1">MAX(Y1749,OFFSET($AA$4,B1749,0))</f>
        <v>-7.2166759510916223E-2</v>
      </c>
      <c r="AB1749" s="62">
        <f t="shared" ca="1" si="369"/>
        <v>520060.43387617363</v>
      </c>
      <c r="AC1749" s="65">
        <f t="shared" ca="1" si="370"/>
        <v>2254.1208568768925</v>
      </c>
      <c r="AD1749" s="62">
        <f ca="1">MAX(0,AB1749-W1749*(1+OFFSET($Y$4,B1749,0))*E1749)</f>
        <v>0</v>
      </c>
      <c r="AE1749" s="65">
        <f ca="1">IF(OFFSET($AC$4,B1749,0)=0,0,-OFFSET($AC$4,B1749,0)/OFFSET($AD$4,B1749,0)*AD1749)</f>
        <v>0</v>
      </c>
      <c r="AF1749" s="51">
        <f t="shared" ca="1" si="371"/>
        <v>520060.43387617363</v>
      </c>
    </row>
    <row r="1750" spans="1:32" ht="11.25" x14ac:dyDescent="0.2">
      <c r="A1750" s="60">
        <v>70211</v>
      </c>
      <c r="B1750" s="102">
        <f>INT(A1750/10000)</f>
        <v>7</v>
      </c>
      <c r="C1750" s="109">
        <v>3</v>
      </c>
      <c r="D1750" s="60" t="s">
        <v>1806</v>
      </c>
      <c r="E1750" s="60">
        <v>1229</v>
      </c>
      <c r="F1750" s="60">
        <v>0</v>
      </c>
      <c r="G1750" s="60">
        <f t="shared" si="359"/>
        <v>1981.0746268656717</v>
      </c>
      <c r="H1750" s="60"/>
      <c r="I1750" s="60"/>
      <c r="J1750" s="57"/>
      <c r="K1750" s="23">
        <f t="shared" si="360"/>
        <v>1</v>
      </c>
      <c r="L1750" s="23">
        <f t="shared" si="361"/>
        <v>0</v>
      </c>
      <c r="M1750" s="23">
        <f ca="1">OFFSET('Z1'!$B$7,B1750,K1750)*E1750</f>
        <v>0</v>
      </c>
      <c r="N1750" s="23">
        <f ca="1">IF(L1750&gt;0,OFFSET('Z1'!$I$7,B1750,L1750)*IF(L1750=1,E1750-9300,IF(L1750=2,E1750-18000,IF(L1750=3,E1750-45000,0))),0)</f>
        <v>0</v>
      </c>
      <c r="O1750" s="23">
        <f>IF(AND(F1750=1,E1750&gt;20000,E1750&lt;=45000),E1750*'Z1'!$G$7,0)+IF(AND(F1750=1,E1750&gt;45000,E1750&lt;=50000),'Z1'!$G$7/5000*(50000-E1750)*E1750,0)</f>
        <v>0</v>
      </c>
      <c r="P1750" s="24">
        <f t="shared" ca="1" si="362"/>
        <v>0</v>
      </c>
      <c r="Q1750" s="27">
        <v>0</v>
      </c>
      <c r="R1750" s="26">
        <f t="shared" si="363"/>
        <v>0</v>
      </c>
      <c r="S1750" s="27">
        <f t="shared" si="364"/>
        <v>1</v>
      </c>
      <c r="T1750" s="28">
        <f t="shared" si="365"/>
        <v>0</v>
      </c>
      <c r="U1750" s="61">
        <f ca="1">OFFSET($U$4,B1750,0)/OFFSET($G$4,B1750,0)*G1750</f>
        <v>1060436.9030213351</v>
      </c>
      <c r="V1750" s="62">
        <f t="shared" ca="1" si="366"/>
        <v>1060436.9030213351</v>
      </c>
      <c r="W1750" s="63">
        <v>934.95419849175039</v>
      </c>
      <c r="X1750" s="63">
        <f t="shared" ca="1" si="367"/>
        <v>862.84532385788054</v>
      </c>
      <c r="Y1750" s="64">
        <f t="shared" ca="1" si="368"/>
        <v>-7.7125569092255541E-2</v>
      </c>
      <c r="Z1750" s="64"/>
      <c r="AA1750" s="64">
        <f ca="1">MAX(Y1750,OFFSET($AA$4,B1750,0))</f>
        <v>-7.2166759510916223E-2</v>
      </c>
      <c r="AB1750" s="62">
        <f t="shared" ca="1" si="369"/>
        <v>1066134.8663617384</v>
      </c>
      <c r="AC1750" s="65">
        <f t="shared" ca="1" si="370"/>
        <v>5697.9633404032793</v>
      </c>
      <c r="AD1750" s="62">
        <f ca="1">MAX(0,AB1750-W1750*(1+OFFSET($Y$4,B1750,0))*E1750)</f>
        <v>0</v>
      </c>
      <c r="AE1750" s="65">
        <f ca="1">IF(OFFSET($AC$4,B1750,0)=0,0,-OFFSET($AC$4,B1750,0)/OFFSET($AD$4,B1750,0)*AD1750)</f>
        <v>0</v>
      </c>
      <c r="AF1750" s="51">
        <f t="shared" ca="1" si="371"/>
        <v>1066134.8663617384</v>
      </c>
    </row>
    <row r="1751" spans="1:32" ht="11.25" x14ac:dyDescent="0.2">
      <c r="A1751" s="60">
        <v>70212</v>
      </c>
      <c r="B1751" s="102">
        <f>INT(A1751/10000)</f>
        <v>7</v>
      </c>
      <c r="C1751" s="109">
        <v>3</v>
      </c>
      <c r="D1751" s="60" t="s">
        <v>1807</v>
      </c>
      <c r="E1751" s="60">
        <v>2163</v>
      </c>
      <c r="F1751" s="60">
        <v>0</v>
      </c>
      <c r="G1751" s="60">
        <f t="shared" si="359"/>
        <v>3486.6268656716416</v>
      </c>
      <c r="H1751" s="60"/>
      <c r="I1751" s="60"/>
      <c r="J1751" s="57"/>
      <c r="K1751" s="23">
        <f t="shared" si="360"/>
        <v>1</v>
      </c>
      <c r="L1751" s="23">
        <f t="shared" si="361"/>
        <v>0</v>
      </c>
      <c r="M1751" s="23">
        <f ca="1">OFFSET('Z1'!$B$7,B1751,K1751)*E1751</f>
        <v>0</v>
      </c>
      <c r="N1751" s="23">
        <f ca="1">IF(L1751&gt;0,OFFSET('Z1'!$I$7,B1751,L1751)*IF(L1751=1,E1751-9300,IF(L1751=2,E1751-18000,IF(L1751=3,E1751-45000,0))),0)</f>
        <v>0</v>
      </c>
      <c r="O1751" s="23">
        <f>IF(AND(F1751=1,E1751&gt;20000,E1751&lt;=45000),E1751*'Z1'!$G$7,0)+IF(AND(F1751=1,E1751&gt;45000,E1751&lt;=50000),'Z1'!$G$7/5000*(50000-E1751)*E1751,0)</f>
        <v>0</v>
      </c>
      <c r="P1751" s="24">
        <f t="shared" ca="1" si="362"/>
        <v>0</v>
      </c>
      <c r="Q1751" s="27">
        <v>70628</v>
      </c>
      <c r="R1751" s="26">
        <f t="shared" si="363"/>
        <v>69628</v>
      </c>
      <c r="S1751" s="27">
        <f t="shared" si="364"/>
        <v>1</v>
      </c>
      <c r="T1751" s="28">
        <f t="shared" si="365"/>
        <v>62665.200000000004</v>
      </c>
      <c r="U1751" s="61">
        <f ca="1">OFFSET($U$4,B1751,0)/OFFSET($G$4,B1751,0)*G1751</f>
        <v>1866334.4355045953</v>
      </c>
      <c r="V1751" s="62">
        <f t="shared" ca="1" si="366"/>
        <v>1928999.6355045952</v>
      </c>
      <c r="W1751" s="63">
        <v>960.8689293699374</v>
      </c>
      <c r="X1751" s="63">
        <f t="shared" ca="1" si="367"/>
        <v>891.81675242930896</v>
      </c>
      <c r="Y1751" s="64">
        <f t="shared" ca="1" si="368"/>
        <v>-7.1864304100151766E-2</v>
      </c>
      <c r="Z1751" s="64"/>
      <c r="AA1751" s="64">
        <f ca="1">MAX(Y1751,OFFSET($AA$4,B1751,0))</f>
        <v>-7.1864304100151766E-2</v>
      </c>
      <c r="AB1751" s="62">
        <f t="shared" ca="1" si="369"/>
        <v>1928999.6355045952</v>
      </c>
      <c r="AC1751" s="65">
        <f t="shared" ca="1" si="370"/>
        <v>0</v>
      </c>
      <c r="AD1751" s="62">
        <f ca="1">MAX(0,AB1751-W1751*(1+OFFSET($Y$4,B1751,0))*E1751)</f>
        <v>0</v>
      </c>
      <c r="AE1751" s="65">
        <f ca="1">IF(OFFSET($AC$4,B1751,0)=0,0,-OFFSET($AC$4,B1751,0)/OFFSET($AD$4,B1751,0)*AD1751)</f>
        <v>0</v>
      </c>
      <c r="AF1751" s="51">
        <f t="shared" ca="1" si="371"/>
        <v>1928999.6355045952</v>
      </c>
    </row>
    <row r="1752" spans="1:32" ht="11.25" x14ac:dyDescent="0.2">
      <c r="A1752" s="60">
        <v>70213</v>
      </c>
      <c r="B1752" s="102">
        <f>INT(A1752/10000)</f>
        <v>7</v>
      </c>
      <c r="C1752" s="109">
        <v>3</v>
      </c>
      <c r="D1752" s="60" t="s">
        <v>1808</v>
      </c>
      <c r="E1752" s="60">
        <v>1334</v>
      </c>
      <c r="F1752" s="60">
        <v>0</v>
      </c>
      <c r="G1752" s="60">
        <f t="shared" si="359"/>
        <v>2150.3283582089553</v>
      </c>
      <c r="H1752" s="60"/>
      <c r="I1752" s="60"/>
      <c r="J1752" s="57"/>
      <c r="K1752" s="23">
        <f t="shared" si="360"/>
        <v>1</v>
      </c>
      <c r="L1752" s="23">
        <f t="shared" si="361"/>
        <v>0</v>
      </c>
      <c r="M1752" s="23">
        <f ca="1">OFFSET('Z1'!$B$7,B1752,K1752)*E1752</f>
        <v>0</v>
      </c>
      <c r="N1752" s="23">
        <f ca="1">IF(L1752&gt;0,OFFSET('Z1'!$I$7,B1752,L1752)*IF(L1752=1,E1752-9300,IF(L1752=2,E1752-18000,IF(L1752=3,E1752-45000,0))),0)</f>
        <v>0</v>
      </c>
      <c r="O1752" s="23">
        <f>IF(AND(F1752=1,E1752&gt;20000,E1752&lt;=45000),E1752*'Z1'!$G$7,0)+IF(AND(F1752=1,E1752&gt;45000,E1752&lt;=50000),'Z1'!$G$7/5000*(50000-E1752)*E1752,0)</f>
        <v>0</v>
      </c>
      <c r="P1752" s="24">
        <f t="shared" ca="1" si="362"/>
        <v>0</v>
      </c>
      <c r="Q1752" s="27">
        <v>155343</v>
      </c>
      <c r="R1752" s="26">
        <f t="shared" si="363"/>
        <v>154343</v>
      </c>
      <c r="S1752" s="27">
        <f t="shared" si="364"/>
        <v>1</v>
      </c>
      <c r="T1752" s="28">
        <f t="shared" si="365"/>
        <v>138908.70000000001</v>
      </c>
      <c r="U1752" s="61">
        <f ca="1">OFFSET($U$4,B1752,0)/OFFSET($G$4,B1752,0)*G1752</f>
        <v>1151035.6620264126</v>
      </c>
      <c r="V1752" s="62">
        <f t="shared" ca="1" si="366"/>
        <v>1289944.3620264125</v>
      </c>
      <c r="W1752" s="63">
        <v>1038.5554142972214</v>
      </c>
      <c r="X1752" s="63">
        <f t="shared" ca="1" si="367"/>
        <v>966.97478412774547</v>
      </c>
      <c r="Y1752" s="64">
        <f t="shared" ca="1" si="368"/>
        <v>-6.8923265127758038E-2</v>
      </c>
      <c r="Z1752" s="64"/>
      <c r="AA1752" s="64">
        <f ca="1">MAX(Y1752,OFFSET($AA$4,B1752,0))</f>
        <v>-6.8923265127758038E-2</v>
      </c>
      <c r="AB1752" s="62">
        <f t="shared" ca="1" si="369"/>
        <v>1289944.3620264125</v>
      </c>
      <c r="AC1752" s="65">
        <f t="shared" ca="1" si="370"/>
        <v>0</v>
      </c>
      <c r="AD1752" s="62">
        <f ca="1">MAX(0,AB1752-W1752*(1+OFFSET($Y$4,B1752,0))*E1752)</f>
        <v>0</v>
      </c>
      <c r="AE1752" s="65">
        <f ca="1">IF(OFFSET($AC$4,B1752,0)=0,0,-OFFSET($AC$4,B1752,0)/OFFSET($AD$4,B1752,0)*AD1752)</f>
        <v>0</v>
      </c>
      <c r="AF1752" s="51">
        <f t="shared" ca="1" si="371"/>
        <v>1289944.3620264125</v>
      </c>
    </row>
    <row r="1753" spans="1:32" ht="11.25" x14ac:dyDescent="0.2">
      <c r="A1753" s="60">
        <v>70214</v>
      </c>
      <c r="B1753" s="102">
        <f>INT(A1753/10000)</f>
        <v>7</v>
      </c>
      <c r="C1753" s="109">
        <v>3</v>
      </c>
      <c r="D1753" s="60" t="s">
        <v>1809</v>
      </c>
      <c r="E1753" s="60">
        <v>2366</v>
      </c>
      <c r="F1753" s="60">
        <v>0</v>
      </c>
      <c r="G1753" s="60">
        <f t="shared" si="359"/>
        <v>3813.8507462686566</v>
      </c>
      <c r="H1753" s="60"/>
      <c r="I1753" s="60"/>
      <c r="J1753" s="57"/>
      <c r="K1753" s="23">
        <f t="shared" si="360"/>
        <v>1</v>
      </c>
      <c r="L1753" s="23">
        <f t="shared" si="361"/>
        <v>0</v>
      </c>
      <c r="M1753" s="23">
        <f ca="1">OFFSET('Z1'!$B$7,B1753,K1753)*E1753</f>
        <v>0</v>
      </c>
      <c r="N1753" s="23">
        <f ca="1">IF(L1753&gt;0,OFFSET('Z1'!$I$7,B1753,L1753)*IF(L1753=1,E1753-9300,IF(L1753=2,E1753-18000,IF(L1753=3,E1753-45000,0))),0)</f>
        <v>0</v>
      </c>
      <c r="O1753" s="23">
        <f>IF(AND(F1753=1,E1753&gt;20000,E1753&lt;=45000),E1753*'Z1'!$G$7,0)+IF(AND(F1753=1,E1753&gt;45000,E1753&lt;=50000),'Z1'!$G$7/5000*(50000-E1753)*E1753,0)</f>
        <v>0</v>
      </c>
      <c r="P1753" s="24">
        <f t="shared" ca="1" si="362"/>
        <v>0</v>
      </c>
      <c r="Q1753" s="27">
        <v>277098</v>
      </c>
      <c r="R1753" s="26">
        <f t="shared" si="363"/>
        <v>276098</v>
      </c>
      <c r="S1753" s="27">
        <f t="shared" si="364"/>
        <v>1</v>
      </c>
      <c r="T1753" s="28">
        <f t="shared" si="365"/>
        <v>248488.2</v>
      </c>
      <c r="U1753" s="61">
        <f ca="1">OFFSET($U$4,B1753,0)/OFFSET($G$4,B1753,0)*G1753</f>
        <v>2041492.0362477449</v>
      </c>
      <c r="V1753" s="62">
        <f t="shared" ca="1" si="366"/>
        <v>2289980.2362477449</v>
      </c>
      <c r="W1753" s="63">
        <v>1035.8192047184002</v>
      </c>
      <c r="X1753" s="63">
        <f t="shared" ca="1" si="367"/>
        <v>967.86992233632498</v>
      </c>
      <c r="Y1753" s="64">
        <f t="shared" ca="1" si="368"/>
        <v>-6.5599558371335687E-2</v>
      </c>
      <c r="Z1753" s="64"/>
      <c r="AA1753" s="64">
        <f ca="1">MAX(Y1753,OFFSET($AA$4,B1753,0))</f>
        <v>-6.5599558371335687E-2</v>
      </c>
      <c r="AB1753" s="62">
        <f t="shared" ca="1" si="369"/>
        <v>2289980.2362477449</v>
      </c>
      <c r="AC1753" s="65">
        <f t="shared" ca="1" si="370"/>
        <v>0</v>
      </c>
      <c r="AD1753" s="62">
        <f ca="1">MAX(0,AB1753-W1753*(1+OFFSET($Y$4,B1753,0))*E1753)</f>
        <v>3840.8154319883324</v>
      </c>
      <c r="AE1753" s="65">
        <f ca="1">IF(OFFSET($AC$4,B1753,0)=0,0,-OFFSET($AC$4,B1753,0)/OFFSET($AD$4,B1753,0)*AD1753)</f>
        <v>-1383.1302849932135</v>
      </c>
      <c r="AF1753" s="51">
        <f t="shared" ca="1" si="371"/>
        <v>2288597.1059627514</v>
      </c>
    </row>
    <row r="1754" spans="1:32" ht="11.25" x14ac:dyDescent="0.2">
      <c r="A1754" s="60">
        <v>70215</v>
      </c>
      <c r="B1754" s="102">
        <f>INT(A1754/10000)</f>
        <v>7</v>
      </c>
      <c r="C1754" s="109">
        <v>3</v>
      </c>
      <c r="D1754" s="60" t="s">
        <v>1810</v>
      </c>
      <c r="E1754" s="60">
        <v>2313</v>
      </c>
      <c r="F1754" s="60">
        <v>0</v>
      </c>
      <c r="G1754" s="60">
        <f t="shared" si="359"/>
        <v>3728.4179104477612</v>
      </c>
      <c r="H1754" s="60"/>
      <c r="I1754" s="60"/>
      <c r="J1754" s="57"/>
      <c r="K1754" s="23">
        <f t="shared" si="360"/>
        <v>1</v>
      </c>
      <c r="L1754" s="23">
        <f t="shared" si="361"/>
        <v>0</v>
      </c>
      <c r="M1754" s="23">
        <f ca="1">OFFSET('Z1'!$B$7,B1754,K1754)*E1754</f>
        <v>0</v>
      </c>
      <c r="N1754" s="23">
        <f ca="1">IF(L1754&gt;0,OFFSET('Z1'!$I$7,B1754,L1754)*IF(L1754=1,E1754-9300,IF(L1754=2,E1754-18000,IF(L1754=3,E1754-45000,0))),0)</f>
        <v>0</v>
      </c>
      <c r="O1754" s="23">
        <f>IF(AND(F1754=1,E1754&gt;20000,E1754&lt;=45000),E1754*'Z1'!$G$7,0)+IF(AND(F1754=1,E1754&gt;45000,E1754&lt;=50000),'Z1'!$G$7/5000*(50000-E1754)*E1754,0)</f>
        <v>0</v>
      </c>
      <c r="P1754" s="24">
        <f t="shared" ca="1" si="362"/>
        <v>0</v>
      </c>
      <c r="Q1754" s="27">
        <v>8449</v>
      </c>
      <c r="R1754" s="26">
        <f t="shared" si="363"/>
        <v>7449</v>
      </c>
      <c r="S1754" s="27">
        <f t="shared" si="364"/>
        <v>1</v>
      </c>
      <c r="T1754" s="28">
        <f t="shared" si="365"/>
        <v>6704.1</v>
      </c>
      <c r="U1754" s="61">
        <f ca="1">OFFSET($U$4,B1754,0)/OFFSET($G$4,B1754,0)*G1754</f>
        <v>1995761.2340832774</v>
      </c>
      <c r="V1754" s="62">
        <f t="shared" ca="1" si="366"/>
        <v>2002465.3340832775</v>
      </c>
      <c r="W1754" s="63">
        <v>937.58933012748628</v>
      </c>
      <c r="X1754" s="63">
        <f t="shared" ca="1" si="367"/>
        <v>865.74376743764697</v>
      </c>
      <c r="Y1754" s="64">
        <f t="shared" ca="1" si="368"/>
        <v>-7.6627965337521808E-2</v>
      </c>
      <c r="Z1754" s="64"/>
      <c r="AA1754" s="64">
        <f ca="1">MAX(Y1754,OFFSET($AA$4,B1754,0))</f>
        <v>-7.2166759510916223E-2</v>
      </c>
      <c r="AB1754" s="62">
        <f t="shared" ca="1" si="369"/>
        <v>2012140.1018698649</v>
      </c>
      <c r="AC1754" s="65">
        <f t="shared" ca="1" si="370"/>
        <v>9674.7677865873557</v>
      </c>
      <c r="AD1754" s="62">
        <f ca="1">MAX(0,AB1754-W1754*(1+OFFSET($Y$4,B1754,0))*E1754)</f>
        <v>0</v>
      </c>
      <c r="AE1754" s="65">
        <f ca="1">IF(OFFSET($AC$4,B1754,0)=0,0,-OFFSET($AC$4,B1754,0)/OFFSET($AD$4,B1754,0)*AD1754)</f>
        <v>0</v>
      </c>
      <c r="AF1754" s="51">
        <f t="shared" ca="1" si="371"/>
        <v>2012140.1018698649</v>
      </c>
    </row>
    <row r="1755" spans="1:32" ht="11.25" x14ac:dyDescent="0.2">
      <c r="A1755" s="60">
        <v>70216</v>
      </c>
      <c r="B1755" s="102">
        <f>INT(A1755/10000)</f>
        <v>7</v>
      </c>
      <c r="C1755" s="109">
        <v>3</v>
      </c>
      <c r="D1755" s="60" t="s">
        <v>1811</v>
      </c>
      <c r="E1755" s="60">
        <v>1815</v>
      </c>
      <c r="F1755" s="60">
        <v>0</v>
      </c>
      <c r="G1755" s="60">
        <f t="shared" si="359"/>
        <v>2925.6716417910447</v>
      </c>
      <c r="H1755" s="60"/>
      <c r="I1755" s="60"/>
      <c r="J1755" s="57"/>
      <c r="K1755" s="23">
        <f t="shared" si="360"/>
        <v>1</v>
      </c>
      <c r="L1755" s="23">
        <f t="shared" si="361"/>
        <v>0</v>
      </c>
      <c r="M1755" s="23">
        <f ca="1">OFFSET('Z1'!$B$7,B1755,K1755)*E1755</f>
        <v>0</v>
      </c>
      <c r="N1755" s="23">
        <f ca="1">IF(L1755&gt;0,OFFSET('Z1'!$I$7,B1755,L1755)*IF(L1755=1,E1755-9300,IF(L1755=2,E1755-18000,IF(L1755=3,E1755-45000,0))),0)</f>
        <v>0</v>
      </c>
      <c r="O1755" s="23">
        <f>IF(AND(F1755=1,E1755&gt;20000,E1755&lt;=45000),E1755*'Z1'!$G$7,0)+IF(AND(F1755=1,E1755&gt;45000,E1755&lt;=50000),'Z1'!$G$7/5000*(50000-E1755)*E1755,0)</f>
        <v>0</v>
      </c>
      <c r="P1755" s="24">
        <f t="shared" ca="1" si="362"/>
        <v>0</v>
      </c>
      <c r="Q1755" s="27">
        <v>49342</v>
      </c>
      <c r="R1755" s="26">
        <f t="shared" si="363"/>
        <v>48342</v>
      </c>
      <c r="S1755" s="27">
        <f t="shared" si="364"/>
        <v>1</v>
      </c>
      <c r="T1755" s="28">
        <f t="shared" si="365"/>
        <v>43507.8</v>
      </c>
      <c r="U1755" s="61">
        <f ca="1">OFFSET($U$4,B1755,0)/OFFSET($G$4,B1755,0)*G1755</f>
        <v>1566064.262802053</v>
      </c>
      <c r="V1755" s="62">
        <f t="shared" ca="1" si="366"/>
        <v>1609572.0628020531</v>
      </c>
      <c r="W1755" s="63">
        <v>959.68585678320756</v>
      </c>
      <c r="X1755" s="63">
        <f t="shared" ca="1" si="367"/>
        <v>886.81656352730192</v>
      </c>
      <c r="Y1755" s="64">
        <f t="shared" ca="1" si="368"/>
        <v>-7.5930360691318088E-2</v>
      </c>
      <c r="Z1755" s="64"/>
      <c r="AA1755" s="64">
        <f ca="1">MAX(Y1755,OFFSET($AA$4,B1755,0))</f>
        <v>-7.2166759510916223E-2</v>
      </c>
      <c r="AB1755" s="62">
        <f t="shared" ca="1" si="369"/>
        <v>1616127.6156065317</v>
      </c>
      <c r="AC1755" s="65">
        <f t="shared" ca="1" si="370"/>
        <v>6555.552804478677</v>
      </c>
      <c r="AD1755" s="62">
        <f ca="1">MAX(0,AB1755-W1755*(1+OFFSET($Y$4,B1755,0))*E1755)</f>
        <v>0</v>
      </c>
      <c r="AE1755" s="65">
        <f ca="1">IF(OFFSET($AC$4,B1755,0)=0,0,-OFFSET($AC$4,B1755,0)/OFFSET($AD$4,B1755,0)*AD1755)</f>
        <v>0</v>
      </c>
      <c r="AF1755" s="51">
        <f t="shared" ca="1" si="371"/>
        <v>1616127.6156065317</v>
      </c>
    </row>
    <row r="1756" spans="1:32" ht="11.25" x14ac:dyDescent="0.2">
      <c r="A1756" s="60">
        <v>70217</v>
      </c>
      <c r="B1756" s="102">
        <f>INT(A1756/10000)</f>
        <v>7</v>
      </c>
      <c r="C1756" s="109">
        <v>3</v>
      </c>
      <c r="D1756" s="60" t="s">
        <v>1812</v>
      </c>
      <c r="E1756" s="60">
        <v>1390</v>
      </c>
      <c r="F1756" s="60">
        <v>0</v>
      </c>
      <c r="G1756" s="60">
        <f t="shared" si="359"/>
        <v>2240.5970149253731</v>
      </c>
      <c r="H1756" s="60"/>
      <c r="I1756" s="60"/>
      <c r="J1756" s="57"/>
      <c r="K1756" s="23">
        <f t="shared" si="360"/>
        <v>1</v>
      </c>
      <c r="L1756" s="23">
        <f t="shared" si="361"/>
        <v>0</v>
      </c>
      <c r="M1756" s="23">
        <f ca="1">OFFSET('Z1'!$B$7,B1756,K1756)*E1756</f>
        <v>0</v>
      </c>
      <c r="N1756" s="23">
        <f ca="1">IF(L1756&gt;0,OFFSET('Z1'!$I$7,B1756,L1756)*IF(L1756=1,E1756-9300,IF(L1756=2,E1756-18000,IF(L1756=3,E1756-45000,0))),0)</f>
        <v>0</v>
      </c>
      <c r="O1756" s="23">
        <f>IF(AND(F1756=1,E1756&gt;20000,E1756&lt;=45000),E1756*'Z1'!$G$7,0)+IF(AND(F1756=1,E1756&gt;45000,E1756&lt;=50000),'Z1'!$G$7/5000*(50000-E1756)*E1756,0)</f>
        <v>0</v>
      </c>
      <c r="P1756" s="24">
        <f t="shared" ca="1" si="362"/>
        <v>0</v>
      </c>
      <c r="Q1756" s="27">
        <v>517123</v>
      </c>
      <c r="R1756" s="26">
        <f t="shared" si="363"/>
        <v>516123</v>
      </c>
      <c r="S1756" s="27">
        <f t="shared" si="364"/>
        <v>1</v>
      </c>
      <c r="T1756" s="28">
        <f t="shared" si="365"/>
        <v>464510.7</v>
      </c>
      <c r="U1756" s="61">
        <f ca="1">OFFSET($U$4,B1756,0)/OFFSET($G$4,B1756,0)*G1756</f>
        <v>1199355.0001624539</v>
      </c>
      <c r="V1756" s="62">
        <f t="shared" ca="1" si="366"/>
        <v>1663865.7001624538</v>
      </c>
      <c r="W1756" s="63">
        <v>1283.6774205527083</v>
      </c>
      <c r="X1756" s="63">
        <f t="shared" ca="1" si="367"/>
        <v>1197.0256835701107</v>
      </c>
      <c r="Y1756" s="64">
        <f t="shared" ca="1" si="368"/>
        <v>-6.7502735185050122E-2</v>
      </c>
      <c r="Z1756" s="64"/>
      <c r="AA1756" s="64">
        <f ca="1">MAX(Y1756,OFFSET($AA$4,B1756,0))</f>
        <v>-6.7502735185050122E-2</v>
      </c>
      <c r="AB1756" s="62">
        <f t="shared" ca="1" si="369"/>
        <v>1663865.7001624538</v>
      </c>
      <c r="AC1756" s="65">
        <f t="shared" ca="1" si="370"/>
        <v>0</v>
      </c>
      <c r="AD1756" s="62">
        <f ca="1">MAX(0,AB1756-W1756*(1+OFFSET($Y$4,B1756,0))*E1756)</f>
        <v>0</v>
      </c>
      <c r="AE1756" s="65">
        <f ca="1">IF(OFFSET($AC$4,B1756,0)=0,0,-OFFSET($AC$4,B1756,0)/OFFSET($AD$4,B1756,0)*AD1756)</f>
        <v>0</v>
      </c>
      <c r="AF1756" s="51">
        <f t="shared" ca="1" si="371"/>
        <v>1663865.7001624538</v>
      </c>
    </row>
    <row r="1757" spans="1:32" ht="11.25" x14ac:dyDescent="0.2">
      <c r="A1757" s="60">
        <v>70218</v>
      </c>
      <c r="B1757" s="102">
        <f>INT(A1757/10000)</f>
        <v>7</v>
      </c>
      <c r="C1757" s="109">
        <v>3</v>
      </c>
      <c r="D1757" s="60" t="s">
        <v>1813</v>
      </c>
      <c r="E1757" s="60">
        <v>1622</v>
      </c>
      <c r="F1757" s="60">
        <v>0</v>
      </c>
      <c r="G1757" s="60">
        <f t="shared" si="359"/>
        <v>2614.5671641791046</v>
      </c>
      <c r="H1757" s="60"/>
      <c r="I1757" s="60"/>
      <c r="J1757" s="57"/>
      <c r="K1757" s="23">
        <f t="shared" si="360"/>
        <v>1</v>
      </c>
      <c r="L1757" s="23">
        <f t="shared" si="361"/>
        <v>0</v>
      </c>
      <c r="M1757" s="23">
        <f ca="1">OFFSET('Z1'!$B$7,B1757,K1757)*E1757</f>
        <v>0</v>
      </c>
      <c r="N1757" s="23">
        <f ca="1">IF(L1757&gt;0,OFFSET('Z1'!$I$7,B1757,L1757)*IF(L1757=1,E1757-9300,IF(L1757=2,E1757-18000,IF(L1757=3,E1757-45000,0))),0)</f>
        <v>0</v>
      </c>
      <c r="O1757" s="23">
        <f>IF(AND(F1757=1,E1757&gt;20000,E1757&lt;=45000),E1757*'Z1'!$G$7,0)+IF(AND(F1757=1,E1757&gt;45000,E1757&lt;=50000),'Z1'!$G$7/5000*(50000-E1757)*E1757,0)</f>
        <v>0</v>
      </c>
      <c r="P1757" s="24">
        <f t="shared" ca="1" si="362"/>
        <v>0</v>
      </c>
      <c r="Q1757" s="27">
        <v>108465</v>
      </c>
      <c r="R1757" s="26">
        <f t="shared" si="363"/>
        <v>107465</v>
      </c>
      <c r="S1757" s="27">
        <f t="shared" si="364"/>
        <v>1</v>
      </c>
      <c r="T1757" s="28">
        <f t="shared" si="365"/>
        <v>96718.5</v>
      </c>
      <c r="U1757" s="61">
        <f ca="1">OFFSET($U$4,B1757,0)/OFFSET($G$4,B1757,0)*G1757</f>
        <v>1399535.1152974821</v>
      </c>
      <c r="V1757" s="62">
        <f t="shared" ca="1" si="366"/>
        <v>1496253.6152974821</v>
      </c>
      <c r="W1757" s="63">
        <v>993.28590580882337</v>
      </c>
      <c r="X1757" s="63">
        <f t="shared" ca="1" si="367"/>
        <v>922.47448538685705</v>
      </c>
      <c r="Y1757" s="64">
        <f t="shared" ca="1" si="368"/>
        <v>-7.1290068657830385E-2</v>
      </c>
      <c r="Z1757" s="64"/>
      <c r="AA1757" s="64">
        <f ca="1">MAX(Y1757,OFFSET($AA$4,B1757,0))</f>
        <v>-7.1290068657830385E-2</v>
      </c>
      <c r="AB1757" s="62">
        <f t="shared" ca="1" si="369"/>
        <v>1496253.6152974821</v>
      </c>
      <c r="AC1757" s="65">
        <f t="shared" ca="1" si="370"/>
        <v>0</v>
      </c>
      <c r="AD1757" s="62">
        <f ca="1">MAX(0,AB1757-W1757*(1+OFFSET($Y$4,B1757,0))*E1757)</f>
        <v>0</v>
      </c>
      <c r="AE1757" s="65">
        <f ca="1">IF(OFFSET($AC$4,B1757,0)=0,0,-OFFSET($AC$4,B1757,0)/OFFSET($AD$4,B1757,0)*AD1757)</f>
        <v>0</v>
      </c>
      <c r="AF1757" s="51">
        <f t="shared" ca="1" si="371"/>
        <v>1496253.6152974821</v>
      </c>
    </row>
    <row r="1758" spans="1:32" ht="11.25" x14ac:dyDescent="0.2">
      <c r="A1758" s="60">
        <v>70219</v>
      </c>
      <c r="B1758" s="102">
        <f>INT(A1758/10000)</f>
        <v>7</v>
      </c>
      <c r="C1758" s="109">
        <v>4</v>
      </c>
      <c r="D1758" s="60" t="s">
        <v>1814</v>
      </c>
      <c r="E1758" s="60">
        <v>2567</v>
      </c>
      <c r="F1758" s="60">
        <v>0</v>
      </c>
      <c r="G1758" s="60">
        <f t="shared" si="359"/>
        <v>4137.8507462686566</v>
      </c>
      <c r="H1758" s="60"/>
      <c r="I1758" s="60"/>
      <c r="J1758" s="57"/>
      <c r="K1758" s="23">
        <f t="shared" si="360"/>
        <v>1</v>
      </c>
      <c r="L1758" s="23">
        <f t="shared" si="361"/>
        <v>0</v>
      </c>
      <c r="M1758" s="23">
        <f ca="1">OFFSET('Z1'!$B$7,B1758,K1758)*E1758</f>
        <v>0</v>
      </c>
      <c r="N1758" s="23">
        <f ca="1">IF(L1758&gt;0,OFFSET('Z1'!$I$7,B1758,L1758)*IF(L1758=1,E1758-9300,IF(L1758=2,E1758-18000,IF(L1758=3,E1758-45000,0))),0)</f>
        <v>0</v>
      </c>
      <c r="O1758" s="23">
        <f>IF(AND(F1758=1,E1758&gt;20000,E1758&lt;=45000),E1758*'Z1'!$G$7,0)+IF(AND(F1758=1,E1758&gt;45000,E1758&lt;=50000),'Z1'!$G$7/5000*(50000-E1758)*E1758,0)</f>
        <v>0</v>
      </c>
      <c r="P1758" s="24">
        <f t="shared" ca="1" si="362"/>
        <v>0</v>
      </c>
      <c r="Q1758" s="27">
        <v>225194</v>
      </c>
      <c r="R1758" s="26">
        <f t="shared" si="363"/>
        <v>224194</v>
      </c>
      <c r="S1758" s="27">
        <f t="shared" si="364"/>
        <v>1</v>
      </c>
      <c r="T1758" s="28">
        <f t="shared" si="365"/>
        <v>201774.6</v>
      </c>
      <c r="U1758" s="61">
        <f ca="1">OFFSET($U$4,B1758,0)/OFFSET($G$4,B1758,0)*G1758</f>
        <v>2214923.9463431789</v>
      </c>
      <c r="V1758" s="62">
        <f t="shared" ca="1" si="366"/>
        <v>2416698.546343179</v>
      </c>
      <c r="W1758" s="63">
        <v>1010.1961757377292</v>
      </c>
      <c r="X1758" s="63">
        <f t="shared" ca="1" si="367"/>
        <v>941.44859616017879</v>
      </c>
      <c r="Y1758" s="64">
        <f t="shared" ca="1" si="368"/>
        <v>-6.8053692172557634E-2</v>
      </c>
      <c r="Z1758" s="64"/>
      <c r="AA1758" s="64">
        <f ca="1">MAX(Y1758,OFFSET($AA$4,B1758,0))</f>
        <v>-6.8053692172557634E-2</v>
      </c>
      <c r="AB1758" s="62">
        <f t="shared" ca="1" si="369"/>
        <v>2416698.546343179</v>
      </c>
      <c r="AC1758" s="65">
        <f t="shared" ca="1" si="370"/>
        <v>0</v>
      </c>
      <c r="AD1758" s="62">
        <f ca="1">MAX(0,AB1758-W1758*(1+OFFSET($Y$4,B1758,0))*E1758)</f>
        <v>0</v>
      </c>
      <c r="AE1758" s="65">
        <f ca="1">IF(OFFSET($AC$4,B1758,0)=0,0,-OFFSET($AC$4,B1758,0)/OFFSET($AD$4,B1758,0)*AD1758)</f>
        <v>0</v>
      </c>
      <c r="AF1758" s="51">
        <f t="shared" ca="1" si="371"/>
        <v>2416698.546343179</v>
      </c>
    </row>
    <row r="1759" spans="1:32" ht="11.25" x14ac:dyDescent="0.2">
      <c r="A1759" s="60">
        <v>70220</v>
      </c>
      <c r="B1759" s="102">
        <f>INT(A1759/10000)</f>
        <v>7</v>
      </c>
      <c r="C1759" s="109">
        <v>4</v>
      </c>
      <c r="D1759" s="60" t="s">
        <v>1815</v>
      </c>
      <c r="E1759" s="60">
        <v>2998</v>
      </c>
      <c r="F1759" s="60">
        <v>0</v>
      </c>
      <c r="G1759" s="60">
        <f t="shared" si="359"/>
        <v>4832.5970149253735</v>
      </c>
      <c r="H1759" s="60"/>
      <c r="I1759" s="60"/>
      <c r="J1759" s="57"/>
      <c r="K1759" s="23">
        <f t="shared" si="360"/>
        <v>1</v>
      </c>
      <c r="L1759" s="23">
        <f t="shared" si="361"/>
        <v>0</v>
      </c>
      <c r="M1759" s="23">
        <f ca="1">OFFSET('Z1'!$B$7,B1759,K1759)*E1759</f>
        <v>0</v>
      </c>
      <c r="N1759" s="23">
        <f ca="1">IF(L1759&gt;0,OFFSET('Z1'!$I$7,B1759,L1759)*IF(L1759=1,E1759-9300,IF(L1759=2,E1759-18000,IF(L1759=3,E1759-45000,0))),0)</f>
        <v>0</v>
      </c>
      <c r="O1759" s="23">
        <f>IF(AND(F1759=1,E1759&gt;20000,E1759&lt;=45000),E1759*'Z1'!$G$7,0)+IF(AND(F1759=1,E1759&gt;45000,E1759&lt;=50000),'Z1'!$G$7/5000*(50000-E1759)*E1759,0)</f>
        <v>0</v>
      </c>
      <c r="P1759" s="24">
        <f t="shared" ca="1" si="362"/>
        <v>0</v>
      </c>
      <c r="Q1759" s="27">
        <v>2547791</v>
      </c>
      <c r="R1759" s="26">
        <f t="shared" si="363"/>
        <v>2546791</v>
      </c>
      <c r="S1759" s="27">
        <f t="shared" si="364"/>
        <v>1</v>
      </c>
      <c r="T1759" s="28">
        <f t="shared" si="365"/>
        <v>2292111.9</v>
      </c>
      <c r="U1759" s="61">
        <f ca="1">OFFSET($U$4,B1759,0)/OFFSET($G$4,B1759,0)*G1759</f>
        <v>2586810.2809259258</v>
      </c>
      <c r="V1759" s="62">
        <f t="shared" ca="1" si="366"/>
        <v>4878922.1809259262</v>
      </c>
      <c r="W1759" s="63">
        <v>1709.6679567912322</v>
      </c>
      <c r="X1759" s="63">
        <f t="shared" ca="1" si="367"/>
        <v>1627.3923218565465</v>
      </c>
      <c r="Y1759" s="64">
        <f t="shared" ca="1" si="368"/>
        <v>-4.8123750935300746E-2</v>
      </c>
      <c r="Z1759" s="64"/>
      <c r="AA1759" s="64">
        <f ca="1">MAX(Y1759,OFFSET($AA$4,B1759,0))</f>
        <v>-4.8123750935300746E-2</v>
      </c>
      <c r="AB1759" s="62">
        <f t="shared" ca="1" si="369"/>
        <v>4878922.1809259262</v>
      </c>
      <c r="AC1759" s="65">
        <f t="shared" ca="1" si="370"/>
        <v>0</v>
      </c>
      <c r="AD1759" s="62">
        <f ca="1">MAX(0,AB1759-W1759*(1+OFFSET($Y$4,B1759,0))*E1759)</f>
        <v>97606.550244766288</v>
      </c>
      <c r="AE1759" s="65">
        <f ca="1">IF(OFFSET($AC$4,B1759,0)=0,0,-OFFSET($AC$4,B1759,0)/OFFSET($AD$4,B1759,0)*AD1759)</f>
        <v>-35149.456683826953</v>
      </c>
      <c r="AF1759" s="51">
        <f t="shared" ca="1" si="371"/>
        <v>4843772.7242420996</v>
      </c>
    </row>
    <row r="1760" spans="1:32" ht="11.25" x14ac:dyDescent="0.2">
      <c r="A1760" s="60">
        <v>70221</v>
      </c>
      <c r="B1760" s="102">
        <f>INT(A1760/10000)</f>
        <v>7</v>
      </c>
      <c r="C1760" s="109">
        <v>3</v>
      </c>
      <c r="D1760" s="60" t="s">
        <v>1816</v>
      </c>
      <c r="E1760" s="60">
        <v>1495</v>
      </c>
      <c r="F1760" s="60">
        <v>0</v>
      </c>
      <c r="G1760" s="60">
        <f t="shared" si="359"/>
        <v>2409.8507462686566</v>
      </c>
      <c r="H1760" s="60"/>
      <c r="I1760" s="60"/>
      <c r="J1760" s="57"/>
      <c r="K1760" s="23">
        <f t="shared" si="360"/>
        <v>1</v>
      </c>
      <c r="L1760" s="23">
        <f t="shared" si="361"/>
        <v>0</v>
      </c>
      <c r="M1760" s="23">
        <f ca="1">OFFSET('Z1'!$B$7,B1760,K1760)*E1760</f>
        <v>0</v>
      </c>
      <c r="N1760" s="23">
        <f ca="1">IF(L1760&gt;0,OFFSET('Z1'!$I$7,B1760,L1760)*IF(L1760=1,E1760-9300,IF(L1760=2,E1760-18000,IF(L1760=3,E1760-45000,0))),0)</f>
        <v>0</v>
      </c>
      <c r="O1760" s="23">
        <f>IF(AND(F1760=1,E1760&gt;20000,E1760&lt;=45000),E1760*'Z1'!$G$7,0)+IF(AND(F1760=1,E1760&gt;45000,E1760&lt;=50000),'Z1'!$G$7/5000*(50000-E1760)*E1760,0)</f>
        <v>0</v>
      </c>
      <c r="P1760" s="24">
        <f t="shared" ca="1" si="362"/>
        <v>0</v>
      </c>
      <c r="Q1760" s="27">
        <v>21063</v>
      </c>
      <c r="R1760" s="26">
        <f t="shared" si="363"/>
        <v>20063</v>
      </c>
      <c r="S1760" s="27">
        <f t="shared" si="364"/>
        <v>1</v>
      </c>
      <c r="T1760" s="28">
        <f t="shared" si="365"/>
        <v>18056.7</v>
      </c>
      <c r="U1760" s="61">
        <f ca="1">OFFSET($U$4,B1760,0)/OFFSET($G$4,B1760,0)*G1760</f>
        <v>1289953.7591675313</v>
      </c>
      <c r="V1760" s="62">
        <f t="shared" ca="1" si="366"/>
        <v>1308010.4591675312</v>
      </c>
      <c r="W1760" s="63">
        <v>947.10493240902929</v>
      </c>
      <c r="X1760" s="63">
        <f t="shared" ca="1" si="367"/>
        <v>874.92338405854935</v>
      </c>
      <c r="Y1760" s="64">
        <f t="shared" ca="1" si="368"/>
        <v>-7.6212831208555709E-2</v>
      </c>
      <c r="Z1760" s="64"/>
      <c r="AA1760" s="64">
        <f ca="1">MAX(Y1760,OFFSET($AA$4,B1760,0))</f>
        <v>-7.2166759510916223E-2</v>
      </c>
      <c r="AB1760" s="62">
        <f t="shared" ca="1" si="369"/>
        <v>1313739.3805877951</v>
      </c>
      <c r="AC1760" s="65">
        <f t="shared" ca="1" si="370"/>
        <v>5728.921420263825</v>
      </c>
      <c r="AD1760" s="62">
        <f ca="1">MAX(0,AB1760-W1760*(1+OFFSET($Y$4,B1760,0))*E1760)</f>
        <v>0</v>
      </c>
      <c r="AE1760" s="65">
        <f ca="1">IF(OFFSET($AC$4,B1760,0)=0,0,-OFFSET($AC$4,B1760,0)/OFFSET($AD$4,B1760,0)*AD1760)</f>
        <v>0</v>
      </c>
      <c r="AF1760" s="51">
        <f t="shared" ca="1" si="371"/>
        <v>1313739.3805877951</v>
      </c>
    </row>
    <row r="1761" spans="1:32" ht="11.25" x14ac:dyDescent="0.2">
      <c r="A1761" s="60">
        <v>70222</v>
      </c>
      <c r="B1761" s="102">
        <f>INT(A1761/10000)</f>
        <v>7</v>
      </c>
      <c r="C1761" s="109">
        <v>4</v>
      </c>
      <c r="D1761" s="60" t="s">
        <v>1817</v>
      </c>
      <c r="E1761" s="60">
        <v>2767</v>
      </c>
      <c r="F1761" s="60">
        <v>0</v>
      </c>
      <c r="G1761" s="60">
        <f t="shared" si="359"/>
        <v>4460.2388059701489</v>
      </c>
      <c r="H1761" s="60"/>
      <c r="I1761" s="60"/>
      <c r="J1761" s="57"/>
      <c r="K1761" s="23">
        <f t="shared" si="360"/>
        <v>1</v>
      </c>
      <c r="L1761" s="23">
        <f t="shared" si="361"/>
        <v>0</v>
      </c>
      <c r="M1761" s="23">
        <f ca="1">OFFSET('Z1'!$B$7,B1761,K1761)*E1761</f>
        <v>0</v>
      </c>
      <c r="N1761" s="23">
        <f ca="1">IF(L1761&gt;0,OFFSET('Z1'!$I$7,B1761,L1761)*IF(L1761=1,E1761-9300,IF(L1761=2,E1761-18000,IF(L1761=3,E1761-45000,0))),0)</f>
        <v>0</v>
      </c>
      <c r="O1761" s="23">
        <f>IF(AND(F1761=1,E1761&gt;20000,E1761&lt;=45000),E1761*'Z1'!$G$7,0)+IF(AND(F1761=1,E1761&gt;45000,E1761&lt;=50000),'Z1'!$G$7/5000*(50000-E1761)*E1761,0)</f>
        <v>0</v>
      </c>
      <c r="P1761" s="24">
        <f t="shared" ca="1" si="362"/>
        <v>0</v>
      </c>
      <c r="Q1761" s="27">
        <v>72267</v>
      </c>
      <c r="R1761" s="26">
        <f t="shared" si="363"/>
        <v>71267</v>
      </c>
      <c r="S1761" s="27">
        <f t="shared" si="364"/>
        <v>1</v>
      </c>
      <c r="T1761" s="28">
        <f t="shared" si="365"/>
        <v>64140.3</v>
      </c>
      <c r="U1761" s="61">
        <f ca="1">OFFSET($U$4,B1761,0)/OFFSET($G$4,B1761,0)*G1761</f>
        <v>2387493.0111147547</v>
      </c>
      <c r="V1761" s="62">
        <f t="shared" ca="1" si="366"/>
        <v>2451633.3111147545</v>
      </c>
      <c r="W1761" s="63">
        <v>957.34989385598863</v>
      </c>
      <c r="X1761" s="63">
        <f t="shared" ca="1" si="367"/>
        <v>886.0257719966587</v>
      </c>
      <c r="Y1761" s="64">
        <f t="shared" ca="1" si="368"/>
        <v>-7.4501624032204727E-2</v>
      </c>
      <c r="Z1761" s="64"/>
      <c r="AA1761" s="64">
        <f ca="1">MAX(Y1761,OFFSET($AA$4,B1761,0))</f>
        <v>-7.2166759510916223E-2</v>
      </c>
      <c r="AB1761" s="62">
        <f t="shared" ca="1" si="369"/>
        <v>2457818.3372433474</v>
      </c>
      <c r="AC1761" s="65">
        <f t="shared" ca="1" si="370"/>
        <v>6185.0261285929009</v>
      </c>
      <c r="AD1761" s="62">
        <f ca="1">MAX(0,AB1761-W1761*(1+OFFSET($Y$4,B1761,0))*E1761)</f>
        <v>0</v>
      </c>
      <c r="AE1761" s="65">
        <f ca="1">IF(OFFSET($AC$4,B1761,0)=0,0,-OFFSET($AC$4,B1761,0)/OFFSET($AD$4,B1761,0)*AD1761)</f>
        <v>0</v>
      </c>
      <c r="AF1761" s="51">
        <f t="shared" ca="1" si="371"/>
        <v>2457818.3372433474</v>
      </c>
    </row>
    <row r="1762" spans="1:32" ht="11.25" x14ac:dyDescent="0.2">
      <c r="A1762" s="60">
        <v>70223</v>
      </c>
      <c r="B1762" s="102">
        <f>INT(A1762/10000)</f>
        <v>7</v>
      </c>
      <c r="C1762" s="109">
        <v>4</v>
      </c>
      <c r="D1762" s="60" t="s">
        <v>1818</v>
      </c>
      <c r="E1762" s="60">
        <v>3257</v>
      </c>
      <c r="F1762" s="60">
        <v>0</v>
      </c>
      <c r="G1762" s="60">
        <f t="shared" si="359"/>
        <v>5250.0895522388064</v>
      </c>
      <c r="H1762" s="60"/>
      <c r="I1762" s="60"/>
      <c r="J1762" s="57"/>
      <c r="K1762" s="23">
        <f t="shared" si="360"/>
        <v>1</v>
      </c>
      <c r="L1762" s="23">
        <f t="shared" si="361"/>
        <v>0</v>
      </c>
      <c r="M1762" s="23">
        <f ca="1">OFFSET('Z1'!$B$7,B1762,K1762)*E1762</f>
        <v>0</v>
      </c>
      <c r="N1762" s="23">
        <f ca="1">IF(L1762&gt;0,OFFSET('Z1'!$I$7,B1762,L1762)*IF(L1762=1,E1762-9300,IF(L1762=2,E1762-18000,IF(L1762=3,E1762-45000,0))),0)</f>
        <v>0</v>
      </c>
      <c r="O1762" s="23">
        <f>IF(AND(F1762=1,E1762&gt;20000,E1762&lt;=45000),E1762*'Z1'!$G$7,0)+IF(AND(F1762=1,E1762&gt;45000,E1762&lt;=50000),'Z1'!$G$7/5000*(50000-E1762)*E1762,0)</f>
        <v>0</v>
      </c>
      <c r="P1762" s="24">
        <f t="shared" ca="1" si="362"/>
        <v>0</v>
      </c>
      <c r="Q1762" s="27">
        <v>277980</v>
      </c>
      <c r="R1762" s="26">
        <f t="shared" si="363"/>
        <v>276980</v>
      </c>
      <c r="S1762" s="27">
        <f t="shared" si="364"/>
        <v>1</v>
      </c>
      <c r="T1762" s="28">
        <f t="shared" si="365"/>
        <v>249282</v>
      </c>
      <c r="U1762" s="61">
        <f ca="1">OFFSET($U$4,B1762,0)/OFFSET($G$4,B1762,0)*G1762</f>
        <v>2810287.2198051168</v>
      </c>
      <c r="V1762" s="62">
        <f t="shared" ca="1" si="366"/>
        <v>3059569.2198051168</v>
      </c>
      <c r="W1762" s="63">
        <v>1006.4460886976144</v>
      </c>
      <c r="X1762" s="63">
        <f t="shared" ca="1" si="367"/>
        <v>939.38262812561152</v>
      </c>
      <c r="Y1762" s="64">
        <f t="shared" ca="1" si="368"/>
        <v>-6.6633932333907686E-2</v>
      </c>
      <c r="Z1762" s="64"/>
      <c r="AA1762" s="64">
        <f ca="1">MAX(Y1762,OFFSET($AA$4,B1762,0))</f>
        <v>-6.6633932333907686E-2</v>
      </c>
      <c r="AB1762" s="62">
        <f t="shared" ca="1" si="369"/>
        <v>3059569.2198051168</v>
      </c>
      <c r="AC1762" s="65">
        <f t="shared" ca="1" si="370"/>
        <v>0</v>
      </c>
      <c r="AD1762" s="62">
        <f ca="1">MAX(0,AB1762-W1762*(1+OFFSET($Y$4,B1762,0))*E1762)</f>
        <v>1746.6047746166587</v>
      </c>
      <c r="AE1762" s="65">
        <f ca="1">IF(OFFSET($AC$4,B1762,0)=0,0,-OFFSET($AC$4,B1762,0)/OFFSET($AD$4,B1762,0)*AD1762)</f>
        <v>-628.97632090470756</v>
      </c>
      <c r="AF1762" s="51">
        <f t="shared" ca="1" si="371"/>
        <v>3058940.2434842121</v>
      </c>
    </row>
    <row r="1763" spans="1:32" ht="11.25" x14ac:dyDescent="0.2">
      <c r="A1763" s="60">
        <v>70224</v>
      </c>
      <c r="B1763" s="102">
        <f>INT(A1763/10000)</f>
        <v>7</v>
      </c>
      <c r="C1763" s="109">
        <v>3</v>
      </c>
      <c r="D1763" s="60" t="s">
        <v>1819</v>
      </c>
      <c r="E1763" s="60">
        <v>2037</v>
      </c>
      <c r="F1763" s="60">
        <v>0</v>
      </c>
      <c r="G1763" s="60">
        <f t="shared" si="359"/>
        <v>3283.5223880597014</v>
      </c>
      <c r="H1763" s="60"/>
      <c r="I1763" s="60"/>
      <c r="J1763" s="57"/>
      <c r="K1763" s="23">
        <f t="shared" si="360"/>
        <v>1</v>
      </c>
      <c r="L1763" s="23">
        <f t="shared" si="361"/>
        <v>0</v>
      </c>
      <c r="M1763" s="23">
        <f ca="1">OFFSET('Z1'!$B$7,B1763,K1763)*E1763</f>
        <v>0</v>
      </c>
      <c r="N1763" s="23">
        <f ca="1">IF(L1763&gt;0,OFFSET('Z1'!$I$7,B1763,L1763)*IF(L1763=1,E1763-9300,IF(L1763=2,E1763-18000,IF(L1763=3,E1763-45000,0))),0)</f>
        <v>0</v>
      </c>
      <c r="O1763" s="23">
        <f>IF(AND(F1763=1,E1763&gt;20000,E1763&lt;=45000),E1763*'Z1'!$G$7,0)+IF(AND(F1763=1,E1763&gt;45000,E1763&lt;=50000),'Z1'!$G$7/5000*(50000-E1763)*E1763,0)</f>
        <v>0</v>
      </c>
      <c r="P1763" s="24">
        <f t="shared" ca="1" si="362"/>
        <v>0</v>
      </c>
      <c r="Q1763" s="27">
        <v>138263</v>
      </c>
      <c r="R1763" s="26">
        <f t="shared" si="363"/>
        <v>137263</v>
      </c>
      <c r="S1763" s="27">
        <f t="shared" si="364"/>
        <v>1</v>
      </c>
      <c r="T1763" s="28">
        <f t="shared" si="365"/>
        <v>123536.7</v>
      </c>
      <c r="U1763" s="61">
        <f ca="1">OFFSET($U$4,B1763,0)/OFFSET($G$4,B1763,0)*G1763</f>
        <v>1757615.9246985023</v>
      </c>
      <c r="V1763" s="62">
        <f t="shared" ca="1" si="366"/>
        <v>1881152.6246985022</v>
      </c>
      <c r="W1763" s="63">
        <v>993.60757753190705</v>
      </c>
      <c r="X1763" s="63">
        <f t="shared" ca="1" si="367"/>
        <v>923.49171561045762</v>
      </c>
      <c r="Y1763" s="64">
        <f t="shared" ca="1" si="368"/>
        <v>-7.0566955714664759E-2</v>
      </c>
      <c r="Z1763" s="64"/>
      <c r="AA1763" s="64">
        <f ca="1">MAX(Y1763,OFFSET($AA$4,B1763,0))</f>
        <v>-7.0566955714664759E-2</v>
      </c>
      <c r="AB1763" s="62">
        <f t="shared" ca="1" si="369"/>
        <v>1881152.6246985022</v>
      </c>
      <c r="AC1763" s="65">
        <f t="shared" ca="1" si="370"/>
        <v>0</v>
      </c>
      <c r="AD1763" s="62">
        <f ca="1">MAX(0,AB1763-W1763*(1+OFFSET($Y$4,B1763,0))*E1763)</f>
        <v>0</v>
      </c>
      <c r="AE1763" s="65">
        <f ca="1">IF(OFFSET($AC$4,B1763,0)=0,0,-OFFSET($AC$4,B1763,0)/OFFSET($AD$4,B1763,0)*AD1763)</f>
        <v>0</v>
      </c>
      <c r="AF1763" s="51">
        <f t="shared" ca="1" si="371"/>
        <v>1881152.6246985022</v>
      </c>
    </row>
    <row r="1764" spans="1:32" ht="11.25" x14ac:dyDescent="0.2">
      <c r="A1764" s="60">
        <v>70301</v>
      </c>
      <c r="B1764" s="102">
        <f>INT(A1764/10000)</f>
        <v>7</v>
      </c>
      <c r="C1764" s="109">
        <v>5</v>
      </c>
      <c r="D1764" s="60" t="s">
        <v>1820</v>
      </c>
      <c r="E1764" s="60">
        <v>7265</v>
      </c>
      <c r="F1764" s="60">
        <v>0</v>
      </c>
      <c r="G1764" s="60">
        <f t="shared" si="359"/>
        <v>11710.746268656716</v>
      </c>
      <c r="H1764" s="60"/>
      <c r="I1764" s="60"/>
      <c r="J1764" s="57"/>
      <c r="K1764" s="23">
        <f t="shared" si="360"/>
        <v>1</v>
      </c>
      <c r="L1764" s="23">
        <f t="shared" si="361"/>
        <v>0</v>
      </c>
      <c r="M1764" s="23">
        <f ca="1">OFFSET('Z1'!$B$7,B1764,K1764)*E1764</f>
        <v>0</v>
      </c>
      <c r="N1764" s="23">
        <f ca="1">IF(L1764&gt;0,OFFSET('Z1'!$I$7,B1764,L1764)*IF(L1764=1,E1764-9300,IF(L1764=2,E1764-18000,IF(L1764=3,E1764-45000,0))),0)</f>
        <v>0</v>
      </c>
      <c r="O1764" s="23">
        <f>IF(AND(F1764=1,E1764&gt;20000,E1764&lt;=45000),E1764*'Z1'!$G$7,0)+IF(AND(F1764=1,E1764&gt;45000,E1764&lt;=50000),'Z1'!$G$7/5000*(50000-E1764)*E1764,0)</f>
        <v>0</v>
      </c>
      <c r="P1764" s="24">
        <f t="shared" ca="1" si="362"/>
        <v>0</v>
      </c>
      <c r="Q1764" s="27">
        <v>27483</v>
      </c>
      <c r="R1764" s="26">
        <f t="shared" si="363"/>
        <v>26483</v>
      </c>
      <c r="S1764" s="27">
        <f t="shared" si="364"/>
        <v>1</v>
      </c>
      <c r="T1764" s="28">
        <f t="shared" si="365"/>
        <v>23834.7</v>
      </c>
      <c r="U1764" s="61">
        <f ca="1">OFFSET($U$4,B1764,0)/OFFSET($G$4,B1764,0)*G1764</f>
        <v>6268571.2778275013</v>
      </c>
      <c r="V1764" s="62">
        <f t="shared" ca="1" si="366"/>
        <v>6292405.9778275015</v>
      </c>
      <c r="W1764" s="63">
        <v>937.71927093513216</v>
      </c>
      <c r="X1764" s="63">
        <f t="shared" ca="1" si="367"/>
        <v>866.1260809122507</v>
      </c>
      <c r="Y1764" s="64">
        <f t="shared" ca="1" si="368"/>
        <v>-7.6348212350894507E-2</v>
      </c>
      <c r="Z1764" s="64"/>
      <c r="AA1764" s="64">
        <f ca="1">MAX(Y1764,OFFSET($AA$4,B1764,0))</f>
        <v>-7.2166759510916223E-2</v>
      </c>
      <c r="AB1764" s="62">
        <f t="shared" ca="1" si="369"/>
        <v>6320892.2528481465</v>
      </c>
      <c r="AC1764" s="65">
        <f t="shared" ca="1" si="370"/>
        <v>28486.275020645</v>
      </c>
      <c r="AD1764" s="62">
        <f ca="1">MAX(0,AB1764-W1764*(1+OFFSET($Y$4,B1764,0))*E1764)</f>
        <v>0</v>
      </c>
      <c r="AE1764" s="65">
        <f ca="1">IF(OFFSET($AC$4,B1764,0)=0,0,-OFFSET($AC$4,B1764,0)/OFFSET($AD$4,B1764,0)*AD1764)</f>
        <v>0</v>
      </c>
      <c r="AF1764" s="51">
        <f t="shared" ca="1" si="371"/>
        <v>6320892.2528481465</v>
      </c>
    </row>
    <row r="1765" spans="1:32" ht="11.25" x14ac:dyDescent="0.2">
      <c r="A1765" s="60">
        <v>70302</v>
      </c>
      <c r="B1765" s="102">
        <f>INT(A1765/10000)</f>
        <v>7</v>
      </c>
      <c r="C1765" s="109">
        <v>4</v>
      </c>
      <c r="D1765" s="60" t="s">
        <v>1821</v>
      </c>
      <c r="E1765" s="60">
        <v>2713</v>
      </c>
      <c r="F1765" s="60">
        <v>0</v>
      </c>
      <c r="G1765" s="60">
        <f t="shared" si="359"/>
        <v>4373.1940298507461</v>
      </c>
      <c r="H1765" s="60"/>
      <c r="I1765" s="60"/>
      <c r="J1765" s="57"/>
      <c r="K1765" s="23">
        <f t="shared" si="360"/>
        <v>1</v>
      </c>
      <c r="L1765" s="23">
        <f t="shared" si="361"/>
        <v>0</v>
      </c>
      <c r="M1765" s="23">
        <f ca="1">OFFSET('Z1'!$B$7,B1765,K1765)*E1765</f>
        <v>0</v>
      </c>
      <c r="N1765" s="23">
        <f ca="1">IF(L1765&gt;0,OFFSET('Z1'!$I$7,B1765,L1765)*IF(L1765=1,E1765-9300,IF(L1765=2,E1765-18000,IF(L1765=3,E1765-45000,0))),0)</f>
        <v>0</v>
      </c>
      <c r="O1765" s="23">
        <f>IF(AND(F1765=1,E1765&gt;20000,E1765&lt;=45000),E1765*'Z1'!$G$7,0)+IF(AND(F1765=1,E1765&gt;45000,E1765&lt;=50000),'Z1'!$G$7/5000*(50000-E1765)*E1765,0)</f>
        <v>0</v>
      </c>
      <c r="P1765" s="24">
        <f t="shared" ca="1" si="362"/>
        <v>0</v>
      </c>
      <c r="Q1765" s="27">
        <v>17896</v>
      </c>
      <c r="R1765" s="26">
        <f t="shared" si="363"/>
        <v>16896</v>
      </c>
      <c r="S1765" s="27">
        <f t="shared" si="364"/>
        <v>1</v>
      </c>
      <c r="T1765" s="28">
        <f t="shared" si="365"/>
        <v>15206.4</v>
      </c>
      <c r="U1765" s="61">
        <f ca="1">OFFSET($U$4,B1765,0)/OFFSET($G$4,B1765,0)*G1765</f>
        <v>2340899.3636264293</v>
      </c>
      <c r="V1765" s="62">
        <f t="shared" ca="1" si="366"/>
        <v>2356105.7636264293</v>
      </c>
      <c r="W1765" s="63">
        <v>940.70512784379457</v>
      </c>
      <c r="X1765" s="63">
        <f t="shared" ca="1" si="367"/>
        <v>868.4503367587281</v>
      </c>
      <c r="Y1765" s="64">
        <f t="shared" ca="1" si="368"/>
        <v>-7.6809181694037165E-2</v>
      </c>
      <c r="Z1765" s="64"/>
      <c r="AA1765" s="64">
        <f ca="1">MAX(Y1765,OFFSET($AA$4,B1765,0))</f>
        <v>-7.2166759510916223E-2</v>
      </c>
      <c r="AB1765" s="62">
        <f t="shared" ca="1" si="369"/>
        <v>2367953.8425348718</v>
      </c>
      <c r="AC1765" s="65">
        <f t="shared" ca="1" si="370"/>
        <v>11848.07890844252</v>
      </c>
      <c r="AD1765" s="62">
        <f ca="1">MAX(0,AB1765-W1765*(1+OFFSET($Y$4,B1765,0))*E1765)</f>
        <v>0</v>
      </c>
      <c r="AE1765" s="65">
        <f ca="1">IF(OFFSET($AC$4,B1765,0)=0,0,-OFFSET($AC$4,B1765,0)/OFFSET($AD$4,B1765,0)*AD1765)</f>
        <v>0</v>
      </c>
      <c r="AF1765" s="51">
        <f t="shared" ca="1" si="371"/>
        <v>2367953.8425348718</v>
      </c>
    </row>
    <row r="1766" spans="1:32" ht="11.25" x14ac:dyDescent="0.2">
      <c r="A1766" s="60">
        <v>70303</v>
      </c>
      <c r="B1766" s="102">
        <f>INT(A1766/10000)</f>
        <v>7</v>
      </c>
      <c r="C1766" s="109">
        <v>3</v>
      </c>
      <c r="D1766" s="60" t="s">
        <v>1822</v>
      </c>
      <c r="E1766" s="60">
        <v>1835</v>
      </c>
      <c r="F1766" s="60">
        <v>0</v>
      </c>
      <c r="G1766" s="60">
        <f t="shared" si="359"/>
        <v>2957.9104477611941</v>
      </c>
      <c r="H1766" s="60"/>
      <c r="I1766" s="60"/>
      <c r="J1766" s="57"/>
      <c r="K1766" s="23">
        <f t="shared" si="360"/>
        <v>1</v>
      </c>
      <c r="L1766" s="23">
        <f t="shared" si="361"/>
        <v>0</v>
      </c>
      <c r="M1766" s="23">
        <f ca="1">OFFSET('Z1'!$B$7,B1766,K1766)*E1766</f>
        <v>0</v>
      </c>
      <c r="N1766" s="23">
        <f ca="1">IF(L1766&gt;0,OFFSET('Z1'!$I$7,B1766,L1766)*IF(L1766=1,E1766-9300,IF(L1766=2,E1766-18000,IF(L1766=3,E1766-45000,0))),0)</f>
        <v>0</v>
      </c>
      <c r="O1766" s="23">
        <f>IF(AND(F1766=1,E1766&gt;20000,E1766&lt;=45000),E1766*'Z1'!$G$7,0)+IF(AND(F1766=1,E1766&gt;45000,E1766&lt;=50000),'Z1'!$G$7/5000*(50000-E1766)*E1766,0)</f>
        <v>0</v>
      </c>
      <c r="P1766" s="24">
        <f t="shared" ca="1" si="362"/>
        <v>0</v>
      </c>
      <c r="Q1766" s="27">
        <v>17997</v>
      </c>
      <c r="R1766" s="26">
        <f t="shared" si="363"/>
        <v>16997</v>
      </c>
      <c r="S1766" s="27">
        <f t="shared" si="364"/>
        <v>1</v>
      </c>
      <c r="T1766" s="28">
        <f t="shared" si="365"/>
        <v>15297.300000000001</v>
      </c>
      <c r="U1766" s="61">
        <f ca="1">OFFSET($U$4,B1766,0)/OFFSET($G$4,B1766,0)*G1766</f>
        <v>1583321.1692792105</v>
      </c>
      <c r="V1766" s="62">
        <f t="shared" ca="1" si="366"/>
        <v>1598618.4692792105</v>
      </c>
      <c r="W1766" s="63">
        <v>943.72687896357331</v>
      </c>
      <c r="X1766" s="63">
        <f t="shared" ca="1" si="367"/>
        <v>871.18172712763521</v>
      </c>
      <c r="Y1766" s="64">
        <f t="shared" ca="1" si="368"/>
        <v>-7.6870918327142657E-2</v>
      </c>
      <c r="Z1766" s="64"/>
      <c r="AA1766" s="64">
        <f ca="1">MAX(Y1766,OFFSET($AA$4,B1766,0))</f>
        <v>-7.2166759510916223E-2</v>
      </c>
      <c r="AB1766" s="62">
        <f t="shared" ca="1" si="369"/>
        <v>1606764.8437303486</v>
      </c>
      <c r="AC1766" s="65">
        <f t="shared" ca="1" si="370"/>
        <v>8146.3744511380792</v>
      </c>
      <c r="AD1766" s="62">
        <f ca="1">MAX(0,AB1766-W1766*(1+OFFSET($Y$4,B1766,0))*E1766)</f>
        <v>0</v>
      </c>
      <c r="AE1766" s="65">
        <f ca="1">IF(OFFSET($AC$4,B1766,0)=0,0,-OFFSET($AC$4,B1766,0)/OFFSET($AD$4,B1766,0)*AD1766)</f>
        <v>0</v>
      </c>
      <c r="AF1766" s="51">
        <f t="shared" ca="1" si="371"/>
        <v>1606764.8437303486</v>
      </c>
    </row>
    <row r="1767" spans="1:32" ht="11.25" x14ac:dyDescent="0.2">
      <c r="A1767" s="60">
        <v>70304</v>
      </c>
      <c r="B1767" s="102">
        <f>INT(A1767/10000)</f>
        <v>7</v>
      </c>
      <c r="C1767" s="109">
        <v>5</v>
      </c>
      <c r="D1767" s="60" t="s">
        <v>1823</v>
      </c>
      <c r="E1767" s="60">
        <v>6018</v>
      </c>
      <c r="F1767" s="60">
        <v>0</v>
      </c>
      <c r="G1767" s="60">
        <f t="shared" si="359"/>
        <v>9700.6567164179105</v>
      </c>
      <c r="H1767" s="60"/>
      <c r="I1767" s="60"/>
      <c r="J1767" s="57"/>
      <c r="K1767" s="23">
        <f t="shared" si="360"/>
        <v>1</v>
      </c>
      <c r="L1767" s="23">
        <f t="shared" si="361"/>
        <v>0</v>
      </c>
      <c r="M1767" s="23">
        <f ca="1">OFFSET('Z1'!$B$7,B1767,K1767)*E1767</f>
        <v>0</v>
      </c>
      <c r="N1767" s="23">
        <f ca="1">IF(L1767&gt;0,OFFSET('Z1'!$I$7,B1767,L1767)*IF(L1767=1,E1767-9300,IF(L1767=2,E1767-18000,IF(L1767=3,E1767-45000,0))),0)</f>
        <v>0</v>
      </c>
      <c r="O1767" s="23">
        <f>IF(AND(F1767=1,E1767&gt;20000,E1767&lt;=45000),E1767*'Z1'!$G$7,0)+IF(AND(F1767=1,E1767&gt;45000,E1767&lt;=50000),'Z1'!$G$7/5000*(50000-E1767)*E1767,0)</f>
        <v>0</v>
      </c>
      <c r="P1767" s="24">
        <f t="shared" ca="1" si="362"/>
        <v>0</v>
      </c>
      <c r="Q1767" s="27">
        <v>172253</v>
      </c>
      <c r="R1767" s="26">
        <f t="shared" si="363"/>
        <v>171253</v>
      </c>
      <c r="S1767" s="27">
        <f t="shared" si="364"/>
        <v>1</v>
      </c>
      <c r="T1767" s="28">
        <f t="shared" si="365"/>
        <v>154127.70000000001</v>
      </c>
      <c r="U1767" s="61">
        <f ca="1">OFFSET($U$4,B1767,0)/OFFSET($G$4,B1767,0)*G1767</f>
        <v>5192603.1589767244</v>
      </c>
      <c r="V1767" s="62">
        <f t="shared" ca="1" si="366"/>
        <v>5346730.8589767246</v>
      </c>
      <c r="W1767" s="63">
        <v>959.39798191421039</v>
      </c>
      <c r="X1767" s="63">
        <f t="shared" ca="1" si="367"/>
        <v>888.45644050793032</v>
      </c>
      <c r="Y1767" s="64">
        <f t="shared" ca="1" si="368"/>
        <v>-7.3943809288337325E-2</v>
      </c>
      <c r="Z1767" s="64"/>
      <c r="AA1767" s="64">
        <f ca="1">MAX(Y1767,OFFSET($AA$4,B1767,0))</f>
        <v>-7.2166759510916223E-2</v>
      </c>
      <c r="AB1767" s="62">
        <f t="shared" ca="1" si="369"/>
        <v>5356990.9349615024</v>
      </c>
      <c r="AC1767" s="65">
        <f t="shared" ca="1" si="370"/>
        <v>10260.075984777883</v>
      </c>
      <c r="AD1767" s="62">
        <f ca="1">MAX(0,AB1767-W1767*(1+OFFSET($Y$4,B1767,0))*E1767)</f>
        <v>0</v>
      </c>
      <c r="AE1767" s="65">
        <f ca="1">IF(OFFSET($AC$4,B1767,0)=0,0,-OFFSET($AC$4,B1767,0)/OFFSET($AD$4,B1767,0)*AD1767)</f>
        <v>0</v>
      </c>
      <c r="AF1767" s="51">
        <f t="shared" ca="1" si="371"/>
        <v>5356990.9349615024</v>
      </c>
    </row>
    <row r="1768" spans="1:32" ht="11.25" x14ac:dyDescent="0.2">
      <c r="A1768" s="60">
        <v>70305</v>
      </c>
      <c r="B1768" s="102">
        <f>INT(A1768/10000)</f>
        <v>7</v>
      </c>
      <c r="C1768" s="109">
        <v>3</v>
      </c>
      <c r="D1768" s="60" t="s">
        <v>1824</v>
      </c>
      <c r="E1768" s="60">
        <v>1273</v>
      </c>
      <c r="F1768" s="60">
        <v>0</v>
      </c>
      <c r="G1768" s="60">
        <f t="shared" si="359"/>
        <v>2052</v>
      </c>
      <c r="H1768" s="60"/>
      <c r="I1768" s="60"/>
      <c r="J1768" s="57"/>
      <c r="K1768" s="23">
        <f t="shared" si="360"/>
        <v>1</v>
      </c>
      <c r="L1768" s="23">
        <f t="shared" si="361"/>
        <v>0</v>
      </c>
      <c r="M1768" s="23">
        <f ca="1">OFFSET('Z1'!$B$7,B1768,K1768)*E1768</f>
        <v>0</v>
      </c>
      <c r="N1768" s="23">
        <f ca="1">IF(L1768&gt;0,OFFSET('Z1'!$I$7,B1768,L1768)*IF(L1768=1,E1768-9300,IF(L1768=2,E1768-18000,IF(L1768=3,E1768-45000,0))),0)</f>
        <v>0</v>
      </c>
      <c r="O1768" s="23">
        <f>IF(AND(F1768=1,E1768&gt;20000,E1768&lt;=45000),E1768*'Z1'!$G$7,0)+IF(AND(F1768=1,E1768&gt;45000,E1768&lt;=50000),'Z1'!$G$7/5000*(50000-E1768)*E1768,0)</f>
        <v>0</v>
      </c>
      <c r="P1768" s="24">
        <f t="shared" ca="1" si="362"/>
        <v>0</v>
      </c>
      <c r="Q1768" s="27">
        <v>2337</v>
      </c>
      <c r="R1768" s="26">
        <f t="shared" si="363"/>
        <v>1337</v>
      </c>
      <c r="S1768" s="27">
        <f t="shared" si="364"/>
        <v>1</v>
      </c>
      <c r="T1768" s="28">
        <f t="shared" si="365"/>
        <v>1203.3</v>
      </c>
      <c r="U1768" s="61">
        <f ca="1">OFFSET($U$4,B1768,0)/OFFSET($G$4,B1768,0)*G1768</f>
        <v>1098402.0972710818</v>
      </c>
      <c r="V1768" s="62">
        <f t="shared" ca="1" si="366"/>
        <v>1099605.3972710818</v>
      </c>
      <c r="W1768" s="63">
        <v>935.95430198879865</v>
      </c>
      <c r="X1768" s="63">
        <f t="shared" ca="1" si="367"/>
        <v>863.79057130485614</v>
      </c>
      <c r="Y1768" s="64">
        <f t="shared" ca="1" si="368"/>
        <v>-7.7101767180943193E-2</v>
      </c>
      <c r="Z1768" s="64"/>
      <c r="AA1768" s="64">
        <f ca="1">MAX(Y1768,OFFSET($AA$4,B1768,0))</f>
        <v>-7.2166759510916223E-2</v>
      </c>
      <c r="AB1768" s="62">
        <f t="shared" ca="1" si="369"/>
        <v>1105485.3100031281</v>
      </c>
      <c r="AC1768" s="65">
        <f t="shared" ca="1" si="370"/>
        <v>5879.9127320463303</v>
      </c>
      <c r="AD1768" s="62">
        <f ca="1">MAX(0,AB1768-W1768*(1+OFFSET($Y$4,B1768,0))*E1768)</f>
        <v>0</v>
      </c>
      <c r="AE1768" s="65">
        <f ca="1">IF(OFFSET($AC$4,B1768,0)=0,0,-OFFSET($AC$4,B1768,0)/OFFSET($AD$4,B1768,0)*AD1768)</f>
        <v>0</v>
      </c>
      <c r="AF1768" s="51">
        <f t="shared" ca="1" si="371"/>
        <v>1105485.3100031281</v>
      </c>
    </row>
    <row r="1769" spans="1:32" ht="11.25" x14ac:dyDescent="0.2">
      <c r="A1769" s="60">
        <v>70306</v>
      </c>
      <c r="B1769" s="102">
        <f>INT(A1769/10000)</f>
        <v>7</v>
      </c>
      <c r="C1769" s="109">
        <v>3</v>
      </c>
      <c r="D1769" s="60" t="s">
        <v>1825</v>
      </c>
      <c r="E1769" s="60">
        <v>1451</v>
      </c>
      <c r="F1769" s="60">
        <v>0</v>
      </c>
      <c r="G1769" s="60">
        <f t="shared" si="359"/>
        <v>2338.9253731343283</v>
      </c>
      <c r="H1769" s="60"/>
      <c r="I1769" s="60"/>
      <c r="J1769" s="57"/>
      <c r="K1769" s="23">
        <f t="shared" si="360"/>
        <v>1</v>
      </c>
      <c r="L1769" s="23">
        <f t="shared" si="361"/>
        <v>0</v>
      </c>
      <c r="M1769" s="23">
        <f ca="1">OFFSET('Z1'!$B$7,B1769,K1769)*E1769</f>
        <v>0</v>
      </c>
      <c r="N1769" s="23">
        <f ca="1">IF(L1769&gt;0,OFFSET('Z1'!$I$7,B1769,L1769)*IF(L1769=1,E1769-9300,IF(L1769=2,E1769-18000,IF(L1769=3,E1769-45000,0))),0)</f>
        <v>0</v>
      </c>
      <c r="O1769" s="23">
        <f>IF(AND(F1769=1,E1769&gt;20000,E1769&lt;=45000),E1769*'Z1'!$G$7,0)+IF(AND(F1769=1,E1769&gt;45000,E1769&lt;=50000),'Z1'!$G$7/5000*(50000-E1769)*E1769,0)</f>
        <v>0</v>
      </c>
      <c r="P1769" s="24">
        <f t="shared" ca="1" si="362"/>
        <v>0</v>
      </c>
      <c r="Q1769" s="27">
        <v>17287</v>
      </c>
      <c r="R1769" s="26">
        <f t="shared" si="363"/>
        <v>16287</v>
      </c>
      <c r="S1769" s="27">
        <f t="shared" si="364"/>
        <v>1</v>
      </c>
      <c r="T1769" s="28">
        <f t="shared" si="365"/>
        <v>14658.300000000001</v>
      </c>
      <c r="U1769" s="61">
        <f ca="1">OFFSET($U$4,B1769,0)/OFFSET($G$4,B1769,0)*G1769</f>
        <v>1251988.5649177844</v>
      </c>
      <c r="V1769" s="62">
        <f t="shared" ca="1" si="366"/>
        <v>1266646.8649177845</v>
      </c>
      <c r="W1769" s="63">
        <v>945.52333168413952</v>
      </c>
      <c r="X1769" s="63">
        <f t="shared" ca="1" si="367"/>
        <v>872.94752923348346</v>
      </c>
      <c r="Y1769" s="64">
        <f t="shared" ca="1" si="368"/>
        <v>-7.6757283526135867E-2</v>
      </c>
      <c r="Z1769" s="64"/>
      <c r="AA1769" s="64">
        <f ca="1">MAX(Y1769,OFFSET($AA$4,B1769,0))</f>
        <v>-7.2166759510916223E-2</v>
      </c>
      <c r="AB1769" s="62">
        <f t="shared" ca="1" si="369"/>
        <v>1272944.8543288631</v>
      </c>
      <c r="AC1769" s="65">
        <f t="shared" ca="1" si="370"/>
        <v>6297.9894110786263</v>
      </c>
      <c r="AD1769" s="62">
        <f ca="1">MAX(0,AB1769-W1769*(1+OFFSET($Y$4,B1769,0))*E1769)</f>
        <v>0</v>
      </c>
      <c r="AE1769" s="65">
        <f ca="1">IF(OFFSET($AC$4,B1769,0)=0,0,-OFFSET($AC$4,B1769,0)/OFFSET($AD$4,B1769,0)*AD1769)</f>
        <v>0</v>
      </c>
      <c r="AF1769" s="51">
        <f t="shared" ca="1" si="371"/>
        <v>1272944.8543288631</v>
      </c>
    </row>
    <row r="1770" spans="1:32" ht="11.25" x14ac:dyDescent="0.2">
      <c r="A1770" s="60">
        <v>70307</v>
      </c>
      <c r="B1770" s="102">
        <f>INT(A1770/10000)</f>
        <v>7</v>
      </c>
      <c r="C1770" s="109">
        <v>3</v>
      </c>
      <c r="D1770" s="60" t="s">
        <v>1826</v>
      </c>
      <c r="E1770" s="60">
        <v>1114</v>
      </c>
      <c r="F1770" s="60">
        <v>0</v>
      </c>
      <c r="G1770" s="60">
        <f t="shared" si="359"/>
        <v>1795.7014925373135</v>
      </c>
      <c r="H1770" s="60"/>
      <c r="I1770" s="60"/>
      <c r="J1770" s="57"/>
      <c r="K1770" s="23">
        <f t="shared" si="360"/>
        <v>1</v>
      </c>
      <c r="L1770" s="23">
        <f t="shared" si="361"/>
        <v>0</v>
      </c>
      <c r="M1770" s="23">
        <f ca="1">OFFSET('Z1'!$B$7,B1770,K1770)*E1770</f>
        <v>0</v>
      </c>
      <c r="N1770" s="23">
        <f ca="1">IF(L1770&gt;0,OFFSET('Z1'!$I$7,B1770,L1770)*IF(L1770=1,E1770-9300,IF(L1770=2,E1770-18000,IF(L1770=3,E1770-45000,0))),0)</f>
        <v>0</v>
      </c>
      <c r="O1770" s="23">
        <f>IF(AND(F1770=1,E1770&gt;20000,E1770&lt;=45000),E1770*'Z1'!$G$7,0)+IF(AND(F1770=1,E1770&gt;45000,E1770&lt;=50000),'Z1'!$G$7/5000*(50000-E1770)*E1770,0)</f>
        <v>0</v>
      </c>
      <c r="P1770" s="24">
        <f t="shared" ca="1" si="362"/>
        <v>0</v>
      </c>
      <c r="Q1770" s="27">
        <v>12034</v>
      </c>
      <c r="R1770" s="26">
        <f t="shared" si="363"/>
        <v>11034</v>
      </c>
      <c r="S1770" s="27">
        <f t="shared" si="364"/>
        <v>1</v>
      </c>
      <c r="T1770" s="28">
        <f t="shared" si="365"/>
        <v>9930.6</v>
      </c>
      <c r="U1770" s="61">
        <f ca="1">OFFSET($U$4,B1770,0)/OFFSET($G$4,B1770,0)*G1770</f>
        <v>961209.69077767886</v>
      </c>
      <c r="V1770" s="62">
        <f t="shared" ca="1" si="366"/>
        <v>971140.29077767883</v>
      </c>
      <c r="W1770" s="63">
        <v>945.11814468009106</v>
      </c>
      <c r="X1770" s="63">
        <f t="shared" ca="1" si="367"/>
        <v>871.75968651497203</v>
      </c>
      <c r="Y1770" s="64">
        <f t="shared" ca="1" si="368"/>
        <v>-7.7618294155118339E-2</v>
      </c>
      <c r="Z1770" s="64"/>
      <c r="AA1770" s="64">
        <f ca="1">MAX(Y1770,OFFSET($AA$4,B1770,0))</f>
        <v>-7.2166759510916223E-2</v>
      </c>
      <c r="AB1770" s="62">
        <f t="shared" ca="1" si="369"/>
        <v>976880.00233744539</v>
      </c>
      <c r="AC1770" s="65">
        <f t="shared" ca="1" si="370"/>
        <v>5739.7115597665543</v>
      </c>
      <c r="AD1770" s="62">
        <f ca="1">MAX(0,AB1770-W1770*(1+OFFSET($Y$4,B1770,0))*E1770)</f>
        <v>0</v>
      </c>
      <c r="AE1770" s="65">
        <f ca="1">IF(OFFSET($AC$4,B1770,0)=0,0,-OFFSET($AC$4,B1770,0)/OFFSET($AD$4,B1770,0)*AD1770)</f>
        <v>0</v>
      </c>
      <c r="AF1770" s="51">
        <f t="shared" ca="1" si="371"/>
        <v>976880.00233744539</v>
      </c>
    </row>
    <row r="1771" spans="1:32" ht="11.25" x14ac:dyDescent="0.2">
      <c r="A1771" s="60">
        <v>70308</v>
      </c>
      <c r="B1771" s="102">
        <f>INT(A1771/10000)</f>
        <v>7</v>
      </c>
      <c r="C1771" s="109">
        <v>3</v>
      </c>
      <c r="D1771" s="60" t="s">
        <v>1827</v>
      </c>
      <c r="E1771" s="60">
        <v>1304</v>
      </c>
      <c r="F1771" s="60">
        <v>0</v>
      </c>
      <c r="G1771" s="60">
        <f t="shared" si="359"/>
        <v>2101.9701492537315</v>
      </c>
      <c r="H1771" s="60"/>
      <c r="I1771" s="60"/>
      <c r="J1771" s="57"/>
      <c r="K1771" s="23">
        <f t="shared" si="360"/>
        <v>1</v>
      </c>
      <c r="L1771" s="23">
        <f t="shared" si="361"/>
        <v>0</v>
      </c>
      <c r="M1771" s="23">
        <f ca="1">OFFSET('Z1'!$B$7,B1771,K1771)*E1771</f>
        <v>0</v>
      </c>
      <c r="N1771" s="23">
        <f ca="1">IF(L1771&gt;0,OFFSET('Z1'!$I$7,B1771,L1771)*IF(L1771=1,E1771-9300,IF(L1771=2,E1771-18000,IF(L1771=3,E1771-45000,0))),0)</f>
        <v>0</v>
      </c>
      <c r="O1771" s="23">
        <f>IF(AND(F1771=1,E1771&gt;20000,E1771&lt;=45000),E1771*'Z1'!$G$7,0)+IF(AND(F1771=1,E1771&gt;45000,E1771&lt;=50000),'Z1'!$G$7/5000*(50000-E1771)*E1771,0)</f>
        <v>0</v>
      </c>
      <c r="P1771" s="24">
        <f t="shared" ca="1" si="362"/>
        <v>0</v>
      </c>
      <c r="Q1771" s="27">
        <v>2894</v>
      </c>
      <c r="R1771" s="26">
        <f t="shared" si="363"/>
        <v>1894</v>
      </c>
      <c r="S1771" s="27">
        <f t="shared" si="364"/>
        <v>1</v>
      </c>
      <c r="T1771" s="28">
        <f t="shared" si="365"/>
        <v>1704.6000000000001</v>
      </c>
      <c r="U1771" s="61">
        <f ca="1">OFFSET($U$4,B1771,0)/OFFSET($G$4,B1771,0)*G1771</f>
        <v>1125150.3023106761</v>
      </c>
      <c r="V1771" s="62">
        <f t="shared" ca="1" si="366"/>
        <v>1126854.9023106762</v>
      </c>
      <c r="W1771" s="63">
        <v>936.57989293619482</v>
      </c>
      <c r="X1771" s="63">
        <f t="shared" ca="1" si="367"/>
        <v>864.15253244683754</v>
      </c>
      <c r="Y1771" s="64">
        <f t="shared" ca="1" si="368"/>
        <v>-7.7331748242316256E-2</v>
      </c>
      <c r="Z1771" s="64"/>
      <c r="AA1771" s="64">
        <f ca="1">MAX(Y1771,OFFSET($AA$4,B1771,0))</f>
        <v>-7.2166759510916223E-2</v>
      </c>
      <c r="AB1771" s="62">
        <f t="shared" ca="1" si="369"/>
        <v>1133162.9039800409</v>
      </c>
      <c r="AC1771" s="65">
        <f t="shared" ca="1" si="370"/>
        <v>6308.0016693647485</v>
      </c>
      <c r="AD1771" s="62">
        <f ca="1">MAX(0,AB1771-W1771*(1+OFFSET($Y$4,B1771,0))*E1771)</f>
        <v>0</v>
      </c>
      <c r="AE1771" s="65">
        <f ca="1">IF(OFFSET($AC$4,B1771,0)=0,0,-OFFSET($AC$4,B1771,0)/OFFSET($AD$4,B1771,0)*AD1771)</f>
        <v>0</v>
      </c>
      <c r="AF1771" s="51">
        <f t="shared" ca="1" si="371"/>
        <v>1133162.9039800409</v>
      </c>
    </row>
    <row r="1772" spans="1:32" ht="11.25" x14ac:dyDescent="0.2">
      <c r="A1772" s="60">
        <v>70309</v>
      </c>
      <c r="B1772" s="102">
        <f>INT(A1772/10000)</f>
        <v>7</v>
      </c>
      <c r="C1772" s="109">
        <v>3</v>
      </c>
      <c r="D1772" s="60" t="s">
        <v>1828</v>
      </c>
      <c r="E1772" s="60">
        <v>2163</v>
      </c>
      <c r="F1772" s="60">
        <v>0</v>
      </c>
      <c r="G1772" s="60">
        <f t="shared" si="359"/>
        <v>3486.6268656716416</v>
      </c>
      <c r="H1772" s="60"/>
      <c r="I1772" s="60"/>
      <c r="J1772" s="57"/>
      <c r="K1772" s="23">
        <f t="shared" si="360"/>
        <v>1</v>
      </c>
      <c r="L1772" s="23">
        <f t="shared" si="361"/>
        <v>0</v>
      </c>
      <c r="M1772" s="23">
        <f ca="1">OFFSET('Z1'!$B$7,B1772,K1772)*E1772</f>
        <v>0</v>
      </c>
      <c r="N1772" s="23">
        <f ca="1">IF(L1772&gt;0,OFFSET('Z1'!$I$7,B1772,L1772)*IF(L1772=1,E1772-9300,IF(L1772=2,E1772-18000,IF(L1772=3,E1772-45000,0))),0)</f>
        <v>0</v>
      </c>
      <c r="O1772" s="23">
        <f>IF(AND(F1772=1,E1772&gt;20000,E1772&lt;=45000),E1772*'Z1'!$G$7,0)+IF(AND(F1772=1,E1772&gt;45000,E1772&lt;=50000),'Z1'!$G$7/5000*(50000-E1772)*E1772,0)</f>
        <v>0</v>
      </c>
      <c r="P1772" s="24">
        <f t="shared" ca="1" si="362"/>
        <v>0</v>
      </c>
      <c r="Q1772" s="27">
        <v>1881</v>
      </c>
      <c r="R1772" s="26">
        <f t="shared" si="363"/>
        <v>881</v>
      </c>
      <c r="S1772" s="27">
        <f t="shared" si="364"/>
        <v>1</v>
      </c>
      <c r="T1772" s="28">
        <f t="shared" si="365"/>
        <v>792.9</v>
      </c>
      <c r="U1772" s="61">
        <f ca="1">OFFSET($U$4,B1772,0)/OFFSET($G$4,B1772,0)*G1772</f>
        <v>1866334.4355045953</v>
      </c>
      <c r="V1772" s="62">
        <f t="shared" ca="1" si="366"/>
        <v>1867127.3355045952</v>
      </c>
      <c r="W1772" s="63">
        <v>935.00529202362566</v>
      </c>
      <c r="X1772" s="63">
        <f t="shared" ca="1" si="367"/>
        <v>863.21189806037683</v>
      </c>
      <c r="Y1772" s="64">
        <f t="shared" ca="1" si="368"/>
        <v>-7.6783943979468638E-2</v>
      </c>
      <c r="Z1772" s="64"/>
      <c r="AA1772" s="64">
        <f ca="1">MAX(Y1772,OFFSET($AA$4,B1772,0))</f>
        <v>-7.2166759510916223E-2</v>
      </c>
      <c r="AB1772" s="62">
        <f t="shared" ca="1" si="369"/>
        <v>1876465.2053109992</v>
      </c>
      <c r="AC1772" s="65">
        <f t="shared" ca="1" si="370"/>
        <v>9337.8698064039927</v>
      </c>
      <c r="AD1772" s="62">
        <f ca="1">MAX(0,AB1772-W1772*(1+OFFSET($Y$4,B1772,0))*E1772)</f>
        <v>0</v>
      </c>
      <c r="AE1772" s="65">
        <f ca="1">IF(OFFSET($AC$4,B1772,0)=0,0,-OFFSET($AC$4,B1772,0)/OFFSET($AD$4,B1772,0)*AD1772)</f>
        <v>0</v>
      </c>
      <c r="AF1772" s="51">
        <f t="shared" ca="1" si="371"/>
        <v>1876465.2053109992</v>
      </c>
    </row>
    <row r="1773" spans="1:32" ht="11.25" x14ac:dyDescent="0.2">
      <c r="A1773" s="60">
        <v>70310</v>
      </c>
      <c r="B1773" s="102">
        <f>INT(A1773/10000)</f>
        <v>7</v>
      </c>
      <c r="C1773" s="109">
        <v>4</v>
      </c>
      <c r="D1773" s="60" t="s">
        <v>1829</v>
      </c>
      <c r="E1773" s="60">
        <v>4382</v>
      </c>
      <c r="F1773" s="60">
        <v>0</v>
      </c>
      <c r="G1773" s="60">
        <f t="shared" si="359"/>
        <v>7063.5223880597014</v>
      </c>
      <c r="H1773" s="60"/>
      <c r="I1773" s="60"/>
      <c r="J1773" s="57"/>
      <c r="K1773" s="23">
        <f t="shared" si="360"/>
        <v>1</v>
      </c>
      <c r="L1773" s="23">
        <f t="shared" si="361"/>
        <v>0</v>
      </c>
      <c r="M1773" s="23">
        <f ca="1">OFFSET('Z1'!$B$7,B1773,K1773)*E1773</f>
        <v>0</v>
      </c>
      <c r="N1773" s="23">
        <f ca="1">IF(L1773&gt;0,OFFSET('Z1'!$I$7,B1773,L1773)*IF(L1773=1,E1773-9300,IF(L1773=2,E1773-18000,IF(L1773=3,E1773-45000,0))),0)</f>
        <v>0</v>
      </c>
      <c r="O1773" s="23">
        <f>IF(AND(F1773=1,E1773&gt;20000,E1773&lt;=45000),E1773*'Z1'!$G$7,0)+IF(AND(F1773=1,E1773&gt;45000,E1773&lt;=50000),'Z1'!$G$7/5000*(50000-E1773)*E1773,0)</f>
        <v>0</v>
      </c>
      <c r="P1773" s="24">
        <f t="shared" ca="1" si="362"/>
        <v>0</v>
      </c>
      <c r="Q1773" s="27">
        <v>341610</v>
      </c>
      <c r="R1773" s="26">
        <f t="shared" si="363"/>
        <v>340610</v>
      </c>
      <c r="S1773" s="27">
        <f t="shared" si="364"/>
        <v>1</v>
      </c>
      <c r="T1773" s="28">
        <f t="shared" si="365"/>
        <v>306549</v>
      </c>
      <c r="U1773" s="61">
        <f ca="1">OFFSET($U$4,B1773,0)/OFFSET($G$4,B1773,0)*G1773</f>
        <v>3780988.2091452321</v>
      </c>
      <c r="V1773" s="62">
        <f t="shared" ca="1" si="366"/>
        <v>4087537.2091452321</v>
      </c>
      <c r="W1773" s="63">
        <v>1006.4521884414991</v>
      </c>
      <c r="X1773" s="63">
        <f t="shared" ca="1" si="367"/>
        <v>932.80173645486809</v>
      </c>
      <c r="Y1773" s="64">
        <f t="shared" ca="1" si="368"/>
        <v>-7.3178291857737832E-2</v>
      </c>
      <c r="Z1773" s="64"/>
      <c r="AA1773" s="64">
        <f ca="1">MAX(Y1773,OFFSET($AA$4,B1773,0))</f>
        <v>-7.2166759510916223E-2</v>
      </c>
      <c r="AB1773" s="62">
        <f t="shared" ca="1" si="369"/>
        <v>4091998.3434384442</v>
      </c>
      <c r="AC1773" s="65">
        <f t="shared" ca="1" si="370"/>
        <v>4461.1342932120897</v>
      </c>
      <c r="AD1773" s="62">
        <f ca="1">MAX(0,AB1773-W1773*(1+OFFSET($Y$4,B1773,0))*E1773)</f>
        <v>0</v>
      </c>
      <c r="AE1773" s="65">
        <f ca="1">IF(OFFSET($AC$4,B1773,0)=0,0,-OFFSET($AC$4,B1773,0)/OFFSET($AD$4,B1773,0)*AD1773)</f>
        <v>0</v>
      </c>
      <c r="AF1773" s="51">
        <f t="shared" ca="1" si="371"/>
        <v>4091998.3434384442</v>
      </c>
    </row>
    <row r="1774" spans="1:32" ht="11.25" x14ac:dyDescent="0.2">
      <c r="A1774" s="60">
        <v>70311</v>
      </c>
      <c r="B1774" s="102">
        <f>INT(A1774/10000)</f>
        <v>7</v>
      </c>
      <c r="C1774" s="109">
        <v>2</v>
      </c>
      <c r="D1774" s="60" t="s">
        <v>1830</v>
      </c>
      <c r="E1774" s="60">
        <v>848</v>
      </c>
      <c r="F1774" s="60">
        <v>0</v>
      </c>
      <c r="G1774" s="60">
        <f t="shared" si="359"/>
        <v>1366.9253731343283</v>
      </c>
      <c r="H1774" s="60"/>
      <c r="I1774" s="60"/>
      <c r="J1774" s="57"/>
      <c r="K1774" s="23">
        <f t="shared" si="360"/>
        <v>1</v>
      </c>
      <c r="L1774" s="23">
        <f t="shared" si="361"/>
        <v>0</v>
      </c>
      <c r="M1774" s="23">
        <f ca="1">OFFSET('Z1'!$B$7,B1774,K1774)*E1774</f>
        <v>0</v>
      </c>
      <c r="N1774" s="23">
        <f ca="1">IF(L1774&gt;0,OFFSET('Z1'!$I$7,B1774,L1774)*IF(L1774=1,E1774-9300,IF(L1774=2,E1774-18000,IF(L1774=3,E1774-45000,0))),0)</f>
        <v>0</v>
      </c>
      <c r="O1774" s="23">
        <f>IF(AND(F1774=1,E1774&gt;20000,E1774&lt;=45000),E1774*'Z1'!$G$7,0)+IF(AND(F1774=1,E1774&gt;45000,E1774&lt;=50000),'Z1'!$G$7/5000*(50000-E1774)*E1774,0)</f>
        <v>0</v>
      </c>
      <c r="P1774" s="24">
        <f t="shared" ca="1" si="362"/>
        <v>0</v>
      </c>
      <c r="Q1774" s="27">
        <v>14632</v>
      </c>
      <c r="R1774" s="26">
        <f t="shared" si="363"/>
        <v>13632</v>
      </c>
      <c r="S1774" s="27">
        <f t="shared" si="364"/>
        <v>1</v>
      </c>
      <c r="T1774" s="28">
        <f t="shared" si="365"/>
        <v>12268.800000000001</v>
      </c>
      <c r="U1774" s="61">
        <f ca="1">OFFSET($U$4,B1774,0)/OFFSET($G$4,B1774,0)*G1774</f>
        <v>731692.8346314826</v>
      </c>
      <c r="V1774" s="62">
        <f t="shared" ca="1" si="366"/>
        <v>743961.63463148265</v>
      </c>
      <c r="W1774" s="63">
        <v>950.30219849175012</v>
      </c>
      <c r="X1774" s="63">
        <f t="shared" ca="1" si="367"/>
        <v>877.31324838618241</v>
      </c>
      <c r="Y1774" s="64">
        <f t="shared" ca="1" si="368"/>
        <v>-7.6806041511227052E-2</v>
      </c>
      <c r="Z1774" s="64"/>
      <c r="AA1774" s="64">
        <f ca="1">MAX(Y1774,OFFSET($AA$4,B1774,0))</f>
        <v>-7.2166759510916223E-2</v>
      </c>
      <c r="AB1774" s="62">
        <f t="shared" ca="1" si="369"/>
        <v>747700.22909338493</v>
      </c>
      <c r="AC1774" s="65">
        <f t="shared" ca="1" si="370"/>
        <v>3738.5944619022775</v>
      </c>
      <c r="AD1774" s="62">
        <f ca="1">MAX(0,AB1774-W1774*(1+OFFSET($Y$4,B1774,0))*E1774)</f>
        <v>0</v>
      </c>
      <c r="AE1774" s="65">
        <f ca="1">IF(OFFSET($AC$4,B1774,0)=0,0,-OFFSET($AC$4,B1774,0)/OFFSET($AD$4,B1774,0)*AD1774)</f>
        <v>0</v>
      </c>
      <c r="AF1774" s="51">
        <f t="shared" ca="1" si="371"/>
        <v>747700.22909338493</v>
      </c>
    </row>
    <row r="1775" spans="1:32" ht="11.25" x14ac:dyDescent="0.2">
      <c r="A1775" s="60">
        <v>70312</v>
      </c>
      <c r="B1775" s="102">
        <f>INT(A1775/10000)</f>
        <v>7</v>
      </c>
      <c r="C1775" s="109">
        <v>4</v>
      </c>
      <c r="D1775" s="60" t="s">
        <v>1831</v>
      </c>
      <c r="E1775" s="60">
        <v>4043</v>
      </c>
      <c r="F1775" s="60">
        <v>0</v>
      </c>
      <c r="G1775" s="60">
        <f t="shared" si="359"/>
        <v>6517.0746268656712</v>
      </c>
      <c r="H1775" s="60"/>
      <c r="I1775" s="60"/>
      <c r="J1775" s="57"/>
      <c r="K1775" s="23">
        <f t="shared" si="360"/>
        <v>1</v>
      </c>
      <c r="L1775" s="23">
        <f t="shared" si="361"/>
        <v>0</v>
      </c>
      <c r="M1775" s="23">
        <f ca="1">OFFSET('Z1'!$B$7,B1775,K1775)*E1775</f>
        <v>0</v>
      </c>
      <c r="N1775" s="23">
        <f ca="1">IF(L1775&gt;0,OFFSET('Z1'!$I$7,B1775,L1775)*IF(L1775=1,E1775-9300,IF(L1775=2,E1775-18000,IF(L1775=3,E1775-45000,0))),0)</f>
        <v>0</v>
      </c>
      <c r="O1775" s="23">
        <f>IF(AND(F1775=1,E1775&gt;20000,E1775&lt;=45000),E1775*'Z1'!$G$7,0)+IF(AND(F1775=1,E1775&gt;45000,E1775&lt;=50000),'Z1'!$G$7/5000*(50000-E1775)*E1775,0)</f>
        <v>0</v>
      </c>
      <c r="P1775" s="24">
        <f t="shared" ca="1" si="362"/>
        <v>0</v>
      </c>
      <c r="Q1775" s="27">
        <v>86909</v>
      </c>
      <c r="R1775" s="26">
        <f t="shared" si="363"/>
        <v>85909</v>
      </c>
      <c r="S1775" s="27">
        <f t="shared" si="364"/>
        <v>1</v>
      </c>
      <c r="T1775" s="28">
        <f t="shared" si="365"/>
        <v>77318.100000000006</v>
      </c>
      <c r="U1775" s="61">
        <f ca="1">OFFSET($U$4,B1775,0)/OFFSET($G$4,B1775,0)*G1775</f>
        <v>3488483.6443574103</v>
      </c>
      <c r="V1775" s="62">
        <f t="shared" ca="1" si="366"/>
        <v>3565801.7443574104</v>
      </c>
      <c r="W1775" s="63">
        <v>954.34887539197314</v>
      </c>
      <c r="X1775" s="63">
        <f t="shared" ca="1" si="367"/>
        <v>881.96926647474902</v>
      </c>
      <c r="Y1775" s="64">
        <f t="shared" ca="1" si="368"/>
        <v>-7.5841875841783923E-2</v>
      </c>
      <c r="Z1775" s="64"/>
      <c r="AA1775" s="64">
        <f ca="1">MAX(Y1775,OFFSET($AA$4,B1775,0))</f>
        <v>-7.2166759510916223E-2</v>
      </c>
      <c r="AB1775" s="62">
        <f t="shared" ca="1" si="369"/>
        <v>3579981.9326615068</v>
      </c>
      <c r="AC1775" s="65">
        <f t="shared" ca="1" si="370"/>
        <v>14180.18830409646</v>
      </c>
      <c r="AD1775" s="62">
        <f ca="1">MAX(0,AB1775-W1775*(1+OFFSET($Y$4,B1775,0))*E1775)</f>
        <v>0</v>
      </c>
      <c r="AE1775" s="65">
        <f ca="1">IF(OFFSET($AC$4,B1775,0)=0,0,-OFFSET($AC$4,B1775,0)/OFFSET($AD$4,B1775,0)*AD1775)</f>
        <v>0</v>
      </c>
      <c r="AF1775" s="51">
        <f t="shared" ca="1" si="371"/>
        <v>3579981.9326615068</v>
      </c>
    </row>
    <row r="1776" spans="1:32" ht="11.25" x14ac:dyDescent="0.2">
      <c r="A1776" s="60">
        <v>70313</v>
      </c>
      <c r="B1776" s="102">
        <f>INT(A1776/10000)</f>
        <v>7</v>
      </c>
      <c r="C1776" s="109">
        <v>3</v>
      </c>
      <c r="D1776" s="60" t="s">
        <v>1832</v>
      </c>
      <c r="E1776" s="60">
        <v>1340</v>
      </c>
      <c r="F1776" s="60">
        <v>0</v>
      </c>
      <c r="G1776" s="60">
        <f t="shared" si="359"/>
        <v>2160</v>
      </c>
      <c r="H1776" s="60"/>
      <c r="I1776" s="60"/>
      <c r="J1776" s="57"/>
      <c r="K1776" s="23">
        <f t="shared" si="360"/>
        <v>1</v>
      </c>
      <c r="L1776" s="23">
        <f t="shared" si="361"/>
        <v>0</v>
      </c>
      <c r="M1776" s="23">
        <f ca="1">OFFSET('Z1'!$B$7,B1776,K1776)*E1776</f>
        <v>0</v>
      </c>
      <c r="N1776" s="23">
        <f ca="1">IF(L1776&gt;0,OFFSET('Z1'!$I$7,B1776,L1776)*IF(L1776=1,E1776-9300,IF(L1776=2,E1776-18000,IF(L1776=3,E1776-45000,0))),0)</f>
        <v>0</v>
      </c>
      <c r="O1776" s="23">
        <f>IF(AND(F1776=1,E1776&gt;20000,E1776&lt;=45000),E1776*'Z1'!$G$7,0)+IF(AND(F1776=1,E1776&gt;45000,E1776&lt;=50000),'Z1'!$G$7/5000*(50000-E1776)*E1776,0)</f>
        <v>0</v>
      </c>
      <c r="P1776" s="24">
        <f t="shared" ca="1" si="362"/>
        <v>0</v>
      </c>
      <c r="Q1776" s="27">
        <v>39935</v>
      </c>
      <c r="R1776" s="26">
        <f t="shared" si="363"/>
        <v>38935</v>
      </c>
      <c r="S1776" s="27">
        <f t="shared" si="364"/>
        <v>1</v>
      </c>
      <c r="T1776" s="28">
        <f t="shared" si="365"/>
        <v>35041.5</v>
      </c>
      <c r="U1776" s="61">
        <f ca="1">OFFSET($U$4,B1776,0)/OFFSET($G$4,B1776,0)*G1776</f>
        <v>1156212.7339695597</v>
      </c>
      <c r="V1776" s="62">
        <f t="shared" ca="1" si="366"/>
        <v>1191254.2339695597</v>
      </c>
      <c r="W1776" s="63">
        <v>959.26351113033127</v>
      </c>
      <c r="X1776" s="63">
        <f t="shared" ca="1" si="367"/>
        <v>888.99569699220865</v>
      </c>
      <c r="Y1776" s="64">
        <f t="shared" ca="1" si="368"/>
        <v>-7.3251836771445422E-2</v>
      </c>
      <c r="Z1776" s="64"/>
      <c r="AA1776" s="64">
        <f ca="1">MAX(Y1776,OFFSET($AA$4,B1776,0))</f>
        <v>-7.2166759510916223E-2</v>
      </c>
      <c r="AB1776" s="62">
        <f t="shared" ca="1" si="369"/>
        <v>1192649.0065000886</v>
      </c>
      <c r="AC1776" s="65">
        <f t="shared" ca="1" si="370"/>
        <v>1394.7725305289496</v>
      </c>
      <c r="AD1776" s="62">
        <f ca="1">MAX(0,AB1776-W1776*(1+OFFSET($Y$4,B1776,0))*E1776)</f>
        <v>0</v>
      </c>
      <c r="AE1776" s="65">
        <f ca="1">IF(OFFSET($AC$4,B1776,0)=0,0,-OFFSET($AC$4,B1776,0)/OFFSET($AD$4,B1776,0)*AD1776)</f>
        <v>0</v>
      </c>
      <c r="AF1776" s="51">
        <f t="shared" ca="1" si="371"/>
        <v>1192649.0065000886</v>
      </c>
    </row>
    <row r="1777" spans="1:32" ht="11.25" x14ac:dyDescent="0.2">
      <c r="A1777" s="60">
        <v>70314</v>
      </c>
      <c r="B1777" s="102">
        <f>INT(A1777/10000)</f>
        <v>7</v>
      </c>
      <c r="C1777" s="109">
        <v>2</v>
      </c>
      <c r="D1777" s="60" t="s">
        <v>1833</v>
      </c>
      <c r="E1777" s="60">
        <v>619</v>
      </c>
      <c r="F1777" s="60">
        <v>0</v>
      </c>
      <c r="G1777" s="60">
        <f t="shared" si="359"/>
        <v>997.79104477611941</v>
      </c>
      <c r="H1777" s="60"/>
      <c r="I1777" s="60"/>
      <c r="J1777" s="57"/>
      <c r="K1777" s="23">
        <f t="shared" si="360"/>
        <v>1</v>
      </c>
      <c r="L1777" s="23">
        <f t="shared" si="361"/>
        <v>0</v>
      </c>
      <c r="M1777" s="23">
        <f ca="1">OFFSET('Z1'!$B$7,B1777,K1777)*E1777</f>
        <v>0</v>
      </c>
      <c r="N1777" s="23">
        <f ca="1">IF(L1777&gt;0,OFFSET('Z1'!$I$7,B1777,L1777)*IF(L1777=1,E1777-9300,IF(L1777=2,E1777-18000,IF(L1777=3,E1777-45000,0))),0)</f>
        <v>0</v>
      </c>
      <c r="O1777" s="23">
        <f>IF(AND(F1777=1,E1777&gt;20000,E1777&lt;=45000),E1777*'Z1'!$G$7,0)+IF(AND(F1777=1,E1777&gt;45000,E1777&lt;=50000),'Z1'!$G$7/5000*(50000-E1777)*E1777,0)</f>
        <v>0</v>
      </c>
      <c r="P1777" s="24">
        <f t="shared" ca="1" si="362"/>
        <v>0</v>
      </c>
      <c r="Q1777" s="27">
        <v>45899</v>
      </c>
      <c r="R1777" s="26">
        <f t="shared" si="363"/>
        <v>44899</v>
      </c>
      <c r="S1777" s="27">
        <f t="shared" si="364"/>
        <v>1</v>
      </c>
      <c r="T1777" s="28">
        <f t="shared" si="365"/>
        <v>40409.1</v>
      </c>
      <c r="U1777" s="61">
        <f ca="1">OFFSET($U$4,B1777,0)/OFFSET($G$4,B1777,0)*G1777</f>
        <v>534101.25546802802</v>
      </c>
      <c r="V1777" s="62">
        <f t="shared" ca="1" si="366"/>
        <v>574510.35546802799</v>
      </c>
      <c r="W1777" s="63">
        <v>1000.5431269039567</v>
      </c>
      <c r="X1777" s="63">
        <f t="shared" ca="1" si="367"/>
        <v>928.12658395481094</v>
      </c>
      <c r="Y1777" s="64">
        <f t="shared" ca="1" si="368"/>
        <v>-7.2377232926709278E-2</v>
      </c>
      <c r="Z1777" s="64"/>
      <c r="AA1777" s="64">
        <f ca="1">MAX(Y1777,OFFSET($AA$4,B1777,0))</f>
        <v>-7.2166759510916223E-2</v>
      </c>
      <c r="AB1777" s="62">
        <f t="shared" ca="1" si="369"/>
        <v>574640.7092726304</v>
      </c>
      <c r="AC1777" s="65">
        <f t="shared" ca="1" si="370"/>
        <v>130.35380460240413</v>
      </c>
      <c r="AD1777" s="62">
        <f ca="1">MAX(0,AB1777-W1777*(1+OFFSET($Y$4,B1777,0))*E1777)</f>
        <v>0</v>
      </c>
      <c r="AE1777" s="65">
        <f ca="1">IF(OFFSET($AC$4,B1777,0)=0,0,-OFFSET($AC$4,B1777,0)/OFFSET($AD$4,B1777,0)*AD1777)</f>
        <v>0</v>
      </c>
      <c r="AF1777" s="51">
        <f t="shared" ca="1" si="371"/>
        <v>574640.7092726304</v>
      </c>
    </row>
    <row r="1778" spans="1:32" ht="11.25" x14ac:dyDescent="0.2">
      <c r="A1778" s="60">
        <v>70315</v>
      </c>
      <c r="B1778" s="102">
        <f>INT(A1778/10000)</f>
        <v>7</v>
      </c>
      <c r="C1778" s="109">
        <v>3</v>
      </c>
      <c r="D1778" s="60" t="s">
        <v>1834</v>
      </c>
      <c r="E1778" s="60">
        <v>1387</v>
      </c>
      <c r="F1778" s="60">
        <v>0</v>
      </c>
      <c r="G1778" s="60">
        <f t="shared" si="359"/>
        <v>2235.7611940298507</v>
      </c>
      <c r="H1778" s="60"/>
      <c r="I1778" s="60"/>
      <c r="J1778" s="57"/>
      <c r="K1778" s="23">
        <f t="shared" si="360"/>
        <v>1</v>
      </c>
      <c r="L1778" s="23">
        <f t="shared" si="361"/>
        <v>0</v>
      </c>
      <c r="M1778" s="23">
        <f ca="1">OFFSET('Z1'!$B$7,B1778,K1778)*E1778</f>
        <v>0</v>
      </c>
      <c r="N1778" s="23">
        <f ca="1">IF(L1778&gt;0,OFFSET('Z1'!$I$7,B1778,L1778)*IF(L1778=1,E1778-9300,IF(L1778=2,E1778-18000,IF(L1778=3,E1778-45000,0))),0)</f>
        <v>0</v>
      </c>
      <c r="O1778" s="23">
        <f>IF(AND(F1778=1,E1778&gt;20000,E1778&lt;=45000),E1778*'Z1'!$G$7,0)+IF(AND(F1778=1,E1778&gt;45000,E1778&lt;=50000),'Z1'!$G$7/5000*(50000-E1778)*E1778,0)</f>
        <v>0</v>
      </c>
      <c r="P1778" s="24">
        <f t="shared" ca="1" si="362"/>
        <v>0</v>
      </c>
      <c r="Q1778" s="27">
        <v>3502</v>
      </c>
      <c r="R1778" s="26">
        <f t="shared" si="363"/>
        <v>2502</v>
      </c>
      <c r="S1778" s="27">
        <f t="shared" si="364"/>
        <v>1</v>
      </c>
      <c r="T1778" s="28">
        <f t="shared" si="365"/>
        <v>2251.8000000000002</v>
      </c>
      <c r="U1778" s="61">
        <f ca="1">OFFSET($U$4,B1778,0)/OFFSET($G$4,B1778,0)*G1778</f>
        <v>1196766.4641908801</v>
      </c>
      <c r="V1778" s="62">
        <f t="shared" ca="1" si="366"/>
        <v>1199018.2641908801</v>
      </c>
      <c r="W1778" s="63">
        <v>937.29945864855722</v>
      </c>
      <c r="X1778" s="63">
        <f t="shared" ca="1" si="367"/>
        <v>864.46882782327339</v>
      </c>
      <c r="Y1778" s="64">
        <f t="shared" ca="1" si="368"/>
        <v>-7.7702627642924793E-2</v>
      </c>
      <c r="Z1778" s="64"/>
      <c r="AA1778" s="64">
        <f ca="1">MAX(Y1778,OFFSET($AA$4,B1778,0))</f>
        <v>-7.2166759510916223E-2</v>
      </c>
      <c r="AB1778" s="62">
        <f t="shared" ca="1" si="369"/>
        <v>1206215.0829148316</v>
      </c>
      <c r="AC1778" s="65">
        <f t="shared" ca="1" si="370"/>
        <v>7196.8187239514664</v>
      </c>
      <c r="AD1778" s="62">
        <f ca="1">MAX(0,AB1778-W1778*(1+OFFSET($Y$4,B1778,0))*E1778)</f>
        <v>0</v>
      </c>
      <c r="AE1778" s="65">
        <f ca="1">IF(OFFSET($AC$4,B1778,0)=0,0,-OFFSET($AC$4,B1778,0)/OFFSET($AD$4,B1778,0)*AD1778)</f>
        <v>0</v>
      </c>
      <c r="AF1778" s="51">
        <f t="shared" ca="1" si="371"/>
        <v>1206215.0829148316</v>
      </c>
    </row>
    <row r="1779" spans="1:32" ht="11.25" x14ac:dyDescent="0.2">
      <c r="A1779" s="60">
        <v>70317</v>
      </c>
      <c r="B1779" s="102">
        <f>INT(A1779/10000)</f>
        <v>7</v>
      </c>
      <c r="C1779" s="109">
        <v>1</v>
      </c>
      <c r="D1779" s="60" t="s">
        <v>1835</v>
      </c>
      <c r="E1779" s="60">
        <v>446</v>
      </c>
      <c r="F1779" s="60">
        <v>0</v>
      </c>
      <c r="G1779" s="60">
        <f t="shared" si="359"/>
        <v>718.92537313432831</v>
      </c>
      <c r="H1779" s="60"/>
      <c r="I1779" s="60"/>
      <c r="J1779" s="57"/>
      <c r="K1779" s="23">
        <f t="shared" si="360"/>
        <v>1</v>
      </c>
      <c r="L1779" s="23">
        <f t="shared" si="361"/>
        <v>0</v>
      </c>
      <c r="M1779" s="23">
        <f ca="1">OFFSET('Z1'!$B$7,B1779,K1779)*E1779</f>
        <v>0</v>
      </c>
      <c r="N1779" s="23">
        <f ca="1">IF(L1779&gt;0,OFFSET('Z1'!$I$7,B1779,L1779)*IF(L1779=1,E1779-9300,IF(L1779=2,E1779-18000,IF(L1779=3,E1779-45000,0))),0)</f>
        <v>0</v>
      </c>
      <c r="O1779" s="23">
        <f>IF(AND(F1779=1,E1779&gt;20000,E1779&lt;=45000),E1779*'Z1'!$G$7,0)+IF(AND(F1779=1,E1779&gt;45000,E1779&lt;=50000),'Z1'!$G$7/5000*(50000-E1779)*E1779,0)</f>
        <v>0</v>
      </c>
      <c r="P1779" s="24">
        <f t="shared" ca="1" si="362"/>
        <v>0</v>
      </c>
      <c r="Q1779" s="27">
        <v>40619</v>
      </c>
      <c r="R1779" s="26">
        <f t="shared" si="363"/>
        <v>39619</v>
      </c>
      <c r="S1779" s="27">
        <f t="shared" si="364"/>
        <v>1</v>
      </c>
      <c r="T1779" s="28">
        <f t="shared" si="365"/>
        <v>35657.1</v>
      </c>
      <c r="U1779" s="61">
        <f ca="1">OFFSET($U$4,B1779,0)/OFFSET($G$4,B1779,0)*G1779</f>
        <v>384829.01444061467</v>
      </c>
      <c r="V1779" s="62">
        <f t="shared" ca="1" si="366"/>
        <v>420486.11444061465</v>
      </c>
      <c r="W1779" s="63">
        <v>1015.561996656888</v>
      </c>
      <c r="X1779" s="63">
        <f t="shared" ca="1" si="367"/>
        <v>942.7939785664006</v>
      </c>
      <c r="Y1779" s="64">
        <f t="shared" ca="1" si="368"/>
        <v>-7.1652955043642108E-2</v>
      </c>
      <c r="Z1779" s="64"/>
      <c r="AA1779" s="64">
        <f ca="1">MAX(Y1779,OFFSET($AA$4,B1779,0))</f>
        <v>-7.1652955043642108E-2</v>
      </c>
      <c r="AB1779" s="62">
        <f t="shared" ca="1" si="369"/>
        <v>420486.11444061465</v>
      </c>
      <c r="AC1779" s="65">
        <f t="shared" ca="1" si="370"/>
        <v>0</v>
      </c>
      <c r="AD1779" s="62">
        <f ca="1">MAX(0,AB1779-W1779*(1+OFFSET($Y$4,B1779,0))*E1779)</f>
        <v>0</v>
      </c>
      <c r="AE1779" s="65">
        <f ca="1">IF(OFFSET($AC$4,B1779,0)=0,0,-OFFSET($AC$4,B1779,0)/OFFSET($AD$4,B1779,0)*AD1779)</f>
        <v>0</v>
      </c>
      <c r="AF1779" s="51">
        <f t="shared" ca="1" si="371"/>
        <v>420486.11444061465</v>
      </c>
    </row>
    <row r="1780" spans="1:32" ht="11.25" x14ac:dyDescent="0.2">
      <c r="A1780" s="60">
        <v>70318</v>
      </c>
      <c r="B1780" s="102">
        <f>INT(A1780/10000)</f>
        <v>7</v>
      </c>
      <c r="C1780" s="109">
        <v>3</v>
      </c>
      <c r="D1780" s="60" t="s">
        <v>1836</v>
      </c>
      <c r="E1780" s="60">
        <v>1461</v>
      </c>
      <c r="F1780" s="60">
        <v>0</v>
      </c>
      <c r="G1780" s="60">
        <f t="shared" si="359"/>
        <v>2355.0447761194032</v>
      </c>
      <c r="H1780" s="60"/>
      <c r="I1780" s="60"/>
      <c r="J1780" s="57"/>
      <c r="K1780" s="23">
        <f t="shared" si="360"/>
        <v>1</v>
      </c>
      <c r="L1780" s="23">
        <f t="shared" si="361"/>
        <v>0</v>
      </c>
      <c r="M1780" s="23">
        <f ca="1">OFFSET('Z1'!$B$7,B1780,K1780)*E1780</f>
        <v>0</v>
      </c>
      <c r="N1780" s="23">
        <f ca="1">IF(L1780&gt;0,OFFSET('Z1'!$I$7,B1780,L1780)*IF(L1780=1,E1780-9300,IF(L1780=2,E1780-18000,IF(L1780=3,E1780-45000,0))),0)</f>
        <v>0</v>
      </c>
      <c r="O1780" s="23">
        <f>IF(AND(F1780=1,E1780&gt;20000,E1780&lt;=45000),E1780*'Z1'!$G$7,0)+IF(AND(F1780=1,E1780&gt;45000,E1780&lt;=50000),'Z1'!$G$7/5000*(50000-E1780)*E1780,0)</f>
        <v>0</v>
      </c>
      <c r="P1780" s="24">
        <f t="shared" ca="1" si="362"/>
        <v>0</v>
      </c>
      <c r="Q1780" s="27">
        <v>4224</v>
      </c>
      <c r="R1780" s="26">
        <f t="shared" si="363"/>
        <v>3224</v>
      </c>
      <c r="S1780" s="27">
        <f t="shared" si="364"/>
        <v>1</v>
      </c>
      <c r="T1780" s="28">
        <f t="shared" si="365"/>
        <v>2901.6</v>
      </c>
      <c r="U1780" s="61">
        <f ca="1">OFFSET($U$4,B1780,0)/OFFSET($G$4,B1780,0)*G1780</f>
        <v>1260617.0181563634</v>
      </c>
      <c r="V1780" s="62">
        <f t="shared" ca="1" si="366"/>
        <v>1263518.6181563635</v>
      </c>
      <c r="W1780" s="63">
        <v>936.84678071708288</v>
      </c>
      <c r="X1780" s="63">
        <f t="shared" ca="1" si="367"/>
        <v>864.83136081886619</v>
      </c>
      <c r="Y1780" s="64">
        <f t="shared" ca="1" si="368"/>
        <v>-7.6870008394643308E-2</v>
      </c>
      <c r="Z1780" s="64"/>
      <c r="AA1780" s="64">
        <f ca="1">MAX(Y1780,OFFSET($AA$4,B1780,0))</f>
        <v>-7.2166759510916223E-2</v>
      </c>
      <c r="AB1780" s="62">
        <f t="shared" ca="1" si="369"/>
        <v>1269956.1108003601</v>
      </c>
      <c r="AC1780" s="65">
        <f t="shared" ca="1" si="370"/>
        <v>6437.4926439966075</v>
      </c>
      <c r="AD1780" s="62">
        <f ca="1">MAX(0,AB1780-W1780*(1+OFFSET($Y$4,B1780,0))*E1780)</f>
        <v>0</v>
      </c>
      <c r="AE1780" s="65">
        <f ca="1">IF(OFFSET($AC$4,B1780,0)=0,0,-OFFSET($AC$4,B1780,0)/OFFSET($AD$4,B1780,0)*AD1780)</f>
        <v>0</v>
      </c>
      <c r="AF1780" s="51">
        <f t="shared" ca="1" si="371"/>
        <v>1269956.1108003601</v>
      </c>
    </row>
    <row r="1781" spans="1:32" ht="11.25" x14ac:dyDescent="0.2">
      <c r="A1781" s="60">
        <v>70319</v>
      </c>
      <c r="B1781" s="102">
        <f>INT(A1781/10000)</f>
        <v>7</v>
      </c>
      <c r="C1781" s="109">
        <v>4</v>
      </c>
      <c r="D1781" s="60" t="s">
        <v>1837</v>
      </c>
      <c r="E1781" s="60">
        <v>3885</v>
      </c>
      <c r="F1781" s="60">
        <v>0</v>
      </c>
      <c r="G1781" s="60">
        <f t="shared" si="359"/>
        <v>6262.3880597014922</v>
      </c>
      <c r="H1781" s="60"/>
      <c r="I1781" s="60"/>
      <c r="J1781" s="57"/>
      <c r="K1781" s="23">
        <f t="shared" si="360"/>
        <v>1</v>
      </c>
      <c r="L1781" s="23">
        <f t="shared" si="361"/>
        <v>0</v>
      </c>
      <c r="M1781" s="23">
        <f ca="1">OFFSET('Z1'!$B$7,B1781,K1781)*E1781</f>
        <v>0</v>
      </c>
      <c r="N1781" s="23">
        <f ca="1">IF(L1781&gt;0,OFFSET('Z1'!$I$7,B1781,L1781)*IF(L1781=1,E1781-9300,IF(L1781=2,E1781-18000,IF(L1781=3,E1781-45000,0))),0)</f>
        <v>0</v>
      </c>
      <c r="O1781" s="23">
        <f>IF(AND(F1781=1,E1781&gt;20000,E1781&lt;=45000),E1781*'Z1'!$G$7,0)+IF(AND(F1781=1,E1781&gt;45000,E1781&lt;=50000),'Z1'!$G$7/5000*(50000-E1781)*E1781,0)</f>
        <v>0</v>
      </c>
      <c r="P1781" s="24">
        <f t="shared" ca="1" si="362"/>
        <v>0</v>
      </c>
      <c r="Q1781" s="27">
        <v>12550</v>
      </c>
      <c r="R1781" s="26">
        <f t="shared" si="363"/>
        <v>11550</v>
      </c>
      <c r="S1781" s="27">
        <f t="shared" si="364"/>
        <v>1</v>
      </c>
      <c r="T1781" s="28">
        <f t="shared" si="365"/>
        <v>10395</v>
      </c>
      <c r="U1781" s="61">
        <f ca="1">OFFSET($U$4,B1781,0)/OFFSET($G$4,B1781,0)*G1781</f>
        <v>3352154.0831878651</v>
      </c>
      <c r="V1781" s="62">
        <f t="shared" ca="1" si="366"/>
        <v>3362549.0831878651</v>
      </c>
      <c r="W1781" s="63">
        <v>937.44490161675026</v>
      </c>
      <c r="X1781" s="63">
        <f t="shared" ca="1" si="367"/>
        <v>865.52099953355605</v>
      </c>
      <c r="Y1781" s="64">
        <f t="shared" ca="1" si="368"/>
        <v>-7.6723338042749778E-2</v>
      </c>
      <c r="Z1781" s="64"/>
      <c r="AA1781" s="64">
        <f ca="1">MAX(Y1781,OFFSET($AA$4,B1781,0))</f>
        <v>-7.2166759510916223E-2</v>
      </c>
      <c r="AB1781" s="62">
        <f t="shared" ca="1" si="369"/>
        <v>3379144.0211907495</v>
      </c>
      <c r="AC1781" s="65">
        <f t="shared" ca="1" si="370"/>
        <v>16594.938002884388</v>
      </c>
      <c r="AD1781" s="62">
        <f ca="1">MAX(0,AB1781-W1781*(1+OFFSET($Y$4,B1781,0))*E1781)</f>
        <v>0</v>
      </c>
      <c r="AE1781" s="65">
        <f ca="1">IF(OFFSET($AC$4,B1781,0)=0,0,-OFFSET($AC$4,B1781,0)/OFFSET($AD$4,B1781,0)*AD1781)</f>
        <v>0</v>
      </c>
      <c r="AF1781" s="51">
        <f t="shared" ca="1" si="371"/>
        <v>3379144.0211907495</v>
      </c>
    </row>
    <row r="1782" spans="1:32" ht="11.25" x14ac:dyDescent="0.2">
      <c r="A1782" s="60">
        <v>70320</v>
      </c>
      <c r="B1782" s="102">
        <f>INT(A1782/10000)</f>
        <v>7</v>
      </c>
      <c r="C1782" s="109">
        <v>4</v>
      </c>
      <c r="D1782" s="60" t="s">
        <v>1838</v>
      </c>
      <c r="E1782" s="60">
        <v>2964</v>
      </c>
      <c r="F1782" s="60">
        <v>0</v>
      </c>
      <c r="G1782" s="60">
        <f t="shared" si="359"/>
        <v>4777.7910447761196</v>
      </c>
      <c r="H1782" s="60"/>
      <c r="I1782" s="60"/>
      <c r="J1782" s="57"/>
      <c r="K1782" s="23">
        <f t="shared" si="360"/>
        <v>1</v>
      </c>
      <c r="L1782" s="23">
        <f t="shared" si="361"/>
        <v>0</v>
      </c>
      <c r="M1782" s="23">
        <f ca="1">OFFSET('Z1'!$B$7,B1782,K1782)*E1782</f>
        <v>0</v>
      </c>
      <c r="N1782" s="23">
        <f ca="1">IF(L1782&gt;0,OFFSET('Z1'!$I$7,B1782,L1782)*IF(L1782=1,E1782-9300,IF(L1782=2,E1782-18000,IF(L1782=3,E1782-45000,0))),0)</f>
        <v>0</v>
      </c>
      <c r="O1782" s="23">
        <f>IF(AND(F1782=1,E1782&gt;20000,E1782&lt;=45000),E1782*'Z1'!$G$7,0)+IF(AND(F1782=1,E1782&gt;45000,E1782&lt;=50000),'Z1'!$G$7/5000*(50000-E1782)*E1782,0)</f>
        <v>0</v>
      </c>
      <c r="P1782" s="24">
        <f t="shared" ca="1" si="362"/>
        <v>0</v>
      </c>
      <c r="Q1782" s="27">
        <v>15390</v>
      </c>
      <c r="R1782" s="26">
        <f t="shared" si="363"/>
        <v>14390</v>
      </c>
      <c r="S1782" s="27">
        <f t="shared" si="364"/>
        <v>1</v>
      </c>
      <c r="T1782" s="28">
        <f t="shared" si="365"/>
        <v>12951</v>
      </c>
      <c r="U1782" s="61">
        <f ca="1">OFFSET($U$4,B1782,0)/OFFSET($G$4,B1782,0)*G1782</f>
        <v>2557473.5399147575</v>
      </c>
      <c r="V1782" s="62">
        <f t="shared" ca="1" si="366"/>
        <v>2570424.5399147575</v>
      </c>
      <c r="W1782" s="63">
        <v>938.61250180214211</v>
      </c>
      <c r="X1782" s="63">
        <f t="shared" ca="1" si="367"/>
        <v>867.21475705626096</v>
      </c>
      <c r="Y1782" s="64">
        <f t="shared" ca="1" si="368"/>
        <v>-7.6067327687194708E-2</v>
      </c>
      <c r="Z1782" s="64"/>
      <c r="AA1782" s="64">
        <f ca="1">MAX(Y1782,OFFSET($AA$4,B1782,0))</f>
        <v>-7.2166759510916223E-2</v>
      </c>
      <c r="AB1782" s="62">
        <f t="shared" ca="1" si="369"/>
        <v>2581276.1056839591</v>
      </c>
      <c r="AC1782" s="65">
        <f t="shared" ca="1" si="370"/>
        <v>10851.56576920161</v>
      </c>
      <c r="AD1782" s="62">
        <f ca="1">MAX(0,AB1782-W1782*(1+OFFSET($Y$4,B1782,0))*E1782)</f>
        <v>0</v>
      </c>
      <c r="AE1782" s="65">
        <f ca="1">IF(OFFSET($AC$4,B1782,0)=0,0,-OFFSET($AC$4,B1782,0)/OFFSET($AD$4,B1782,0)*AD1782)</f>
        <v>0</v>
      </c>
      <c r="AF1782" s="51">
        <f t="shared" ca="1" si="371"/>
        <v>2581276.1056839591</v>
      </c>
    </row>
    <row r="1783" spans="1:32" ht="11.25" x14ac:dyDescent="0.2">
      <c r="A1783" s="60">
        <v>70322</v>
      </c>
      <c r="B1783" s="102">
        <f>INT(A1783/10000)</f>
        <v>7</v>
      </c>
      <c r="C1783" s="109">
        <v>3</v>
      </c>
      <c r="D1783" s="60" t="s">
        <v>1839</v>
      </c>
      <c r="E1783" s="60">
        <v>1623</v>
      </c>
      <c r="F1783" s="60">
        <v>0</v>
      </c>
      <c r="G1783" s="60">
        <f t="shared" si="359"/>
        <v>2616.1791044776119</v>
      </c>
      <c r="H1783" s="60"/>
      <c r="I1783" s="60"/>
      <c r="J1783" s="57"/>
      <c r="K1783" s="23">
        <f t="shared" si="360"/>
        <v>1</v>
      </c>
      <c r="L1783" s="23">
        <f t="shared" si="361"/>
        <v>0</v>
      </c>
      <c r="M1783" s="23">
        <f ca="1">OFFSET('Z1'!$B$7,B1783,K1783)*E1783</f>
        <v>0</v>
      </c>
      <c r="N1783" s="23">
        <f ca="1">IF(L1783&gt;0,OFFSET('Z1'!$I$7,B1783,L1783)*IF(L1783=1,E1783-9300,IF(L1783=2,E1783-18000,IF(L1783=3,E1783-45000,0))),0)</f>
        <v>0</v>
      </c>
      <c r="O1783" s="23">
        <f>IF(AND(F1783=1,E1783&gt;20000,E1783&lt;=45000),E1783*'Z1'!$G$7,0)+IF(AND(F1783=1,E1783&gt;45000,E1783&lt;=50000),'Z1'!$G$7/5000*(50000-E1783)*E1783,0)</f>
        <v>0</v>
      </c>
      <c r="P1783" s="24">
        <f t="shared" ca="1" si="362"/>
        <v>0</v>
      </c>
      <c r="Q1783" s="27">
        <v>25283</v>
      </c>
      <c r="R1783" s="26">
        <f t="shared" si="363"/>
        <v>24283</v>
      </c>
      <c r="S1783" s="27">
        <f t="shared" si="364"/>
        <v>1</v>
      </c>
      <c r="T1783" s="28">
        <f t="shared" si="365"/>
        <v>21854.7</v>
      </c>
      <c r="U1783" s="61">
        <f ca="1">OFFSET($U$4,B1783,0)/OFFSET($G$4,B1783,0)*G1783</f>
        <v>1400397.96062134</v>
      </c>
      <c r="V1783" s="62">
        <f t="shared" ca="1" si="366"/>
        <v>1422252.6606213399</v>
      </c>
      <c r="W1783" s="63">
        <v>946.86371937627121</v>
      </c>
      <c r="X1783" s="63">
        <f t="shared" ca="1" si="367"/>
        <v>876.31094308154036</v>
      </c>
      <c r="Y1783" s="64">
        <f t="shared" ca="1" si="368"/>
        <v>-7.4512070587313461E-2</v>
      </c>
      <c r="Z1783" s="64"/>
      <c r="AA1783" s="64">
        <f ca="1">MAX(Y1783,OFFSET($AA$4,B1783,0))</f>
        <v>-7.2166759510916223E-2</v>
      </c>
      <c r="AB1783" s="62">
        <f t="shared" ca="1" si="369"/>
        <v>1425856.8404408514</v>
      </c>
      <c r="AC1783" s="65">
        <f t="shared" ca="1" si="370"/>
        <v>3604.1798195114825</v>
      </c>
      <c r="AD1783" s="62">
        <f ca="1">MAX(0,AB1783-W1783*(1+OFFSET($Y$4,B1783,0))*E1783)</f>
        <v>0</v>
      </c>
      <c r="AE1783" s="65">
        <f ca="1">IF(OFFSET($AC$4,B1783,0)=0,0,-OFFSET($AC$4,B1783,0)/OFFSET($AD$4,B1783,0)*AD1783)</f>
        <v>0</v>
      </c>
      <c r="AF1783" s="51">
        <f t="shared" ca="1" si="371"/>
        <v>1425856.8404408514</v>
      </c>
    </row>
    <row r="1784" spans="1:32" ht="11.25" x14ac:dyDescent="0.2">
      <c r="A1784" s="60">
        <v>70323</v>
      </c>
      <c r="B1784" s="102">
        <f>INT(A1784/10000)</f>
        <v>7</v>
      </c>
      <c r="C1784" s="109">
        <v>2</v>
      </c>
      <c r="D1784" s="60" t="s">
        <v>1840</v>
      </c>
      <c r="E1784" s="60">
        <v>824</v>
      </c>
      <c r="F1784" s="60">
        <v>0</v>
      </c>
      <c r="G1784" s="60">
        <f t="shared" si="359"/>
        <v>1328.2388059701493</v>
      </c>
      <c r="H1784" s="60"/>
      <c r="I1784" s="60"/>
      <c r="J1784" s="57"/>
      <c r="K1784" s="23">
        <f t="shared" si="360"/>
        <v>1</v>
      </c>
      <c r="L1784" s="23">
        <f t="shared" si="361"/>
        <v>0</v>
      </c>
      <c r="M1784" s="23">
        <f ca="1">OFFSET('Z1'!$B$7,B1784,K1784)*E1784</f>
        <v>0</v>
      </c>
      <c r="N1784" s="23">
        <f ca="1">IF(L1784&gt;0,OFFSET('Z1'!$I$7,B1784,L1784)*IF(L1784=1,E1784-9300,IF(L1784=2,E1784-18000,IF(L1784=3,E1784-45000,0))),0)</f>
        <v>0</v>
      </c>
      <c r="O1784" s="23">
        <f>IF(AND(F1784=1,E1784&gt;20000,E1784&lt;=45000),E1784*'Z1'!$G$7,0)+IF(AND(F1784=1,E1784&gt;45000,E1784&lt;=50000),'Z1'!$G$7/5000*(50000-E1784)*E1784,0)</f>
        <v>0</v>
      </c>
      <c r="P1784" s="24">
        <f t="shared" ca="1" si="362"/>
        <v>0</v>
      </c>
      <c r="Q1784" s="27">
        <v>40049</v>
      </c>
      <c r="R1784" s="26">
        <f t="shared" si="363"/>
        <v>39049</v>
      </c>
      <c r="S1784" s="27">
        <f t="shared" si="364"/>
        <v>1</v>
      </c>
      <c r="T1784" s="28">
        <f t="shared" si="365"/>
        <v>35144.1</v>
      </c>
      <c r="U1784" s="61">
        <f ca="1">OFFSET($U$4,B1784,0)/OFFSET($G$4,B1784,0)*G1784</f>
        <v>710984.54685889347</v>
      </c>
      <c r="V1784" s="62">
        <f t="shared" ca="1" si="366"/>
        <v>746128.64685889345</v>
      </c>
      <c r="W1784" s="63">
        <v>976.79016004108519</v>
      </c>
      <c r="X1784" s="63">
        <f t="shared" ca="1" si="367"/>
        <v>905.49593065399688</v>
      </c>
      <c r="Y1784" s="64">
        <f t="shared" ca="1" si="368"/>
        <v>-7.2988275582228979E-2</v>
      </c>
      <c r="Z1784" s="64"/>
      <c r="AA1784" s="64">
        <f ca="1">MAX(Y1784,OFFSET($AA$4,B1784,0))</f>
        <v>-7.2166759510916223E-2</v>
      </c>
      <c r="AB1784" s="62">
        <f t="shared" ca="1" si="369"/>
        <v>746789.86468226719</v>
      </c>
      <c r="AC1784" s="65">
        <f t="shared" ca="1" si="370"/>
        <v>661.21782337373588</v>
      </c>
      <c r="AD1784" s="62">
        <f ca="1">MAX(0,AB1784-W1784*(1+OFFSET($Y$4,B1784,0))*E1784)</f>
        <v>0</v>
      </c>
      <c r="AE1784" s="65">
        <f ca="1">IF(OFFSET($AC$4,B1784,0)=0,0,-OFFSET($AC$4,B1784,0)/OFFSET($AD$4,B1784,0)*AD1784)</f>
        <v>0</v>
      </c>
      <c r="AF1784" s="51">
        <f t="shared" ca="1" si="371"/>
        <v>746789.86468226719</v>
      </c>
    </row>
    <row r="1785" spans="1:32" ht="11.25" x14ac:dyDescent="0.2">
      <c r="A1785" s="60">
        <v>70325</v>
      </c>
      <c r="B1785" s="102">
        <f>INT(A1785/10000)</f>
        <v>7</v>
      </c>
      <c r="C1785" s="109">
        <v>3</v>
      </c>
      <c r="D1785" s="60" t="s">
        <v>1841</v>
      </c>
      <c r="E1785" s="60">
        <v>1077</v>
      </c>
      <c r="F1785" s="60">
        <v>0</v>
      </c>
      <c r="G1785" s="60">
        <f t="shared" si="359"/>
        <v>1736.0597014925372</v>
      </c>
      <c r="H1785" s="60"/>
      <c r="I1785" s="60"/>
      <c r="J1785" s="57"/>
      <c r="K1785" s="23">
        <f t="shared" si="360"/>
        <v>1</v>
      </c>
      <c r="L1785" s="23">
        <f t="shared" si="361"/>
        <v>0</v>
      </c>
      <c r="M1785" s="23">
        <f ca="1">OFFSET('Z1'!$B$7,B1785,K1785)*E1785</f>
        <v>0</v>
      </c>
      <c r="N1785" s="23">
        <f ca="1">IF(L1785&gt;0,OFFSET('Z1'!$I$7,B1785,L1785)*IF(L1785=1,E1785-9300,IF(L1785=2,E1785-18000,IF(L1785=3,E1785-45000,0))),0)</f>
        <v>0</v>
      </c>
      <c r="O1785" s="23">
        <f>IF(AND(F1785=1,E1785&gt;20000,E1785&lt;=45000),E1785*'Z1'!$G$7,0)+IF(AND(F1785=1,E1785&gt;45000,E1785&lt;=50000),'Z1'!$G$7/5000*(50000-E1785)*E1785,0)</f>
        <v>0</v>
      </c>
      <c r="P1785" s="24">
        <f t="shared" ca="1" si="362"/>
        <v>0</v>
      </c>
      <c r="Q1785" s="27">
        <v>83108</v>
      </c>
      <c r="R1785" s="26">
        <f t="shared" si="363"/>
        <v>82108</v>
      </c>
      <c r="S1785" s="27">
        <f t="shared" si="364"/>
        <v>1</v>
      </c>
      <c r="T1785" s="28">
        <f t="shared" si="365"/>
        <v>73897.2</v>
      </c>
      <c r="U1785" s="61">
        <f ca="1">OFFSET($U$4,B1785,0)/OFFSET($G$4,B1785,0)*G1785</f>
        <v>929284.41379493719</v>
      </c>
      <c r="V1785" s="62">
        <f t="shared" ca="1" si="366"/>
        <v>1003181.6137949371</v>
      </c>
      <c r="W1785" s="63">
        <v>1002.8161295280709</v>
      </c>
      <c r="X1785" s="63">
        <f t="shared" ca="1" si="367"/>
        <v>931.45925143448198</v>
      </c>
      <c r="Y1785" s="64">
        <f t="shared" ca="1" si="368"/>
        <v>-7.1156492194805132E-2</v>
      </c>
      <c r="Z1785" s="64"/>
      <c r="AA1785" s="64">
        <f ca="1">MAX(Y1785,OFFSET($AA$4,B1785,0))</f>
        <v>-7.1156492194805132E-2</v>
      </c>
      <c r="AB1785" s="62">
        <f t="shared" ca="1" si="369"/>
        <v>1003181.6137949371</v>
      </c>
      <c r="AC1785" s="65">
        <f t="shared" ca="1" si="370"/>
        <v>0</v>
      </c>
      <c r="AD1785" s="62">
        <f ca="1">MAX(0,AB1785-W1785*(1+OFFSET($Y$4,B1785,0))*E1785)</f>
        <v>0</v>
      </c>
      <c r="AE1785" s="65">
        <f ca="1">IF(OFFSET($AC$4,B1785,0)=0,0,-OFFSET($AC$4,B1785,0)/OFFSET($AD$4,B1785,0)*AD1785)</f>
        <v>0</v>
      </c>
      <c r="AF1785" s="51">
        <f t="shared" ca="1" si="371"/>
        <v>1003181.6137949371</v>
      </c>
    </row>
    <row r="1786" spans="1:32" ht="11.25" x14ac:dyDescent="0.2">
      <c r="A1786" s="60">
        <v>70326</v>
      </c>
      <c r="B1786" s="102">
        <f>INT(A1786/10000)</f>
        <v>7</v>
      </c>
      <c r="C1786" s="109">
        <v>3</v>
      </c>
      <c r="D1786" s="60" t="s">
        <v>1842</v>
      </c>
      <c r="E1786" s="60">
        <v>2431</v>
      </c>
      <c r="F1786" s="60">
        <v>0</v>
      </c>
      <c r="G1786" s="60">
        <f t="shared" si="359"/>
        <v>3918.6268656716416</v>
      </c>
      <c r="H1786" s="60"/>
      <c r="I1786" s="60"/>
      <c r="J1786" s="57"/>
      <c r="K1786" s="23">
        <f t="shared" si="360"/>
        <v>1</v>
      </c>
      <c r="L1786" s="23">
        <f t="shared" si="361"/>
        <v>0</v>
      </c>
      <c r="M1786" s="23">
        <f ca="1">OFFSET('Z1'!$B$7,B1786,K1786)*E1786</f>
        <v>0</v>
      </c>
      <c r="N1786" s="23">
        <f ca="1">IF(L1786&gt;0,OFFSET('Z1'!$I$7,B1786,L1786)*IF(L1786=1,E1786-9300,IF(L1786=2,E1786-18000,IF(L1786=3,E1786-45000,0))),0)</f>
        <v>0</v>
      </c>
      <c r="O1786" s="23">
        <f>IF(AND(F1786=1,E1786&gt;20000,E1786&lt;=45000),E1786*'Z1'!$G$7,0)+IF(AND(F1786=1,E1786&gt;45000,E1786&lt;=50000),'Z1'!$G$7/5000*(50000-E1786)*E1786,0)</f>
        <v>0</v>
      </c>
      <c r="P1786" s="24">
        <f t="shared" ca="1" si="362"/>
        <v>0</v>
      </c>
      <c r="Q1786" s="27">
        <v>527566</v>
      </c>
      <c r="R1786" s="26">
        <f t="shared" si="363"/>
        <v>526566</v>
      </c>
      <c r="S1786" s="27">
        <f t="shared" si="364"/>
        <v>1</v>
      </c>
      <c r="T1786" s="28">
        <f t="shared" si="365"/>
        <v>473909.4</v>
      </c>
      <c r="U1786" s="61">
        <f ca="1">OFFSET($U$4,B1786,0)/OFFSET($G$4,B1786,0)*G1786</f>
        <v>2097576.9822985074</v>
      </c>
      <c r="V1786" s="62">
        <f t="shared" ca="1" si="366"/>
        <v>2571486.3822985073</v>
      </c>
      <c r="W1786" s="63">
        <v>1123.3231727424891</v>
      </c>
      <c r="X1786" s="63">
        <f t="shared" ca="1" si="367"/>
        <v>1057.7895443432774</v>
      </c>
      <c r="Y1786" s="64">
        <f t="shared" ca="1" si="368"/>
        <v>-5.8339069280675004E-2</v>
      </c>
      <c r="Z1786" s="64"/>
      <c r="AA1786" s="64">
        <f ca="1">MAX(Y1786,OFFSET($AA$4,B1786,0))</f>
        <v>-5.8339069280675004E-2</v>
      </c>
      <c r="AB1786" s="62">
        <f t="shared" ca="1" si="369"/>
        <v>2571486.3822985073</v>
      </c>
      <c r="AC1786" s="65">
        <f t="shared" ca="1" si="370"/>
        <v>0</v>
      </c>
      <c r="AD1786" s="62">
        <f ca="1">MAX(0,AB1786-W1786*(1+OFFSET($Y$4,B1786,0))*E1786)</f>
        <v>24106.64441273408</v>
      </c>
      <c r="AE1786" s="65">
        <f ca="1">IF(OFFSET($AC$4,B1786,0)=0,0,-OFFSET($AC$4,B1786,0)/OFFSET($AD$4,B1786,0)*AD1786)</f>
        <v>-8681.1330945819409</v>
      </c>
      <c r="AF1786" s="51">
        <f t="shared" ca="1" si="371"/>
        <v>2562805.2492039255</v>
      </c>
    </row>
    <row r="1787" spans="1:32" ht="11.25" x14ac:dyDescent="0.2">
      <c r="A1787" s="60">
        <v>70327</v>
      </c>
      <c r="B1787" s="102">
        <f>INT(A1787/10000)</f>
        <v>7</v>
      </c>
      <c r="C1787" s="109">
        <v>2</v>
      </c>
      <c r="D1787" s="60" t="s">
        <v>1843</v>
      </c>
      <c r="E1787" s="60">
        <v>948</v>
      </c>
      <c r="F1787" s="60">
        <v>0</v>
      </c>
      <c r="G1787" s="60">
        <f t="shared" si="359"/>
        <v>1528.1194029850747</v>
      </c>
      <c r="H1787" s="60"/>
      <c r="I1787" s="60"/>
      <c r="J1787" s="57"/>
      <c r="K1787" s="23">
        <f t="shared" si="360"/>
        <v>1</v>
      </c>
      <c r="L1787" s="23">
        <f t="shared" si="361"/>
        <v>0</v>
      </c>
      <c r="M1787" s="23">
        <f ca="1">OFFSET('Z1'!$B$7,B1787,K1787)*E1787</f>
        <v>0</v>
      </c>
      <c r="N1787" s="23">
        <f ca="1">IF(L1787&gt;0,OFFSET('Z1'!$I$7,B1787,L1787)*IF(L1787=1,E1787-9300,IF(L1787=2,E1787-18000,IF(L1787=3,E1787-45000,0))),0)</f>
        <v>0</v>
      </c>
      <c r="O1787" s="23">
        <f>IF(AND(F1787=1,E1787&gt;20000,E1787&lt;=45000),E1787*'Z1'!$G$7,0)+IF(AND(F1787=1,E1787&gt;45000,E1787&lt;=50000),'Z1'!$G$7/5000*(50000-E1787)*E1787,0)</f>
        <v>0</v>
      </c>
      <c r="P1787" s="24">
        <f t="shared" ca="1" si="362"/>
        <v>0</v>
      </c>
      <c r="Q1787" s="27">
        <v>24816</v>
      </c>
      <c r="R1787" s="26">
        <f t="shared" si="363"/>
        <v>23816</v>
      </c>
      <c r="S1787" s="27">
        <f t="shared" si="364"/>
        <v>1</v>
      </c>
      <c r="T1787" s="28">
        <f t="shared" si="365"/>
        <v>21434.400000000001</v>
      </c>
      <c r="U1787" s="61">
        <f ca="1">OFFSET($U$4,B1787,0)/OFFSET($G$4,B1787,0)*G1787</f>
        <v>817977.36701727065</v>
      </c>
      <c r="V1787" s="62">
        <f t="shared" ca="1" si="366"/>
        <v>839411.76701727067</v>
      </c>
      <c r="W1787" s="63">
        <v>1001.6369637706734</v>
      </c>
      <c r="X1787" s="63">
        <f t="shared" ca="1" si="367"/>
        <v>885.45545044015898</v>
      </c>
      <c r="Y1787" s="64">
        <f t="shared" ca="1" si="368"/>
        <v>-0.11599163921941125</v>
      </c>
      <c r="Z1787" s="64"/>
      <c r="AA1787" s="64">
        <f ca="1">MAX(Y1787,OFFSET($AA$4,B1787,0))</f>
        <v>-7.2166759510916223E-2</v>
      </c>
      <c r="AB1787" s="62">
        <f t="shared" ca="1" si="369"/>
        <v>881025.76225476339</v>
      </c>
      <c r="AC1787" s="65">
        <f t="shared" ca="1" si="370"/>
        <v>41613.995237492723</v>
      </c>
      <c r="AD1787" s="62">
        <f ca="1">MAX(0,AB1787-W1787*(1+OFFSET($Y$4,B1787,0))*E1787)</f>
        <v>0</v>
      </c>
      <c r="AE1787" s="65">
        <f ca="1">IF(OFFSET($AC$4,B1787,0)=0,0,-OFFSET($AC$4,B1787,0)/OFFSET($AD$4,B1787,0)*AD1787)</f>
        <v>0</v>
      </c>
      <c r="AF1787" s="51">
        <f t="shared" ca="1" si="371"/>
        <v>881025.76225476339</v>
      </c>
    </row>
    <row r="1788" spans="1:32" ht="11.25" x14ac:dyDescent="0.2">
      <c r="A1788" s="60">
        <v>70328</v>
      </c>
      <c r="B1788" s="102">
        <f>INT(A1788/10000)</f>
        <v>7</v>
      </c>
      <c r="C1788" s="109">
        <v>3</v>
      </c>
      <c r="D1788" s="60" t="s">
        <v>1844</v>
      </c>
      <c r="E1788" s="60">
        <v>1885</v>
      </c>
      <c r="F1788" s="60">
        <v>0</v>
      </c>
      <c r="G1788" s="60">
        <f t="shared" si="359"/>
        <v>3038.5074626865671</v>
      </c>
      <c r="H1788" s="60"/>
      <c r="I1788" s="60"/>
      <c r="J1788" s="57"/>
      <c r="K1788" s="23">
        <f t="shared" si="360"/>
        <v>1</v>
      </c>
      <c r="L1788" s="23">
        <f t="shared" si="361"/>
        <v>0</v>
      </c>
      <c r="M1788" s="23">
        <f ca="1">OFFSET('Z1'!$B$7,B1788,K1788)*E1788</f>
        <v>0</v>
      </c>
      <c r="N1788" s="23">
        <f ca="1">IF(L1788&gt;0,OFFSET('Z1'!$I$7,B1788,L1788)*IF(L1788=1,E1788-9300,IF(L1788=2,E1788-18000,IF(L1788=3,E1788-45000,0))),0)</f>
        <v>0</v>
      </c>
      <c r="O1788" s="23">
        <f>IF(AND(F1788=1,E1788&gt;20000,E1788&lt;=45000),E1788*'Z1'!$G$7,0)+IF(AND(F1788=1,E1788&gt;45000,E1788&lt;=50000),'Z1'!$G$7/5000*(50000-E1788)*E1788,0)</f>
        <v>0</v>
      </c>
      <c r="P1788" s="24">
        <f t="shared" ca="1" si="362"/>
        <v>0</v>
      </c>
      <c r="Q1788" s="27">
        <v>63456</v>
      </c>
      <c r="R1788" s="26">
        <f t="shared" si="363"/>
        <v>62456</v>
      </c>
      <c r="S1788" s="27">
        <f t="shared" si="364"/>
        <v>1</v>
      </c>
      <c r="T1788" s="28">
        <f t="shared" si="365"/>
        <v>56210.400000000001</v>
      </c>
      <c r="U1788" s="61">
        <f ca="1">OFFSET($U$4,B1788,0)/OFFSET($G$4,B1788,0)*G1788</f>
        <v>1626463.4354721045</v>
      </c>
      <c r="V1788" s="62">
        <f t="shared" ca="1" si="366"/>
        <v>1682673.8354721044</v>
      </c>
      <c r="W1788" s="63">
        <v>965.31021135685614</v>
      </c>
      <c r="X1788" s="63">
        <f t="shared" ca="1" si="367"/>
        <v>892.66516470668671</v>
      </c>
      <c r="Y1788" s="64">
        <f t="shared" ca="1" si="368"/>
        <v>-7.5255649215663412E-2</v>
      </c>
      <c r="Z1788" s="64"/>
      <c r="AA1788" s="64">
        <f ca="1">MAX(Y1788,OFFSET($AA$4,B1788,0))</f>
        <v>-7.2166759510916223E-2</v>
      </c>
      <c r="AB1788" s="62">
        <f t="shared" ca="1" si="369"/>
        <v>1688294.4092906185</v>
      </c>
      <c r="AC1788" s="65">
        <f t="shared" ca="1" si="370"/>
        <v>5620.5738185141236</v>
      </c>
      <c r="AD1788" s="62">
        <f ca="1">MAX(0,AB1788-W1788*(1+OFFSET($Y$4,B1788,0))*E1788)</f>
        <v>0</v>
      </c>
      <c r="AE1788" s="65">
        <f ca="1">IF(OFFSET($AC$4,B1788,0)=0,0,-OFFSET($AC$4,B1788,0)/OFFSET($AD$4,B1788,0)*AD1788)</f>
        <v>0</v>
      </c>
      <c r="AF1788" s="51">
        <f t="shared" ca="1" si="371"/>
        <v>1688294.4092906185</v>
      </c>
    </row>
    <row r="1789" spans="1:32" ht="11.25" x14ac:dyDescent="0.2">
      <c r="A1789" s="60">
        <v>70329</v>
      </c>
      <c r="B1789" s="102">
        <f>INT(A1789/10000)</f>
        <v>7</v>
      </c>
      <c r="C1789" s="109">
        <v>4</v>
      </c>
      <c r="D1789" s="60" t="s">
        <v>1845</v>
      </c>
      <c r="E1789" s="60">
        <v>4451</v>
      </c>
      <c r="F1789" s="60">
        <v>0</v>
      </c>
      <c r="G1789" s="60">
        <f t="shared" si="359"/>
        <v>7174.746268656716</v>
      </c>
      <c r="H1789" s="60"/>
      <c r="I1789" s="60"/>
      <c r="J1789" s="57"/>
      <c r="K1789" s="23">
        <f t="shared" si="360"/>
        <v>1</v>
      </c>
      <c r="L1789" s="23">
        <f t="shared" si="361"/>
        <v>0</v>
      </c>
      <c r="M1789" s="23">
        <f ca="1">OFFSET('Z1'!$B$7,B1789,K1789)*E1789</f>
        <v>0</v>
      </c>
      <c r="N1789" s="23">
        <f ca="1">IF(L1789&gt;0,OFFSET('Z1'!$I$7,B1789,L1789)*IF(L1789=1,E1789-9300,IF(L1789=2,E1789-18000,IF(L1789=3,E1789-45000,0))),0)</f>
        <v>0</v>
      </c>
      <c r="O1789" s="23">
        <f>IF(AND(F1789=1,E1789&gt;20000,E1789&lt;=45000),E1789*'Z1'!$G$7,0)+IF(AND(F1789=1,E1789&gt;45000,E1789&lt;=50000),'Z1'!$G$7/5000*(50000-E1789)*E1789,0)</f>
        <v>0</v>
      </c>
      <c r="P1789" s="24">
        <f t="shared" ca="1" si="362"/>
        <v>0</v>
      </c>
      <c r="Q1789" s="27">
        <v>27919</v>
      </c>
      <c r="R1789" s="26">
        <f t="shared" si="363"/>
        <v>26919</v>
      </c>
      <c r="S1789" s="27">
        <f t="shared" si="364"/>
        <v>1</v>
      </c>
      <c r="T1789" s="28">
        <f t="shared" si="365"/>
        <v>24227.100000000002</v>
      </c>
      <c r="U1789" s="61">
        <f ca="1">OFFSET($U$4,B1789,0)/OFFSET($G$4,B1789,0)*G1789</f>
        <v>3840524.5364914257</v>
      </c>
      <c r="V1789" s="62">
        <f t="shared" ca="1" si="366"/>
        <v>3864751.6364914258</v>
      </c>
      <c r="W1789" s="63">
        <v>940.13081769661108</v>
      </c>
      <c r="X1789" s="63">
        <f t="shared" ca="1" si="367"/>
        <v>868.28839283114485</v>
      </c>
      <c r="Y1789" s="64">
        <f t="shared" ca="1" si="368"/>
        <v>-7.6417476709768284E-2</v>
      </c>
      <c r="Z1789" s="64"/>
      <c r="AA1789" s="64">
        <f ca="1">MAX(Y1789,OFFSET($AA$4,B1789,0))</f>
        <v>-7.2166759510916223E-2</v>
      </c>
      <c r="AB1789" s="62">
        <f t="shared" ca="1" si="369"/>
        <v>3882538.8572716569</v>
      </c>
      <c r="AC1789" s="65">
        <f t="shared" ca="1" si="370"/>
        <v>17787.220780231059</v>
      </c>
      <c r="AD1789" s="62">
        <f ca="1">MAX(0,AB1789-W1789*(1+OFFSET($Y$4,B1789,0))*E1789)</f>
        <v>0</v>
      </c>
      <c r="AE1789" s="65">
        <f ca="1">IF(OFFSET($AC$4,B1789,0)=0,0,-OFFSET($AC$4,B1789,0)/OFFSET($AD$4,B1789,0)*AD1789)</f>
        <v>0</v>
      </c>
      <c r="AF1789" s="51">
        <f t="shared" ca="1" si="371"/>
        <v>3882538.8572716569</v>
      </c>
    </row>
    <row r="1790" spans="1:32" ht="11.25" x14ac:dyDescent="0.2">
      <c r="A1790" s="60">
        <v>70330</v>
      </c>
      <c r="B1790" s="102">
        <f>INT(A1790/10000)</f>
        <v>7</v>
      </c>
      <c r="C1790" s="109">
        <v>3</v>
      </c>
      <c r="D1790" s="60" t="s">
        <v>1846</v>
      </c>
      <c r="E1790" s="60">
        <v>1383</v>
      </c>
      <c r="F1790" s="60">
        <v>0</v>
      </c>
      <c r="G1790" s="60">
        <f t="shared" si="359"/>
        <v>2229.313432835821</v>
      </c>
      <c r="H1790" s="60"/>
      <c r="I1790" s="60"/>
      <c r="J1790" s="57"/>
      <c r="K1790" s="23">
        <f t="shared" si="360"/>
        <v>1</v>
      </c>
      <c r="L1790" s="23">
        <f t="shared" si="361"/>
        <v>0</v>
      </c>
      <c r="M1790" s="23">
        <f ca="1">OFFSET('Z1'!$B$7,B1790,K1790)*E1790</f>
        <v>0</v>
      </c>
      <c r="N1790" s="23">
        <f ca="1">IF(L1790&gt;0,OFFSET('Z1'!$I$7,B1790,L1790)*IF(L1790=1,E1790-9300,IF(L1790=2,E1790-18000,IF(L1790=3,E1790-45000,0))),0)</f>
        <v>0</v>
      </c>
      <c r="O1790" s="23">
        <f>IF(AND(F1790=1,E1790&gt;20000,E1790&lt;=45000),E1790*'Z1'!$G$7,0)+IF(AND(F1790=1,E1790&gt;45000,E1790&lt;=50000),'Z1'!$G$7/5000*(50000-E1790)*E1790,0)</f>
        <v>0</v>
      </c>
      <c r="P1790" s="24">
        <f t="shared" ca="1" si="362"/>
        <v>0</v>
      </c>
      <c r="Q1790" s="27">
        <v>20420</v>
      </c>
      <c r="R1790" s="26">
        <f t="shared" si="363"/>
        <v>19420</v>
      </c>
      <c r="S1790" s="27">
        <f t="shared" si="364"/>
        <v>1</v>
      </c>
      <c r="T1790" s="28">
        <f t="shared" si="365"/>
        <v>17478</v>
      </c>
      <c r="U1790" s="61">
        <f ca="1">OFFSET($U$4,B1790,0)/OFFSET($G$4,B1790,0)*G1790</f>
        <v>1193315.0828954487</v>
      </c>
      <c r="V1790" s="62">
        <f t="shared" ca="1" si="366"/>
        <v>1210793.0828954487</v>
      </c>
      <c r="W1790" s="63">
        <v>948.67179014184694</v>
      </c>
      <c r="X1790" s="63">
        <f t="shared" ca="1" si="367"/>
        <v>875.48306789258766</v>
      </c>
      <c r="Y1790" s="64">
        <f t="shared" ca="1" si="368"/>
        <v>-7.7148622958753688E-2</v>
      </c>
      <c r="Z1790" s="64"/>
      <c r="AA1790" s="64">
        <f ca="1">MAX(Y1790,OFFSET($AA$4,B1790,0))</f>
        <v>-7.2166759510916223E-2</v>
      </c>
      <c r="AB1790" s="62">
        <f t="shared" ca="1" si="369"/>
        <v>1217329.3529305116</v>
      </c>
      <c r="AC1790" s="65">
        <f t="shared" ca="1" si="370"/>
        <v>6536.2700350629166</v>
      </c>
      <c r="AD1790" s="62">
        <f ca="1">MAX(0,AB1790-W1790*(1+OFFSET($Y$4,B1790,0))*E1790)</f>
        <v>0</v>
      </c>
      <c r="AE1790" s="65">
        <f ca="1">IF(OFFSET($AC$4,B1790,0)=0,0,-OFFSET($AC$4,B1790,0)/OFFSET($AD$4,B1790,0)*AD1790)</f>
        <v>0</v>
      </c>
      <c r="AF1790" s="51">
        <f t="shared" ca="1" si="371"/>
        <v>1217329.3529305116</v>
      </c>
    </row>
    <row r="1791" spans="1:32" ht="11.25" x14ac:dyDescent="0.2">
      <c r="A1791" s="60">
        <v>70331</v>
      </c>
      <c r="B1791" s="102">
        <f>INT(A1791/10000)</f>
        <v>7</v>
      </c>
      <c r="C1791" s="109">
        <v>3</v>
      </c>
      <c r="D1791" s="60" t="s">
        <v>1847</v>
      </c>
      <c r="E1791" s="60">
        <v>2214</v>
      </c>
      <c r="F1791" s="60">
        <v>0</v>
      </c>
      <c r="G1791" s="60">
        <f t="shared" si="359"/>
        <v>3568.8358208955224</v>
      </c>
      <c r="H1791" s="60"/>
      <c r="I1791" s="60"/>
      <c r="J1791" s="57"/>
      <c r="K1791" s="23">
        <f t="shared" si="360"/>
        <v>1</v>
      </c>
      <c r="L1791" s="23">
        <f t="shared" si="361"/>
        <v>0</v>
      </c>
      <c r="M1791" s="23">
        <f ca="1">OFFSET('Z1'!$B$7,B1791,K1791)*E1791</f>
        <v>0</v>
      </c>
      <c r="N1791" s="23">
        <f ca="1">IF(L1791&gt;0,OFFSET('Z1'!$I$7,B1791,L1791)*IF(L1791=1,E1791-9300,IF(L1791=2,E1791-18000,IF(L1791=3,E1791-45000,0))),0)</f>
        <v>0</v>
      </c>
      <c r="O1791" s="23">
        <f>IF(AND(F1791=1,E1791&gt;20000,E1791&lt;=45000),E1791*'Z1'!$G$7,0)+IF(AND(F1791=1,E1791&gt;45000,E1791&lt;=50000),'Z1'!$G$7/5000*(50000-E1791)*E1791,0)</f>
        <v>0</v>
      </c>
      <c r="P1791" s="24">
        <f t="shared" ca="1" si="362"/>
        <v>0</v>
      </c>
      <c r="Q1791" s="27">
        <v>95521</v>
      </c>
      <c r="R1791" s="26">
        <f t="shared" si="363"/>
        <v>94521</v>
      </c>
      <c r="S1791" s="27">
        <f t="shared" si="364"/>
        <v>1</v>
      </c>
      <c r="T1791" s="28">
        <f t="shared" si="365"/>
        <v>85068.900000000009</v>
      </c>
      <c r="U1791" s="61">
        <f ca="1">OFFSET($U$4,B1791,0)/OFFSET($G$4,B1791,0)*G1791</f>
        <v>1910339.5470213473</v>
      </c>
      <c r="V1791" s="62">
        <f t="shared" ca="1" si="366"/>
        <v>1995408.4470213472</v>
      </c>
      <c r="W1791" s="63">
        <v>967.06427984805691</v>
      </c>
      <c r="X1791" s="63">
        <f t="shared" ca="1" si="367"/>
        <v>901.2684945895877</v>
      </c>
      <c r="Y1791" s="64">
        <f t="shared" ca="1" si="368"/>
        <v>-6.803662034627822E-2</v>
      </c>
      <c r="Z1791" s="64"/>
      <c r="AA1791" s="64">
        <f ca="1">MAX(Y1791,OFFSET($AA$4,B1791,0))</f>
        <v>-6.803662034627822E-2</v>
      </c>
      <c r="AB1791" s="62">
        <f t="shared" ca="1" si="369"/>
        <v>1995408.4470213472</v>
      </c>
      <c r="AC1791" s="65">
        <f t="shared" ca="1" si="370"/>
        <v>0</v>
      </c>
      <c r="AD1791" s="62">
        <f ca="1">MAX(0,AB1791-W1791*(1+OFFSET($Y$4,B1791,0))*E1791)</f>
        <v>0</v>
      </c>
      <c r="AE1791" s="65">
        <f ca="1">IF(OFFSET($AC$4,B1791,0)=0,0,-OFFSET($AC$4,B1791,0)/OFFSET($AD$4,B1791,0)*AD1791)</f>
        <v>0</v>
      </c>
      <c r="AF1791" s="51">
        <f t="shared" ca="1" si="371"/>
        <v>1995408.4470213472</v>
      </c>
    </row>
    <row r="1792" spans="1:32" ht="11.25" x14ac:dyDescent="0.2">
      <c r="A1792" s="60">
        <v>70332</v>
      </c>
      <c r="B1792" s="102">
        <f>INT(A1792/10000)</f>
        <v>7</v>
      </c>
      <c r="C1792" s="109">
        <v>3</v>
      </c>
      <c r="D1792" s="60" t="s">
        <v>1848</v>
      </c>
      <c r="E1792" s="60">
        <v>2048</v>
      </c>
      <c r="F1792" s="60">
        <v>0</v>
      </c>
      <c r="G1792" s="60">
        <f t="shared" si="359"/>
        <v>3301.2537313432836</v>
      </c>
      <c r="H1792" s="60"/>
      <c r="I1792" s="60"/>
      <c r="J1792" s="57"/>
      <c r="K1792" s="23">
        <f t="shared" si="360"/>
        <v>1</v>
      </c>
      <c r="L1792" s="23">
        <f t="shared" si="361"/>
        <v>0</v>
      </c>
      <c r="M1792" s="23">
        <f ca="1">OFFSET('Z1'!$B$7,B1792,K1792)*E1792</f>
        <v>0</v>
      </c>
      <c r="N1792" s="23">
        <f ca="1">IF(L1792&gt;0,OFFSET('Z1'!$I$7,B1792,L1792)*IF(L1792=1,E1792-9300,IF(L1792=2,E1792-18000,IF(L1792=3,E1792-45000,0))),0)</f>
        <v>0</v>
      </c>
      <c r="O1792" s="23">
        <f>IF(AND(F1792=1,E1792&gt;20000,E1792&lt;=45000),E1792*'Z1'!$G$7,0)+IF(AND(F1792=1,E1792&gt;45000,E1792&lt;=50000),'Z1'!$G$7/5000*(50000-E1792)*E1792,0)</f>
        <v>0</v>
      </c>
      <c r="P1792" s="24">
        <f t="shared" ca="1" si="362"/>
        <v>0</v>
      </c>
      <c r="Q1792" s="27">
        <v>121880</v>
      </c>
      <c r="R1792" s="26">
        <f t="shared" si="363"/>
        <v>120880</v>
      </c>
      <c r="S1792" s="27">
        <f t="shared" si="364"/>
        <v>1</v>
      </c>
      <c r="T1792" s="28">
        <f t="shared" si="365"/>
        <v>108792</v>
      </c>
      <c r="U1792" s="61">
        <f ca="1">OFFSET($U$4,B1792,0)/OFFSET($G$4,B1792,0)*G1792</f>
        <v>1767107.2232609391</v>
      </c>
      <c r="V1792" s="62">
        <f t="shared" ca="1" si="366"/>
        <v>1875899.2232609391</v>
      </c>
      <c r="W1792" s="63">
        <v>982.5593355667371</v>
      </c>
      <c r="X1792" s="63">
        <f t="shared" ca="1" si="367"/>
        <v>915.96641760788043</v>
      </c>
      <c r="Y1792" s="64">
        <f t="shared" ca="1" si="368"/>
        <v>-6.7774958262898255E-2</v>
      </c>
      <c r="Z1792" s="64"/>
      <c r="AA1792" s="64">
        <f ca="1">MAX(Y1792,OFFSET($AA$4,B1792,0))</f>
        <v>-6.7774958262898255E-2</v>
      </c>
      <c r="AB1792" s="62">
        <f t="shared" ca="1" si="369"/>
        <v>1875899.2232609391</v>
      </c>
      <c r="AC1792" s="65">
        <f t="shared" ca="1" si="370"/>
        <v>0</v>
      </c>
      <c r="AD1792" s="62">
        <f ca="1">MAX(0,AB1792-W1792*(1+OFFSET($Y$4,B1792,0))*E1792)</f>
        <v>0</v>
      </c>
      <c r="AE1792" s="65">
        <f ca="1">IF(OFFSET($AC$4,B1792,0)=0,0,-OFFSET($AC$4,B1792,0)/OFFSET($AD$4,B1792,0)*AD1792)</f>
        <v>0</v>
      </c>
      <c r="AF1792" s="51">
        <f t="shared" ca="1" si="371"/>
        <v>1875899.2232609391</v>
      </c>
    </row>
    <row r="1793" spans="1:32" ht="11.25" x14ac:dyDescent="0.2">
      <c r="A1793" s="60">
        <v>70333</v>
      </c>
      <c r="B1793" s="102">
        <f>INT(A1793/10000)</f>
        <v>7</v>
      </c>
      <c r="C1793" s="109">
        <v>3</v>
      </c>
      <c r="D1793" s="60" t="s">
        <v>1849</v>
      </c>
      <c r="E1793" s="60">
        <v>2002</v>
      </c>
      <c r="F1793" s="60">
        <v>0</v>
      </c>
      <c r="G1793" s="60">
        <f t="shared" si="359"/>
        <v>3227.1044776119402</v>
      </c>
      <c r="H1793" s="60"/>
      <c r="I1793" s="60"/>
      <c r="J1793" s="57"/>
      <c r="K1793" s="23">
        <f t="shared" si="360"/>
        <v>1</v>
      </c>
      <c r="L1793" s="23">
        <f t="shared" si="361"/>
        <v>0</v>
      </c>
      <c r="M1793" s="23">
        <f ca="1">OFFSET('Z1'!$B$7,B1793,K1793)*E1793</f>
        <v>0</v>
      </c>
      <c r="N1793" s="23">
        <f ca="1">IF(L1793&gt;0,OFFSET('Z1'!$I$7,B1793,L1793)*IF(L1793=1,E1793-9300,IF(L1793=2,E1793-18000,IF(L1793=3,E1793-45000,0))),0)</f>
        <v>0</v>
      </c>
      <c r="O1793" s="23">
        <f>IF(AND(F1793=1,E1793&gt;20000,E1793&lt;=45000),E1793*'Z1'!$G$7,0)+IF(AND(F1793=1,E1793&gt;45000,E1793&lt;=50000),'Z1'!$G$7/5000*(50000-E1793)*E1793,0)</f>
        <v>0</v>
      </c>
      <c r="P1793" s="24">
        <f t="shared" ca="1" si="362"/>
        <v>0</v>
      </c>
      <c r="Q1793" s="27">
        <v>18645</v>
      </c>
      <c r="R1793" s="26">
        <f t="shared" si="363"/>
        <v>17645</v>
      </c>
      <c r="S1793" s="27">
        <f t="shared" si="364"/>
        <v>1</v>
      </c>
      <c r="T1793" s="28">
        <f t="shared" si="365"/>
        <v>15880.5</v>
      </c>
      <c r="U1793" s="61">
        <f ca="1">OFFSET($U$4,B1793,0)/OFFSET($G$4,B1793,0)*G1793</f>
        <v>1727416.3383634766</v>
      </c>
      <c r="V1793" s="62">
        <f t="shared" ca="1" si="366"/>
        <v>1743296.8383634766</v>
      </c>
      <c r="W1793" s="63">
        <v>943.17938759933156</v>
      </c>
      <c r="X1793" s="63">
        <f t="shared" ca="1" si="367"/>
        <v>870.77764154019803</v>
      </c>
      <c r="Y1793" s="64">
        <f t="shared" ca="1" si="368"/>
        <v>-7.6763494846316838E-2</v>
      </c>
      <c r="Z1793" s="64"/>
      <c r="AA1793" s="64">
        <f ca="1">MAX(Y1793,OFFSET($AA$4,B1793,0))</f>
        <v>-7.2166759510916223E-2</v>
      </c>
      <c r="AB1793" s="62">
        <f t="shared" ca="1" si="369"/>
        <v>1751976.6014927123</v>
      </c>
      <c r="AC1793" s="65">
        <f t="shared" ca="1" si="370"/>
        <v>8679.7631292357109</v>
      </c>
      <c r="AD1793" s="62">
        <f ca="1">MAX(0,AB1793-W1793*(1+OFFSET($Y$4,B1793,0))*E1793)</f>
        <v>0</v>
      </c>
      <c r="AE1793" s="65">
        <f ca="1">IF(OFFSET($AC$4,B1793,0)=0,0,-OFFSET($AC$4,B1793,0)/OFFSET($AD$4,B1793,0)*AD1793)</f>
        <v>0</v>
      </c>
      <c r="AF1793" s="51">
        <f t="shared" ca="1" si="371"/>
        <v>1751976.6014927123</v>
      </c>
    </row>
    <row r="1794" spans="1:32" ht="11.25" x14ac:dyDescent="0.2">
      <c r="A1794" s="60">
        <v>70334</v>
      </c>
      <c r="B1794" s="102">
        <f>INT(A1794/10000)</f>
        <v>7</v>
      </c>
      <c r="C1794" s="109">
        <v>4</v>
      </c>
      <c r="D1794" s="60" t="s">
        <v>1850</v>
      </c>
      <c r="E1794" s="60">
        <v>4777</v>
      </c>
      <c r="F1794" s="60">
        <v>0</v>
      </c>
      <c r="G1794" s="60">
        <f t="shared" si="359"/>
        <v>7700.2388059701489</v>
      </c>
      <c r="H1794" s="60"/>
      <c r="I1794" s="60"/>
      <c r="J1794" s="57"/>
      <c r="K1794" s="23">
        <f t="shared" si="360"/>
        <v>1</v>
      </c>
      <c r="L1794" s="23">
        <f t="shared" si="361"/>
        <v>0</v>
      </c>
      <c r="M1794" s="23">
        <f ca="1">OFFSET('Z1'!$B$7,B1794,K1794)*E1794</f>
        <v>0</v>
      </c>
      <c r="N1794" s="23">
        <f ca="1">IF(L1794&gt;0,OFFSET('Z1'!$I$7,B1794,L1794)*IF(L1794=1,E1794-9300,IF(L1794=2,E1794-18000,IF(L1794=3,E1794-45000,0))),0)</f>
        <v>0</v>
      </c>
      <c r="O1794" s="23">
        <f>IF(AND(F1794=1,E1794&gt;20000,E1794&lt;=45000),E1794*'Z1'!$G$7,0)+IF(AND(F1794=1,E1794&gt;45000,E1794&lt;=50000),'Z1'!$G$7/5000*(50000-E1794)*E1794,0)</f>
        <v>0</v>
      </c>
      <c r="P1794" s="24">
        <f t="shared" ca="1" si="362"/>
        <v>0</v>
      </c>
      <c r="Q1794" s="27">
        <v>1310622</v>
      </c>
      <c r="R1794" s="26">
        <f t="shared" si="363"/>
        <v>1309622</v>
      </c>
      <c r="S1794" s="27">
        <f t="shared" si="364"/>
        <v>1</v>
      </c>
      <c r="T1794" s="28">
        <f t="shared" si="365"/>
        <v>1178659.8</v>
      </c>
      <c r="U1794" s="61">
        <f ca="1">OFFSET($U$4,B1794,0)/OFFSET($G$4,B1794,0)*G1794</f>
        <v>4121812.1120690946</v>
      </c>
      <c r="V1794" s="62">
        <f t="shared" ca="1" si="366"/>
        <v>5300471.9120690944</v>
      </c>
      <c r="W1794" s="63">
        <v>1187.0460738864042</v>
      </c>
      <c r="X1794" s="63">
        <f t="shared" ca="1" si="367"/>
        <v>1109.5817274584665</v>
      </c>
      <c r="Y1794" s="64">
        <f t="shared" ca="1" si="368"/>
        <v>-6.5258078967666666E-2</v>
      </c>
      <c r="Z1794" s="64"/>
      <c r="AA1794" s="64">
        <f ca="1">MAX(Y1794,OFFSET($AA$4,B1794,0))</f>
        <v>-6.5258078967666666E-2</v>
      </c>
      <c r="AB1794" s="62">
        <f t="shared" ca="1" si="369"/>
        <v>5300471.9120690944</v>
      </c>
      <c r="AC1794" s="65">
        <f t="shared" ca="1" si="370"/>
        <v>0</v>
      </c>
      <c r="AD1794" s="62">
        <f ca="1">MAX(0,AB1794-W1794*(1+OFFSET($Y$4,B1794,0))*E1794)</f>
        <v>10823.209466665983</v>
      </c>
      <c r="AE1794" s="65">
        <f ca="1">IF(OFFSET($AC$4,B1794,0)=0,0,-OFFSET($AC$4,B1794,0)/OFFSET($AD$4,B1794,0)*AD1794)</f>
        <v>-3897.586087968114</v>
      </c>
      <c r="AF1794" s="51">
        <f t="shared" ca="1" si="371"/>
        <v>5296574.3259811262</v>
      </c>
    </row>
    <row r="1795" spans="1:32" ht="11.25" x14ac:dyDescent="0.2">
      <c r="A1795" s="60">
        <v>70335</v>
      </c>
      <c r="B1795" s="102">
        <f>INT(A1795/10000)</f>
        <v>7</v>
      </c>
      <c r="C1795" s="109">
        <v>3</v>
      </c>
      <c r="D1795" s="60" t="s">
        <v>1851</v>
      </c>
      <c r="E1795" s="60">
        <v>1875</v>
      </c>
      <c r="F1795" s="60">
        <v>0</v>
      </c>
      <c r="G1795" s="60">
        <f t="shared" si="359"/>
        <v>3022.3880597014927</v>
      </c>
      <c r="H1795" s="60"/>
      <c r="I1795" s="60"/>
      <c r="J1795" s="57"/>
      <c r="K1795" s="23">
        <f t="shared" si="360"/>
        <v>1</v>
      </c>
      <c r="L1795" s="23">
        <f t="shared" si="361"/>
        <v>0</v>
      </c>
      <c r="M1795" s="23">
        <f ca="1">OFFSET('Z1'!$B$7,B1795,K1795)*E1795</f>
        <v>0</v>
      </c>
      <c r="N1795" s="23">
        <f ca="1">IF(L1795&gt;0,OFFSET('Z1'!$I$7,B1795,L1795)*IF(L1795=1,E1795-9300,IF(L1795=2,E1795-18000,IF(L1795=3,E1795-45000,0))),0)</f>
        <v>0</v>
      </c>
      <c r="O1795" s="23">
        <f>IF(AND(F1795=1,E1795&gt;20000,E1795&lt;=45000),E1795*'Z1'!$G$7,0)+IF(AND(F1795=1,E1795&gt;45000,E1795&lt;=50000),'Z1'!$G$7/5000*(50000-E1795)*E1795,0)</f>
        <v>0</v>
      </c>
      <c r="P1795" s="24">
        <f t="shared" ca="1" si="362"/>
        <v>0</v>
      </c>
      <c r="Q1795" s="27">
        <v>2963</v>
      </c>
      <c r="R1795" s="26">
        <f t="shared" si="363"/>
        <v>1963</v>
      </c>
      <c r="S1795" s="27">
        <f t="shared" si="364"/>
        <v>1</v>
      </c>
      <c r="T1795" s="28">
        <f t="shared" si="365"/>
        <v>1766.7</v>
      </c>
      <c r="U1795" s="61">
        <f ca="1">OFFSET($U$4,B1795,0)/OFFSET($G$4,B1795,0)*G1795</f>
        <v>1617834.982233526</v>
      </c>
      <c r="V1795" s="62">
        <f t="shared" ca="1" si="366"/>
        <v>1619601.6822335259</v>
      </c>
      <c r="W1795" s="63">
        <v>935.44861280845316</v>
      </c>
      <c r="X1795" s="63">
        <f t="shared" ca="1" si="367"/>
        <v>863.78756385788051</v>
      </c>
      <c r="Y1795" s="64">
        <f t="shared" ca="1" si="368"/>
        <v>-7.6606077521915505E-2</v>
      </c>
      <c r="Z1795" s="64"/>
      <c r="AA1795" s="64">
        <f ca="1">MAX(Y1795,OFFSET($AA$4,B1795,0))</f>
        <v>-7.2166759510916223E-2</v>
      </c>
      <c r="AB1795" s="62">
        <f t="shared" ca="1" si="369"/>
        <v>1627388.0957495349</v>
      </c>
      <c r="AC1795" s="65">
        <f t="shared" ca="1" si="370"/>
        <v>7786.4135160089936</v>
      </c>
      <c r="AD1795" s="62">
        <f ca="1">MAX(0,AB1795-W1795*(1+OFFSET($Y$4,B1795,0))*E1795)</f>
        <v>0</v>
      </c>
      <c r="AE1795" s="65">
        <f ca="1">IF(OFFSET($AC$4,B1795,0)=0,0,-OFFSET($AC$4,B1795,0)/OFFSET($AD$4,B1795,0)*AD1795)</f>
        <v>0</v>
      </c>
      <c r="AF1795" s="51">
        <f t="shared" ca="1" si="371"/>
        <v>1627388.0957495349</v>
      </c>
    </row>
    <row r="1796" spans="1:32" ht="11.25" x14ac:dyDescent="0.2">
      <c r="A1796" s="60">
        <v>70336</v>
      </c>
      <c r="B1796" s="102">
        <f>INT(A1796/10000)</f>
        <v>7</v>
      </c>
      <c r="C1796" s="109">
        <v>1</v>
      </c>
      <c r="D1796" s="60" t="s">
        <v>1852</v>
      </c>
      <c r="E1796" s="60">
        <v>372</v>
      </c>
      <c r="F1796" s="60">
        <v>0</v>
      </c>
      <c r="G1796" s="60">
        <f t="shared" si="359"/>
        <v>599.64179104477614</v>
      </c>
      <c r="H1796" s="60"/>
      <c r="I1796" s="60"/>
      <c r="J1796" s="57"/>
      <c r="K1796" s="23">
        <f t="shared" si="360"/>
        <v>1</v>
      </c>
      <c r="L1796" s="23">
        <f t="shared" si="361"/>
        <v>0</v>
      </c>
      <c r="M1796" s="23">
        <f ca="1">OFFSET('Z1'!$B$7,B1796,K1796)*E1796</f>
        <v>0</v>
      </c>
      <c r="N1796" s="23">
        <f ca="1">IF(L1796&gt;0,OFFSET('Z1'!$I$7,B1796,L1796)*IF(L1796=1,E1796-9300,IF(L1796=2,E1796-18000,IF(L1796=3,E1796-45000,0))),0)</f>
        <v>0</v>
      </c>
      <c r="O1796" s="23">
        <f>IF(AND(F1796=1,E1796&gt;20000,E1796&lt;=45000),E1796*'Z1'!$G$7,0)+IF(AND(F1796=1,E1796&gt;45000,E1796&lt;=50000),'Z1'!$G$7/5000*(50000-E1796)*E1796,0)</f>
        <v>0</v>
      </c>
      <c r="P1796" s="24">
        <f t="shared" ca="1" si="362"/>
        <v>0</v>
      </c>
      <c r="Q1796" s="27">
        <v>34246</v>
      </c>
      <c r="R1796" s="26">
        <f t="shared" si="363"/>
        <v>33246</v>
      </c>
      <c r="S1796" s="27">
        <f t="shared" si="364"/>
        <v>1</v>
      </c>
      <c r="T1796" s="28">
        <f t="shared" si="365"/>
        <v>29921.4</v>
      </c>
      <c r="U1796" s="61">
        <f ca="1">OFFSET($U$4,B1796,0)/OFFSET($G$4,B1796,0)*G1796</f>
        <v>320978.46047513152</v>
      </c>
      <c r="V1796" s="62">
        <f t="shared" ca="1" si="366"/>
        <v>350899.86047513154</v>
      </c>
      <c r="W1796" s="63">
        <v>1014.9943646967365</v>
      </c>
      <c r="X1796" s="63">
        <f t="shared" ca="1" si="367"/>
        <v>943.27919482562243</v>
      </c>
      <c r="Y1796" s="64">
        <f t="shared" ca="1" si="368"/>
        <v>-7.0655732056740472E-2</v>
      </c>
      <c r="Z1796" s="64"/>
      <c r="AA1796" s="64">
        <f ca="1">MAX(Y1796,OFFSET($AA$4,B1796,0))</f>
        <v>-7.0655732056740472E-2</v>
      </c>
      <c r="AB1796" s="62">
        <f t="shared" ca="1" si="369"/>
        <v>350899.86047513154</v>
      </c>
      <c r="AC1796" s="65">
        <f t="shared" ca="1" si="370"/>
        <v>0</v>
      </c>
      <c r="AD1796" s="62">
        <f ca="1">MAX(0,AB1796-W1796*(1+OFFSET($Y$4,B1796,0))*E1796)</f>
        <v>0</v>
      </c>
      <c r="AE1796" s="65">
        <f ca="1">IF(OFFSET($AC$4,B1796,0)=0,0,-OFFSET($AC$4,B1796,0)/OFFSET($AD$4,B1796,0)*AD1796)</f>
        <v>0</v>
      </c>
      <c r="AF1796" s="51">
        <f t="shared" ca="1" si="371"/>
        <v>350899.86047513154</v>
      </c>
    </row>
    <row r="1797" spans="1:32" ht="11.25" x14ac:dyDescent="0.2">
      <c r="A1797" s="60">
        <v>70337</v>
      </c>
      <c r="B1797" s="102">
        <f>INT(A1797/10000)</f>
        <v>7</v>
      </c>
      <c r="C1797" s="109">
        <v>4</v>
      </c>
      <c r="D1797" s="60" t="s">
        <v>1853</v>
      </c>
      <c r="E1797" s="60">
        <v>3083</v>
      </c>
      <c r="F1797" s="60">
        <v>0</v>
      </c>
      <c r="G1797" s="60">
        <f t="shared" si="359"/>
        <v>4969.6119402985078</v>
      </c>
      <c r="H1797" s="60"/>
      <c r="I1797" s="60"/>
      <c r="J1797" s="57"/>
      <c r="K1797" s="23">
        <f t="shared" si="360"/>
        <v>1</v>
      </c>
      <c r="L1797" s="23">
        <f t="shared" si="361"/>
        <v>0</v>
      </c>
      <c r="M1797" s="23">
        <f ca="1">OFFSET('Z1'!$B$7,B1797,K1797)*E1797</f>
        <v>0</v>
      </c>
      <c r="N1797" s="23">
        <f ca="1">IF(L1797&gt;0,OFFSET('Z1'!$I$7,B1797,L1797)*IF(L1797=1,E1797-9300,IF(L1797=2,E1797-18000,IF(L1797=3,E1797-45000,0))),0)</f>
        <v>0</v>
      </c>
      <c r="O1797" s="23">
        <f>IF(AND(F1797=1,E1797&gt;20000,E1797&lt;=45000),E1797*'Z1'!$G$7,0)+IF(AND(F1797=1,E1797&gt;45000,E1797&lt;=50000),'Z1'!$G$7/5000*(50000-E1797)*E1797,0)</f>
        <v>0</v>
      </c>
      <c r="P1797" s="24">
        <f t="shared" ca="1" si="362"/>
        <v>0</v>
      </c>
      <c r="Q1797" s="27">
        <v>50974</v>
      </c>
      <c r="R1797" s="26">
        <f t="shared" si="363"/>
        <v>49974</v>
      </c>
      <c r="S1797" s="27">
        <f t="shared" si="364"/>
        <v>1</v>
      </c>
      <c r="T1797" s="28">
        <f t="shared" si="365"/>
        <v>44976.6</v>
      </c>
      <c r="U1797" s="61">
        <f ca="1">OFFSET($U$4,B1797,0)/OFFSET($G$4,B1797,0)*G1797</f>
        <v>2660152.1334538455</v>
      </c>
      <c r="V1797" s="62">
        <f t="shared" ca="1" si="366"/>
        <v>2705128.7334538456</v>
      </c>
      <c r="W1797" s="63">
        <v>949.37315209490941</v>
      </c>
      <c r="X1797" s="63">
        <f t="shared" ca="1" si="367"/>
        <v>877.43390640734526</v>
      </c>
      <c r="Y1797" s="64">
        <f t="shared" ca="1" si="368"/>
        <v>-7.5775521488912201E-2</v>
      </c>
      <c r="Z1797" s="64"/>
      <c r="AA1797" s="64">
        <f ca="1">MAX(Y1797,OFFSET($AA$4,B1797,0))</f>
        <v>-7.2166759510916223E-2</v>
      </c>
      <c r="AB1797" s="62">
        <f t="shared" ca="1" si="369"/>
        <v>2715691.2817804157</v>
      </c>
      <c r="AC1797" s="65">
        <f t="shared" ca="1" si="370"/>
        <v>10562.548326570075</v>
      </c>
      <c r="AD1797" s="62">
        <f ca="1">MAX(0,AB1797-W1797*(1+OFFSET($Y$4,B1797,0))*E1797)</f>
        <v>0</v>
      </c>
      <c r="AE1797" s="65">
        <f ca="1">IF(OFFSET($AC$4,B1797,0)=0,0,-OFFSET($AC$4,B1797,0)/OFFSET($AD$4,B1797,0)*AD1797)</f>
        <v>0</v>
      </c>
      <c r="AF1797" s="51">
        <f t="shared" ca="1" si="371"/>
        <v>2715691.2817804157</v>
      </c>
    </row>
    <row r="1798" spans="1:32" ht="11.25" x14ac:dyDescent="0.2">
      <c r="A1798" s="60">
        <v>70338</v>
      </c>
      <c r="B1798" s="102">
        <f>INT(A1798/10000)</f>
        <v>7</v>
      </c>
      <c r="C1798" s="109">
        <v>3</v>
      </c>
      <c r="D1798" s="60" t="s">
        <v>1854</v>
      </c>
      <c r="E1798" s="60">
        <v>1029</v>
      </c>
      <c r="F1798" s="60">
        <v>0</v>
      </c>
      <c r="G1798" s="60">
        <f t="shared" si="359"/>
        <v>1658.686567164179</v>
      </c>
      <c r="H1798" s="60"/>
      <c r="I1798" s="60"/>
      <c r="J1798" s="57"/>
      <c r="K1798" s="23">
        <f t="shared" si="360"/>
        <v>1</v>
      </c>
      <c r="L1798" s="23">
        <f t="shared" si="361"/>
        <v>0</v>
      </c>
      <c r="M1798" s="23">
        <f ca="1">OFFSET('Z1'!$B$7,B1798,K1798)*E1798</f>
        <v>0</v>
      </c>
      <c r="N1798" s="23">
        <f ca="1">IF(L1798&gt;0,OFFSET('Z1'!$I$7,B1798,L1798)*IF(L1798=1,E1798-9300,IF(L1798=2,E1798-18000,IF(L1798=3,E1798-45000,0))),0)</f>
        <v>0</v>
      </c>
      <c r="O1798" s="23">
        <f>IF(AND(F1798=1,E1798&gt;20000,E1798&lt;=45000),E1798*'Z1'!$G$7,0)+IF(AND(F1798=1,E1798&gt;45000,E1798&lt;=50000),'Z1'!$G$7/5000*(50000-E1798)*E1798,0)</f>
        <v>0</v>
      </c>
      <c r="P1798" s="24">
        <f t="shared" ca="1" si="362"/>
        <v>0</v>
      </c>
      <c r="Q1798" s="27">
        <v>19386</v>
      </c>
      <c r="R1798" s="26">
        <f t="shared" si="363"/>
        <v>18386</v>
      </c>
      <c r="S1798" s="27">
        <f t="shared" si="364"/>
        <v>1</v>
      </c>
      <c r="T1798" s="28">
        <f t="shared" si="365"/>
        <v>16547.400000000001</v>
      </c>
      <c r="U1798" s="61">
        <f ca="1">OFFSET($U$4,B1798,0)/OFFSET($G$4,B1798,0)*G1798</f>
        <v>887867.83824975893</v>
      </c>
      <c r="V1798" s="62">
        <f t="shared" ca="1" si="366"/>
        <v>904415.23824975896</v>
      </c>
      <c r="W1798" s="63">
        <v>953.35835279442097</v>
      </c>
      <c r="X1798" s="63">
        <f t="shared" ca="1" si="367"/>
        <v>878.92637342056264</v>
      </c>
      <c r="Y1798" s="64">
        <f t="shared" ca="1" si="368"/>
        <v>-7.8073453865158071E-2</v>
      </c>
      <c r="Z1798" s="64"/>
      <c r="AA1798" s="64">
        <f ca="1">MAX(Y1798,OFFSET($AA$4,B1798,0))</f>
        <v>-7.2166759510916223E-2</v>
      </c>
      <c r="AB1798" s="62">
        <f t="shared" ca="1" si="369"/>
        <v>910209.73934537964</v>
      </c>
      <c r="AC1798" s="65">
        <f t="shared" ca="1" si="370"/>
        <v>5794.5010956206825</v>
      </c>
      <c r="AD1798" s="62">
        <f ca="1">MAX(0,AB1798-W1798*(1+OFFSET($Y$4,B1798,0))*E1798)</f>
        <v>0</v>
      </c>
      <c r="AE1798" s="65">
        <f ca="1">IF(OFFSET($AC$4,B1798,0)=0,0,-OFFSET($AC$4,B1798,0)/OFFSET($AD$4,B1798,0)*AD1798)</f>
        <v>0</v>
      </c>
      <c r="AF1798" s="51">
        <f t="shared" ca="1" si="371"/>
        <v>910209.73934537964</v>
      </c>
    </row>
    <row r="1799" spans="1:32" ht="11.25" x14ac:dyDescent="0.2">
      <c r="A1799" s="60">
        <v>70339</v>
      </c>
      <c r="B1799" s="102">
        <f>INT(A1799/10000)</f>
        <v>7</v>
      </c>
      <c r="C1799" s="109">
        <v>3</v>
      </c>
      <c r="D1799" s="60" t="s">
        <v>1855</v>
      </c>
      <c r="E1799" s="60">
        <v>1060</v>
      </c>
      <c r="F1799" s="60">
        <v>0</v>
      </c>
      <c r="G1799" s="60">
        <f t="shared" si="359"/>
        <v>1708.6567164179105</v>
      </c>
      <c r="H1799" s="60"/>
      <c r="I1799" s="60"/>
      <c r="J1799" s="57"/>
      <c r="K1799" s="23">
        <f t="shared" si="360"/>
        <v>1</v>
      </c>
      <c r="L1799" s="23">
        <f t="shared" si="361"/>
        <v>0</v>
      </c>
      <c r="M1799" s="23">
        <f ca="1">OFFSET('Z1'!$B$7,B1799,K1799)*E1799</f>
        <v>0</v>
      </c>
      <c r="N1799" s="23">
        <f ca="1">IF(L1799&gt;0,OFFSET('Z1'!$I$7,B1799,L1799)*IF(L1799=1,E1799-9300,IF(L1799=2,E1799-18000,IF(L1799=3,E1799-45000,0))),0)</f>
        <v>0</v>
      </c>
      <c r="O1799" s="23">
        <f>IF(AND(F1799=1,E1799&gt;20000,E1799&lt;=45000),E1799*'Z1'!$G$7,0)+IF(AND(F1799=1,E1799&gt;45000,E1799&lt;=50000),'Z1'!$G$7/5000*(50000-E1799)*E1799,0)</f>
        <v>0</v>
      </c>
      <c r="P1799" s="24">
        <f t="shared" ca="1" si="362"/>
        <v>0</v>
      </c>
      <c r="Q1799" s="27">
        <v>10382</v>
      </c>
      <c r="R1799" s="26">
        <f t="shared" si="363"/>
        <v>9382</v>
      </c>
      <c r="S1799" s="27">
        <f t="shared" si="364"/>
        <v>1</v>
      </c>
      <c r="T1799" s="28">
        <f t="shared" si="365"/>
        <v>8443.8000000000011</v>
      </c>
      <c r="U1799" s="61">
        <f ca="1">OFFSET($U$4,B1799,0)/OFFSET($G$4,B1799,0)*G1799</f>
        <v>914616.04328935326</v>
      </c>
      <c r="V1799" s="62">
        <f t="shared" ca="1" si="366"/>
        <v>923059.8432893533</v>
      </c>
      <c r="W1799" s="63">
        <v>1008.7973551781555</v>
      </c>
      <c r="X1799" s="63">
        <f t="shared" ca="1" si="367"/>
        <v>870.81117291448425</v>
      </c>
      <c r="Y1799" s="64">
        <f t="shared" ca="1" si="368"/>
        <v>-0.13678285490677422</v>
      </c>
      <c r="Z1799" s="64"/>
      <c r="AA1799" s="64">
        <f ca="1">MAX(Y1799,OFFSET($AA$4,B1799,0))</f>
        <v>-7.2166759510916223E-2</v>
      </c>
      <c r="AB1799" s="62">
        <f t="shared" ca="1" si="369"/>
        <v>992155.46219487116</v>
      </c>
      <c r="AC1799" s="65">
        <f t="shared" ca="1" si="370"/>
        <v>69095.618905517855</v>
      </c>
      <c r="AD1799" s="62">
        <f ca="1">MAX(0,AB1799-W1799*(1+OFFSET($Y$4,B1799,0))*E1799)</f>
        <v>0</v>
      </c>
      <c r="AE1799" s="65">
        <f ca="1">IF(OFFSET($AC$4,B1799,0)=0,0,-OFFSET($AC$4,B1799,0)/OFFSET($AD$4,B1799,0)*AD1799)</f>
        <v>0</v>
      </c>
      <c r="AF1799" s="51">
        <f t="shared" ca="1" si="371"/>
        <v>992155.46219487116</v>
      </c>
    </row>
    <row r="1800" spans="1:32" ht="11.25" x14ac:dyDescent="0.2">
      <c r="A1800" s="60">
        <v>70340</v>
      </c>
      <c r="B1800" s="102">
        <f>INT(A1800/10000)</f>
        <v>7</v>
      </c>
      <c r="C1800" s="109">
        <v>3</v>
      </c>
      <c r="D1800" s="60" t="s">
        <v>1856</v>
      </c>
      <c r="E1800" s="60">
        <v>1149</v>
      </c>
      <c r="F1800" s="60">
        <v>0</v>
      </c>
      <c r="G1800" s="60">
        <f t="shared" si="359"/>
        <v>1852.1194029850747</v>
      </c>
      <c r="H1800" s="60"/>
      <c r="I1800" s="60"/>
      <c r="J1800" s="57"/>
      <c r="K1800" s="23">
        <f t="shared" si="360"/>
        <v>1</v>
      </c>
      <c r="L1800" s="23">
        <f t="shared" si="361"/>
        <v>0</v>
      </c>
      <c r="M1800" s="23">
        <f ca="1">OFFSET('Z1'!$B$7,B1800,K1800)*E1800</f>
        <v>0</v>
      </c>
      <c r="N1800" s="23">
        <f ca="1">IF(L1800&gt;0,OFFSET('Z1'!$I$7,B1800,L1800)*IF(L1800=1,E1800-9300,IF(L1800=2,E1800-18000,IF(L1800=3,E1800-45000,0))),0)</f>
        <v>0</v>
      </c>
      <c r="O1800" s="23">
        <f>IF(AND(F1800=1,E1800&gt;20000,E1800&lt;=45000),E1800*'Z1'!$G$7,0)+IF(AND(F1800=1,E1800&gt;45000,E1800&lt;=50000),'Z1'!$G$7/5000*(50000-E1800)*E1800,0)</f>
        <v>0</v>
      </c>
      <c r="P1800" s="24">
        <f t="shared" ca="1" si="362"/>
        <v>0</v>
      </c>
      <c r="Q1800" s="27">
        <v>8590</v>
      </c>
      <c r="R1800" s="26">
        <f t="shared" si="363"/>
        <v>7590</v>
      </c>
      <c r="S1800" s="27">
        <f t="shared" si="364"/>
        <v>1</v>
      </c>
      <c r="T1800" s="28">
        <f t="shared" si="365"/>
        <v>6831</v>
      </c>
      <c r="U1800" s="61">
        <f ca="1">OFFSET($U$4,B1800,0)/OFFSET($G$4,B1800,0)*G1800</f>
        <v>991409.27711270459</v>
      </c>
      <c r="V1800" s="62">
        <f t="shared" ca="1" si="366"/>
        <v>998240.27711270459</v>
      </c>
      <c r="W1800" s="63">
        <v>943.32739285302841</v>
      </c>
      <c r="X1800" s="63">
        <f t="shared" ca="1" si="367"/>
        <v>868.79049357067413</v>
      </c>
      <c r="Y1800" s="64">
        <f t="shared" ca="1" si="368"/>
        <v>-7.9014878447367654E-2</v>
      </c>
      <c r="Z1800" s="64"/>
      <c r="AA1800" s="64">
        <f ca="1">MAX(Y1800,OFFSET($AA$4,B1800,0))</f>
        <v>-7.2166759510916223E-2</v>
      </c>
      <c r="AB1800" s="62">
        <f t="shared" ca="1" si="369"/>
        <v>1005662.8380041331</v>
      </c>
      <c r="AC1800" s="65">
        <f t="shared" ca="1" si="370"/>
        <v>7422.5608914284967</v>
      </c>
      <c r="AD1800" s="62">
        <f ca="1">MAX(0,AB1800-W1800*(1+OFFSET($Y$4,B1800,0))*E1800)</f>
        <v>0</v>
      </c>
      <c r="AE1800" s="65">
        <f ca="1">IF(OFFSET($AC$4,B1800,0)=0,0,-OFFSET($AC$4,B1800,0)/OFFSET($AD$4,B1800,0)*AD1800)</f>
        <v>0</v>
      </c>
      <c r="AF1800" s="51">
        <f t="shared" ca="1" si="371"/>
        <v>1005662.8380041331</v>
      </c>
    </row>
    <row r="1801" spans="1:32" ht="11.25" x14ac:dyDescent="0.2">
      <c r="A1801" s="60">
        <v>70341</v>
      </c>
      <c r="B1801" s="102">
        <f>INT(A1801/10000)</f>
        <v>7</v>
      </c>
      <c r="C1801" s="109">
        <v>3</v>
      </c>
      <c r="D1801" s="60" t="s">
        <v>1857</v>
      </c>
      <c r="E1801" s="60">
        <v>1224</v>
      </c>
      <c r="F1801" s="60">
        <v>0</v>
      </c>
      <c r="G1801" s="60">
        <f t="shared" si="359"/>
        <v>1973.0149253731342</v>
      </c>
      <c r="H1801" s="60"/>
      <c r="I1801" s="60"/>
      <c r="J1801" s="57"/>
      <c r="K1801" s="23">
        <f t="shared" si="360"/>
        <v>1</v>
      </c>
      <c r="L1801" s="23">
        <f t="shared" si="361"/>
        <v>0</v>
      </c>
      <c r="M1801" s="23">
        <f ca="1">OFFSET('Z1'!$B$7,B1801,K1801)*E1801</f>
        <v>0</v>
      </c>
      <c r="N1801" s="23">
        <f ca="1">IF(L1801&gt;0,OFFSET('Z1'!$I$7,B1801,L1801)*IF(L1801=1,E1801-9300,IF(L1801=2,E1801-18000,IF(L1801=3,E1801-45000,0))),0)</f>
        <v>0</v>
      </c>
      <c r="O1801" s="23">
        <f>IF(AND(F1801=1,E1801&gt;20000,E1801&lt;=45000),E1801*'Z1'!$G$7,0)+IF(AND(F1801=1,E1801&gt;45000,E1801&lt;=50000),'Z1'!$G$7/5000*(50000-E1801)*E1801,0)</f>
        <v>0</v>
      </c>
      <c r="P1801" s="24">
        <f t="shared" ca="1" si="362"/>
        <v>0</v>
      </c>
      <c r="Q1801" s="27">
        <v>18153</v>
      </c>
      <c r="R1801" s="26">
        <f t="shared" si="363"/>
        <v>17153</v>
      </c>
      <c r="S1801" s="27">
        <f t="shared" si="364"/>
        <v>1</v>
      </c>
      <c r="T1801" s="28">
        <f t="shared" si="365"/>
        <v>15437.7</v>
      </c>
      <c r="U1801" s="61">
        <f ca="1">OFFSET($U$4,B1801,0)/OFFSET($G$4,B1801,0)*G1801</f>
        <v>1056122.6764020456</v>
      </c>
      <c r="V1801" s="62">
        <f t="shared" ca="1" si="366"/>
        <v>1071560.3764020456</v>
      </c>
      <c r="W1801" s="63">
        <v>939.77009253148537</v>
      </c>
      <c r="X1801" s="63">
        <f t="shared" ca="1" si="367"/>
        <v>875.45782385788038</v>
      </c>
      <c r="Y1801" s="64">
        <f t="shared" ca="1" si="368"/>
        <v>-6.8434044863425303E-2</v>
      </c>
      <c r="Z1801" s="64"/>
      <c r="AA1801" s="64">
        <f ca="1">MAX(Y1801,OFFSET($AA$4,B1801,0))</f>
        <v>-6.8434044863425303E-2</v>
      </c>
      <c r="AB1801" s="62">
        <f t="shared" ca="1" si="369"/>
        <v>1071560.3764020456</v>
      </c>
      <c r="AC1801" s="65">
        <f t="shared" ca="1" si="370"/>
        <v>0</v>
      </c>
      <c r="AD1801" s="62">
        <f ca="1">MAX(0,AB1801-W1801*(1+OFFSET($Y$4,B1801,0))*E1801)</f>
        <v>0</v>
      </c>
      <c r="AE1801" s="65">
        <f ca="1">IF(OFFSET($AC$4,B1801,0)=0,0,-OFFSET($AC$4,B1801,0)/OFFSET($AD$4,B1801,0)*AD1801)</f>
        <v>0</v>
      </c>
      <c r="AF1801" s="51">
        <f t="shared" ca="1" si="371"/>
        <v>1071560.3764020456</v>
      </c>
    </row>
    <row r="1802" spans="1:32" ht="11.25" x14ac:dyDescent="0.2">
      <c r="A1802" s="60">
        <v>70342</v>
      </c>
      <c r="B1802" s="102">
        <f>INT(A1802/10000)</f>
        <v>7</v>
      </c>
      <c r="C1802" s="109">
        <v>3</v>
      </c>
      <c r="D1802" s="60" t="s">
        <v>1858</v>
      </c>
      <c r="E1802" s="60">
        <v>1216</v>
      </c>
      <c r="F1802" s="60">
        <v>0</v>
      </c>
      <c r="G1802" s="60">
        <f t="shared" si="359"/>
        <v>1960.1194029850747</v>
      </c>
      <c r="H1802" s="60"/>
      <c r="I1802" s="60"/>
      <c r="J1802" s="57"/>
      <c r="K1802" s="23">
        <f t="shared" si="360"/>
        <v>1</v>
      </c>
      <c r="L1802" s="23">
        <f t="shared" si="361"/>
        <v>0</v>
      </c>
      <c r="M1802" s="23">
        <f ca="1">OFFSET('Z1'!$B$7,B1802,K1802)*E1802</f>
        <v>0</v>
      </c>
      <c r="N1802" s="23">
        <f ca="1">IF(L1802&gt;0,OFFSET('Z1'!$I$7,B1802,L1802)*IF(L1802=1,E1802-9300,IF(L1802=2,E1802-18000,IF(L1802=3,E1802-45000,0))),0)</f>
        <v>0</v>
      </c>
      <c r="O1802" s="23">
        <f>IF(AND(F1802=1,E1802&gt;20000,E1802&lt;=45000),E1802*'Z1'!$G$7,0)+IF(AND(F1802=1,E1802&gt;45000,E1802&lt;=50000),'Z1'!$G$7/5000*(50000-E1802)*E1802,0)</f>
        <v>0</v>
      </c>
      <c r="P1802" s="24">
        <f t="shared" ca="1" si="362"/>
        <v>0</v>
      </c>
      <c r="Q1802" s="27">
        <v>0</v>
      </c>
      <c r="R1802" s="26">
        <f t="shared" si="363"/>
        <v>0</v>
      </c>
      <c r="S1802" s="27">
        <f t="shared" si="364"/>
        <v>1</v>
      </c>
      <c r="T1802" s="28">
        <f t="shared" si="365"/>
        <v>0</v>
      </c>
      <c r="U1802" s="61">
        <f ca="1">OFFSET($U$4,B1802,0)/OFFSET($G$4,B1802,0)*G1802</f>
        <v>1049219.9138111826</v>
      </c>
      <c r="V1802" s="62">
        <f t="shared" ca="1" si="366"/>
        <v>1049219.9138111826</v>
      </c>
      <c r="W1802" s="63">
        <v>934.95419849175039</v>
      </c>
      <c r="X1802" s="63">
        <f t="shared" ca="1" si="367"/>
        <v>862.84532385788043</v>
      </c>
      <c r="Y1802" s="64">
        <f t="shared" ca="1" si="368"/>
        <v>-7.7125569092255652E-2</v>
      </c>
      <c r="Z1802" s="64"/>
      <c r="AA1802" s="64">
        <f ca="1">MAX(Y1802,OFFSET($AA$4,B1802,0))</f>
        <v>-7.2166759510916223E-2</v>
      </c>
      <c r="AB1802" s="62">
        <f t="shared" ca="1" si="369"/>
        <v>1054857.6057736974</v>
      </c>
      <c r="AC1802" s="65">
        <f t="shared" ca="1" si="370"/>
        <v>5637.6919625147711</v>
      </c>
      <c r="AD1802" s="62">
        <f ca="1">MAX(0,AB1802-W1802*(1+OFFSET($Y$4,B1802,0))*E1802)</f>
        <v>0</v>
      </c>
      <c r="AE1802" s="65">
        <f ca="1">IF(OFFSET($AC$4,B1802,0)=0,0,-OFFSET($AC$4,B1802,0)/OFFSET($AD$4,B1802,0)*AD1802)</f>
        <v>0</v>
      </c>
      <c r="AF1802" s="51">
        <f t="shared" ca="1" si="371"/>
        <v>1054857.6057736974</v>
      </c>
    </row>
    <row r="1803" spans="1:32" ht="11.25" x14ac:dyDescent="0.2">
      <c r="A1803" s="60">
        <v>70343</v>
      </c>
      <c r="B1803" s="102">
        <f>INT(A1803/10000)</f>
        <v>7</v>
      </c>
      <c r="C1803" s="109">
        <v>3</v>
      </c>
      <c r="D1803" s="60" t="s">
        <v>1859</v>
      </c>
      <c r="E1803" s="60">
        <v>1093</v>
      </c>
      <c r="F1803" s="60">
        <v>0</v>
      </c>
      <c r="G1803" s="60">
        <f t="shared" si="359"/>
        <v>1761.8507462686566</v>
      </c>
      <c r="H1803" s="60"/>
      <c r="I1803" s="60"/>
      <c r="J1803" s="57"/>
      <c r="K1803" s="23">
        <f t="shared" si="360"/>
        <v>1</v>
      </c>
      <c r="L1803" s="23">
        <f t="shared" si="361"/>
        <v>0</v>
      </c>
      <c r="M1803" s="23">
        <f ca="1">OFFSET('Z1'!$B$7,B1803,K1803)*E1803</f>
        <v>0</v>
      </c>
      <c r="N1803" s="23">
        <f ca="1">IF(L1803&gt;0,OFFSET('Z1'!$I$7,B1803,L1803)*IF(L1803=1,E1803-9300,IF(L1803=2,E1803-18000,IF(L1803=3,E1803-45000,0))),0)</f>
        <v>0</v>
      </c>
      <c r="O1803" s="23">
        <f>IF(AND(F1803=1,E1803&gt;20000,E1803&lt;=45000),E1803*'Z1'!$G$7,0)+IF(AND(F1803=1,E1803&gt;45000,E1803&lt;=50000),'Z1'!$G$7/5000*(50000-E1803)*E1803,0)</f>
        <v>0</v>
      </c>
      <c r="P1803" s="24">
        <f t="shared" ca="1" si="362"/>
        <v>0</v>
      </c>
      <c r="Q1803" s="27">
        <v>0</v>
      </c>
      <c r="R1803" s="26">
        <f t="shared" si="363"/>
        <v>0</v>
      </c>
      <c r="S1803" s="27">
        <f t="shared" si="364"/>
        <v>1</v>
      </c>
      <c r="T1803" s="28">
        <f t="shared" si="365"/>
        <v>0</v>
      </c>
      <c r="U1803" s="61">
        <f ca="1">OFFSET($U$4,B1803,0)/OFFSET($G$4,B1803,0)*G1803</f>
        <v>943089.93897666328</v>
      </c>
      <c r="V1803" s="62">
        <f t="shared" ca="1" si="366"/>
        <v>943089.93897666328</v>
      </c>
      <c r="W1803" s="63">
        <v>934.95419849175039</v>
      </c>
      <c r="X1803" s="63">
        <f t="shared" ca="1" si="367"/>
        <v>862.84532385788043</v>
      </c>
      <c r="Y1803" s="64">
        <f t="shared" ca="1" si="368"/>
        <v>-7.7125569092255652E-2</v>
      </c>
      <c r="Z1803" s="64"/>
      <c r="AA1803" s="64">
        <f ca="1">MAX(Y1803,OFFSET($AA$4,B1803,0))</f>
        <v>-7.2166759510916223E-2</v>
      </c>
      <c r="AB1803" s="62">
        <f t="shared" ca="1" si="369"/>
        <v>948157.3709791539</v>
      </c>
      <c r="AC1803" s="65">
        <f t="shared" ca="1" si="370"/>
        <v>5067.4320024906192</v>
      </c>
      <c r="AD1803" s="62">
        <f ca="1">MAX(0,AB1803-W1803*(1+OFFSET($Y$4,B1803,0))*E1803)</f>
        <v>0</v>
      </c>
      <c r="AE1803" s="65">
        <f ca="1">IF(OFFSET($AC$4,B1803,0)=0,0,-OFFSET($AC$4,B1803,0)/OFFSET($AD$4,B1803,0)*AD1803)</f>
        <v>0</v>
      </c>
      <c r="AF1803" s="51">
        <f t="shared" ca="1" si="371"/>
        <v>948157.3709791539</v>
      </c>
    </row>
    <row r="1804" spans="1:32" ht="11.25" x14ac:dyDescent="0.2">
      <c r="A1804" s="60">
        <v>70344</v>
      </c>
      <c r="B1804" s="102">
        <f>INT(A1804/10000)</f>
        <v>7</v>
      </c>
      <c r="C1804" s="109">
        <v>3</v>
      </c>
      <c r="D1804" s="60" t="s">
        <v>1860</v>
      </c>
      <c r="E1804" s="60">
        <v>1371</v>
      </c>
      <c r="F1804" s="60">
        <v>0</v>
      </c>
      <c r="G1804" s="60">
        <f t="shared" si="359"/>
        <v>2209.9701492537315</v>
      </c>
      <c r="H1804" s="60"/>
      <c r="I1804" s="60"/>
      <c r="J1804" s="57"/>
      <c r="K1804" s="23">
        <f t="shared" si="360"/>
        <v>1</v>
      </c>
      <c r="L1804" s="23">
        <f t="shared" si="361"/>
        <v>0</v>
      </c>
      <c r="M1804" s="23">
        <f ca="1">OFFSET('Z1'!$B$7,B1804,K1804)*E1804</f>
        <v>0</v>
      </c>
      <c r="N1804" s="23">
        <f ca="1">IF(L1804&gt;0,OFFSET('Z1'!$I$7,B1804,L1804)*IF(L1804=1,E1804-9300,IF(L1804=2,E1804-18000,IF(L1804=3,E1804-45000,0))),0)</f>
        <v>0</v>
      </c>
      <c r="O1804" s="23">
        <f>IF(AND(F1804=1,E1804&gt;20000,E1804&lt;=45000),E1804*'Z1'!$G$7,0)+IF(AND(F1804=1,E1804&gt;45000,E1804&lt;=50000),'Z1'!$G$7/5000*(50000-E1804)*E1804,0)</f>
        <v>0</v>
      </c>
      <c r="P1804" s="24">
        <f t="shared" ca="1" si="362"/>
        <v>0</v>
      </c>
      <c r="Q1804" s="27">
        <v>188527</v>
      </c>
      <c r="R1804" s="26">
        <f t="shared" si="363"/>
        <v>187527</v>
      </c>
      <c r="S1804" s="27">
        <f t="shared" si="364"/>
        <v>1</v>
      </c>
      <c r="T1804" s="28">
        <f t="shared" si="365"/>
        <v>168774.30000000002</v>
      </c>
      <c r="U1804" s="61">
        <f ca="1">OFFSET($U$4,B1804,0)/OFFSET($G$4,B1804,0)*G1804</f>
        <v>1182960.9390091542</v>
      </c>
      <c r="V1804" s="62">
        <f t="shared" ca="1" si="366"/>
        <v>1351735.2390091543</v>
      </c>
      <c r="W1804" s="63">
        <v>1059.4994018902203</v>
      </c>
      <c r="X1804" s="63">
        <f t="shared" ca="1" si="367"/>
        <v>985.94838731521099</v>
      </c>
      <c r="Y1804" s="64">
        <f t="shared" ca="1" si="368"/>
        <v>-6.9420534304964421E-2</v>
      </c>
      <c r="Z1804" s="64"/>
      <c r="AA1804" s="64">
        <f ca="1">MAX(Y1804,OFFSET($AA$4,B1804,0))</f>
        <v>-6.9420534304964421E-2</v>
      </c>
      <c r="AB1804" s="62">
        <f t="shared" ca="1" si="369"/>
        <v>1351735.2390091543</v>
      </c>
      <c r="AC1804" s="65">
        <f t="shared" ca="1" si="370"/>
        <v>0</v>
      </c>
      <c r="AD1804" s="62">
        <f ca="1">MAX(0,AB1804-W1804*(1+OFFSET($Y$4,B1804,0))*E1804)</f>
        <v>0</v>
      </c>
      <c r="AE1804" s="65">
        <f ca="1">IF(OFFSET($AC$4,B1804,0)=0,0,-OFFSET($AC$4,B1804,0)/OFFSET($AD$4,B1804,0)*AD1804)</f>
        <v>0</v>
      </c>
      <c r="AF1804" s="51">
        <f t="shared" ca="1" si="371"/>
        <v>1351735.2390091543</v>
      </c>
    </row>
    <row r="1805" spans="1:32" ht="11.25" x14ac:dyDescent="0.2">
      <c r="A1805" s="60">
        <v>70345</v>
      </c>
      <c r="B1805" s="102">
        <f>INT(A1805/10000)</f>
        <v>7</v>
      </c>
      <c r="C1805" s="109">
        <v>3</v>
      </c>
      <c r="D1805" s="60" t="s">
        <v>1861</v>
      </c>
      <c r="E1805" s="60">
        <v>1907</v>
      </c>
      <c r="F1805" s="60">
        <v>0</v>
      </c>
      <c r="G1805" s="60">
        <f t="shared" si="359"/>
        <v>3073.9701492537315</v>
      </c>
      <c r="H1805" s="60"/>
      <c r="I1805" s="60"/>
      <c r="J1805" s="57"/>
      <c r="K1805" s="23">
        <f t="shared" si="360"/>
        <v>1</v>
      </c>
      <c r="L1805" s="23">
        <f t="shared" si="361"/>
        <v>0</v>
      </c>
      <c r="M1805" s="23">
        <f ca="1">OFFSET('Z1'!$B$7,B1805,K1805)*E1805</f>
        <v>0</v>
      </c>
      <c r="N1805" s="23">
        <f ca="1">IF(L1805&gt;0,OFFSET('Z1'!$I$7,B1805,L1805)*IF(L1805=1,E1805-9300,IF(L1805=2,E1805-18000,IF(L1805=3,E1805-45000,0))),0)</f>
        <v>0</v>
      </c>
      <c r="O1805" s="23">
        <f>IF(AND(F1805=1,E1805&gt;20000,E1805&lt;=45000),E1805*'Z1'!$G$7,0)+IF(AND(F1805=1,E1805&gt;45000,E1805&lt;=50000),'Z1'!$G$7/5000*(50000-E1805)*E1805,0)</f>
        <v>0</v>
      </c>
      <c r="P1805" s="24">
        <f t="shared" ca="1" si="362"/>
        <v>0</v>
      </c>
      <c r="Q1805" s="27">
        <v>11581</v>
      </c>
      <c r="R1805" s="26">
        <f t="shared" si="363"/>
        <v>10581</v>
      </c>
      <c r="S1805" s="27">
        <f t="shared" si="364"/>
        <v>1</v>
      </c>
      <c r="T1805" s="28">
        <f t="shared" si="365"/>
        <v>9522.9</v>
      </c>
      <c r="U1805" s="61">
        <f ca="1">OFFSET($U$4,B1805,0)/OFFSET($G$4,B1805,0)*G1805</f>
        <v>1645446.0325969781</v>
      </c>
      <c r="V1805" s="62">
        <f t="shared" ca="1" si="366"/>
        <v>1654968.932596978</v>
      </c>
      <c r="W1805" s="63">
        <v>939.5389325343034</v>
      </c>
      <c r="X1805" s="63">
        <f t="shared" ca="1" si="367"/>
        <v>867.83897881330779</v>
      </c>
      <c r="Y1805" s="64">
        <f t="shared" ca="1" si="368"/>
        <v>-7.6313978312312014E-2</v>
      </c>
      <c r="Z1805" s="64"/>
      <c r="AA1805" s="64">
        <f ca="1">MAX(Y1805,OFFSET($AA$4,B1805,0))</f>
        <v>-7.2166759510916223E-2</v>
      </c>
      <c r="AB1805" s="62">
        <f t="shared" ca="1" si="369"/>
        <v>1662399.5076103918</v>
      </c>
      <c r="AC1805" s="65">
        <f t="shared" ca="1" si="370"/>
        <v>7430.5750134137925</v>
      </c>
      <c r="AD1805" s="62">
        <f ca="1">MAX(0,AB1805-W1805*(1+OFFSET($Y$4,B1805,0))*E1805)</f>
        <v>0</v>
      </c>
      <c r="AE1805" s="65">
        <f ca="1">IF(OFFSET($AC$4,B1805,0)=0,0,-OFFSET($AC$4,B1805,0)/OFFSET($AD$4,B1805,0)*AD1805)</f>
        <v>0</v>
      </c>
      <c r="AF1805" s="51">
        <f t="shared" ca="1" si="371"/>
        <v>1662399.5076103918</v>
      </c>
    </row>
    <row r="1806" spans="1:32" ht="11.25" x14ac:dyDescent="0.2">
      <c r="A1806" s="60">
        <v>70346</v>
      </c>
      <c r="B1806" s="102">
        <f>INT(A1806/10000)</f>
        <v>7</v>
      </c>
      <c r="C1806" s="109">
        <v>5</v>
      </c>
      <c r="D1806" s="60" t="s">
        <v>1862</v>
      </c>
      <c r="E1806" s="60">
        <v>9220</v>
      </c>
      <c r="F1806" s="60">
        <v>0</v>
      </c>
      <c r="G1806" s="60">
        <f t="shared" si="359"/>
        <v>14982.487562189055</v>
      </c>
      <c r="H1806" s="60"/>
      <c r="I1806" s="60"/>
      <c r="J1806" s="57"/>
      <c r="K1806" s="23">
        <f t="shared" si="360"/>
        <v>1</v>
      </c>
      <c r="L1806" s="23">
        <f t="shared" si="361"/>
        <v>0</v>
      </c>
      <c r="M1806" s="23">
        <f ca="1">OFFSET('Z1'!$B$7,B1806,K1806)*E1806</f>
        <v>0</v>
      </c>
      <c r="N1806" s="23">
        <f ca="1">IF(L1806&gt;0,OFFSET('Z1'!$I$7,B1806,L1806)*IF(L1806=1,E1806-9300,IF(L1806=2,E1806-18000,IF(L1806=3,E1806-45000,0))),0)</f>
        <v>0</v>
      </c>
      <c r="O1806" s="23">
        <f>IF(AND(F1806=1,E1806&gt;20000,E1806&lt;=45000),E1806*'Z1'!$G$7,0)+IF(AND(F1806=1,E1806&gt;45000,E1806&lt;=50000),'Z1'!$G$7/5000*(50000-E1806)*E1806,0)</f>
        <v>0</v>
      </c>
      <c r="P1806" s="24">
        <f t="shared" ca="1" si="362"/>
        <v>0</v>
      </c>
      <c r="Q1806" s="27">
        <v>52837</v>
      </c>
      <c r="R1806" s="26">
        <f t="shared" si="363"/>
        <v>51837</v>
      </c>
      <c r="S1806" s="27">
        <f t="shared" si="364"/>
        <v>1</v>
      </c>
      <c r="T1806" s="28">
        <f t="shared" si="365"/>
        <v>46653.3</v>
      </c>
      <c r="U1806" s="61">
        <f ca="1">OFFSET($U$4,B1806,0)/OFFSET($G$4,B1806,0)*G1806</f>
        <v>8019880.9749738574</v>
      </c>
      <c r="V1806" s="62">
        <f t="shared" ca="1" si="366"/>
        <v>8066534.2749738572</v>
      </c>
      <c r="W1806" s="63">
        <v>945.1639195036214</v>
      </c>
      <c r="X1806" s="63">
        <f t="shared" ca="1" si="367"/>
        <v>874.89525758935542</v>
      </c>
      <c r="Y1806" s="64">
        <f t="shared" ca="1" si="368"/>
        <v>-7.4345476445154102E-2</v>
      </c>
      <c r="Z1806" s="64"/>
      <c r="AA1806" s="64">
        <f ca="1">MAX(Y1806,OFFSET($AA$4,B1806,0))</f>
        <v>-7.2166759510916223E-2</v>
      </c>
      <c r="AB1806" s="62">
        <f t="shared" ca="1" si="369"/>
        <v>8085520.5105274869</v>
      </c>
      <c r="AC1806" s="65">
        <f t="shared" ca="1" si="370"/>
        <v>18986.235553629696</v>
      </c>
      <c r="AD1806" s="62">
        <f ca="1">MAX(0,AB1806-W1806*(1+OFFSET($Y$4,B1806,0))*E1806)</f>
        <v>0</v>
      </c>
      <c r="AE1806" s="65">
        <f ca="1">IF(OFFSET($AC$4,B1806,0)=0,0,-OFFSET($AC$4,B1806,0)/OFFSET($AD$4,B1806,0)*AD1806)</f>
        <v>0</v>
      </c>
      <c r="AF1806" s="51">
        <f t="shared" ca="1" si="371"/>
        <v>8085520.5105274869</v>
      </c>
    </row>
    <row r="1807" spans="1:32" ht="11.25" x14ac:dyDescent="0.2">
      <c r="A1807" s="60">
        <v>70347</v>
      </c>
      <c r="B1807" s="102">
        <f>INT(A1807/10000)</f>
        <v>7</v>
      </c>
      <c r="C1807" s="109">
        <v>1</v>
      </c>
      <c r="D1807" s="60" t="s">
        <v>1863</v>
      </c>
      <c r="E1807" s="60">
        <v>174</v>
      </c>
      <c r="F1807" s="60">
        <v>0</v>
      </c>
      <c r="G1807" s="60">
        <f t="shared" si="359"/>
        <v>280.47761194029852</v>
      </c>
      <c r="H1807" s="60"/>
      <c r="I1807" s="60"/>
      <c r="J1807" s="57"/>
      <c r="K1807" s="23">
        <f t="shared" si="360"/>
        <v>1</v>
      </c>
      <c r="L1807" s="23">
        <f t="shared" si="361"/>
        <v>0</v>
      </c>
      <c r="M1807" s="23">
        <f ca="1">OFFSET('Z1'!$B$7,B1807,K1807)*E1807</f>
        <v>0</v>
      </c>
      <c r="N1807" s="23">
        <f ca="1">IF(L1807&gt;0,OFFSET('Z1'!$I$7,B1807,L1807)*IF(L1807=1,E1807-9300,IF(L1807=2,E1807-18000,IF(L1807=3,E1807-45000,0))),0)</f>
        <v>0</v>
      </c>
      <c r="O1807" s="23">
        <f>IF(AND(F1807=1,E1807&gt;20000,E1807&lt;=45000),E1807*'Z1'!$G$7,0)+IF(AND(F1807=1,E1807&gt;45000,E1807&lt;=50000),'Z1'!$G$7/5000*(50000-E1807)*E1807,0)</f>
        <v>0</v>
      </c>
      <c r="P1807" s="24">
        <f t="shared" ca="1" si="362"/>
        <v>0</v>
      </c>
      <c r="Q1807" s="27">
        <v>38528</v>
      </c>
      <c r="R1807" s="26">
        <f t="shared" si="363"/>
        <v>37528</v>
      </c>
      <c r="S1807" s="27">
        <f t="shared" si="364"/>
        <v>1</v>
      </c>
      <c r="T1807" s="28">
        <f t="shared" si="365"/>
        <v>33775.200000000004</v>
      </c>
      <c r="U1807" s="61">
        <f ca="1">OFFSET($U$4,B1807,0)/OFFSET($G$4,B1807,0)*G1807</f>
        <v>150135.08635127119</v>
      </c>
      <c r="V1807" s="62">
        <f t="shared" ca="1" si="366"/>
        <v>183910.28635127121</v>
      </c>
      <c r="W1807" s="63">
        <v>1119.1983316231849</v>
      </c>
      <c r="X1807" s="63">
        <f t="shared" ca="1" si="367"/>
        <v>1056.9556686854667</v>
      </c>
      <c r="Y1807" s="64">
        <f t="shared" ca="1" si="368"/>
        <v>-5.5613613046980759E-2</v>
      </c>
      <c r="Z1807" s="64"/>
      <c r="AA1807" s="64">
        <f ca="1">MAX(Y1807,OFFSET($AA$4,B1807,0))</f>
        <v>-5.5613613046980759E-2</v>
      </c>
      <c r="AB1807" s="62">
        <f t="shared" ca="1" si="369"/>
        <v>183910.28635127121</v>
      </c>
      <c r="AC1807" s="65">
        <f t="shared" ca="1" si="370"/>
        <v>0</v>
      </c>
      <c r="AD1807" s="62">
        <f ca="1">MAX(0,AB1807-W1807*(1+OFFSET($Y$4,B1807,0))*E1807)</f>
        <v>2249.8656310536899</v>
      </c>
      <c r="AE1807" s="65">
        <f ca="1">IF(OFFSET($AC$4,B1807,0)=0,0,-OFFSET($AC$4,B1807,0)/OFFSET($AD$4,B1807,0)*AD1807)</f>
        <v>-810.20745375019601</v>
      </c>
      <c r="AF1807" s="51">
        <f t="shared" ca="1" si="371"/>
        <v>183100.07889752102</v>
      </c>
    </row>
    <row r="1808" spans="1:32" ht="11.25" x14ac:dyDescent="0.2">
      <c r="A1808" s="60">
        <v>70348</v>
      </c>
      <c r="B1808" s="102">
        <f>INT(A1808/10000)</f>
        <v>7</v>
      </c>
      <c r="C1808" s="109">
        <v>3</v>
      </c>
      <c r="D1808" s="60" t="s">
        <v>1864</v>
      </c>
      <c r="E1808" s="60">
        <v>1389</v>
      </c>
      <c r="F1808" s="60">
        <v>0</v>
      </c>
      <c r="G1808" s="60">
        <f t="shared" si="359"/>
        <v>2238.9850746268658</v>
      </c>
      <c r="H1808" s="60"/>
      <c r="I1808" s="60"/>
      <c r="J1808" s="57"/>
      <c r="K1808" s="23">
        <f t="shared" si="360"/>
        <v>1</v>
      </c>
      <c r="L1808" s="23">
        <f t="shared" si="361"/>
        <v>0</v>
      </c>
      <c r="M1808" s="23">
        <f ca="1">OFFSET('Z1'!$B$7,B1808,K1808)*E1808</f>
        <v>0</v>
      </c>
      <c r="N1808" s="23">
        <f ca="1">IF(L1808&gt;0,OFFSET('Z1'!$I$7,B1808,L1808)*IF(L1808=1,E1808-9300,IF(L1808=2,E1808-18000,IF(L1808=3,E1808-45000,0))),0)</f>
        <v>0</v>
      </c>
      <c r="O1808" s="23">
        <f>IF(AND(F1808=1,E1808&gt;20000,E1808&lt;=45000),E1808*'Z1'!$G$7,0)+IF(AND(F1808=1,E1808&gt;45000,E1808&lt;=50000),'Z1'!$G$7/5000*(50000-E1808)*E1808,0)</f>
        <v>0</v>
      </c>
      <c r="P1808" s="24">
        <f t="shared" ca="1" si="362"/>
        <v>0</v>
      </c>
      <c r="Q1808" s="27">
        <v>73765</v>
      </c>
      <c r="R1808" s="26">
        <f t="shared" si="363"/>
        <v>72765</v>
      </c>
      <c r="S1808" s="27">
        <f t="shared" si="364"/>
        <v>1</v>
      </c>
      <c r="T1808" s="28">
        <f t="shared" si="365"/>
        <v>65488.5</v>
      </c>
      <c r="U1808" s="61">
        <f ca="1">OFFSET($U$4,B1808,0)/OFFSET($G$4,B1808,0)*G1808</f>
        <v>1198492.154838596</v>
      </c>
      <c r="V1808" s="62">
        <f t="shared" ca="1" si="366"/>
        <v>1263980.654838596</v>
      </c>
      <c r="W1808" s="63">
        <v>974.69902607795711</v>
      </c>
      <c r="X1808" s="63">
        <f t="shared" ca="1" si="367"/>
        <v>909.99327202202733</v>
      </c>
      <c r="Y1808" s="64">
        <f t="shared" ca="1" si="368"/>
        <v>-6.6385368534014111E-2</v>
      </c>
      <c r="Z1808" s="64"/>
      <c r="AA1808" s="64">
        <f ca="1">MAX(Y1808,OFFSET($AA$4,B1808,0))</f>
        <v>-6.6385368534014111E-2</v>
      </c>
      <c r="AB1808" s="62">
        <f t="shared" ca="1" si="369"/>
        <v>1263980.654838596</v>
      </c>
      <c r="AC1808" s="65">
        <f t="shared" ca="1" si="370"/>
        <v>0</v>
      </c>
      <c r="AD1808" s="62">
        <f ca="1">MAX(0,AB1808-W1808*(1+OFFSET($Y$4,B1808,0))*E1808)</f>
        <v>1057.891602575779</v>
      </c>
      <c r="AE1808" s="65">
        <f ca="1">IF(OFFSET($AC$4,B1808,0)=0,0,-OFFSET($AC$4,B1808,0)/OFFSET($AD$4,B1808,0)*AD1808)</f>
        <v>-380.96126712474876</v>
      </c>
      <c r="AF1808" s="51">
        <f t="shared" ca="1" si="371"/>
        <v>1263599.6935714711</v>
      </c>
    </row>
    <row r="1809" spans="1:32" ht="11.25" x14ac:dyDescent="0.2">
      <c r="A1809" s="60">
        <v>70349</v>
      </c>
      <c r="B1809" s="102">
        <f>INT(A1809/10000)</f>
        <v>7</v>
      </c>
      <c r="C1809" s="109">
        <v>2</v>
      </c>
      <c r="D1809" s="60" t="s">
        <v>1865</v>
      </c>
      <c r="E1809" s="60">
        <v>869</v>
      </c>
      <c r="F1809" s="60">
        <v>0</v>
      </c>
      <c r="G1809" s="60">
        <f t="shared" si="359"/>
        <v>1400.7761194029852</v>
      </c>
      <c r="H1809" s="60"/>
      <c r="I1809" s="60"/>
      <c r="J1809" s="57"/>
      <c r="K1809" s="23">
        <f t="shared" si="360"/>
        <v>1</v>
      </c>
      <c r="L1809" s="23">
        <f t="shared" si="361"/>
        <v>0</v>
      </c>
      <c r="M1809" s="23">
        <f ca="1">OFFSET('Z1'!$B$7,B1809,K1809)*E1809</f>
        <v>0</v>
      </c>
      <c r="N1809" s="23">
        <f ca="1">IF(L1809&gt;0,OFFSET('Z1'!$I$7,B1809,L1809)*IF(L1809=1,E1809-9300,IF(L1809=2,E1809-18000,IF(L1809=3,E1809-45000,0))),0)</f>
        <v>0</v>
      </c>
      <c r="O1809" s="23">
        <f>IF(AND(F1809=1,E1809&gt;20000,E1809&lt;=45000),E1809*'Z1'!$G$7,0)+IF(AND(F1809=1,E1809&gt;45000,E1809&lt;=50000),'Z1'!$G$7/5000*(50000-E1809)*E1809,0)</f>
        <v>0</v>
      </c>
      <c r="P1809" s="24">
        <f t="shared" ca="1" si="362"/>
        <v>0</v>
      </c>
      <c r="Q1809" s="27">
        <v>12871</v>
      </c>
      <c r="R1809" s="26">
        <f t="shared" si="363"/>
        <v>11871</v>
      </c>
      <c r="S1809" s="27">
        <f t="shared" si="364"/>
        <v>1</v>
      </c>
      <c r="T1809" s="28">
        <f t="shared" si="365"/>
        <v>10683.9</v>
      </c>
      <c r="U1809" s="61">
        <f ca="1">OFFSET($U$4,B1809,0)/OFFSET($G$4,B1809,0)*G1809</f>
        <v>749812.58643249818</v>
      </c>
      <c r="V1809" s="62">
        <f t="shared" ca="1" si="366"/>
        <v>760496.4864324982</v>
      </c>
      <c r="W1809" s="63">
        <v>944.39015224897571</v>
      </c>
      <c r="X1809" s="63">
        <f t="shared" ca="1" si="367"/>
        <v>875.13980026754689</v>
      </c>
      <c r="Y1809" s="64">
        <f t="shared" ca="1" si="368"/>
        <v>-7.3328117427437833E-2</v>
      </c>
      <c r="Z1809" s="64"/>
      <c r="AA1809" s="64">
        <f ca="1">MAX(Y1809,OFFSET($AA$4,B1809,0))</f>
        <v>-7.2166759510916223E-2</v>
      </c>
      <c r="AB1809" s="62">
        <f t="shared" ca="1" si="369"/>
        <v>761449.58388977021</v>
      </c>
      <c r="AC1809" s="65">
        <f t="shared" ca="1" si="370"/>
        <v>953.09745727200061</v>
      </c>
      <c r="AD1809" s="62">
        <f ca="1">MAX(0,AB1809-W1809*(1+OFFSET($Y$4,B1809,0))*E1809)</f>
        <v>0</v>
      </c>
      <c r="AE1809" s="65">
        <f ca="1">IF(OFFSET($AC$4,B1809,0)=0,0,-OFFSET($AC$4,B1809,0)/OFFSET($AD$4,B1809,0)*AD1809)</f>
        <v>0</v>
      </c>
      <c r="AF1809" s="51">
        <f t="shared" ca="1" si="371"/>
        <v>761449.58388977021</v>
      </c>
    </row>
    <row r="1810" spans="1:32" ht="11.25" x14ac:dyDescent="0.2">
      <c r="A1810" s="60">
        <v>70350</v>
      </c>
      <c r="B1810" s="102">
        <f>INT(A1810/10000)</f>
        <v>7</v>
      </c>
      <c r="C1810" s="109">
        <v>3</v>
      </c>
      <c r="D1810" s="60" t="s">
        <v>1866</v>
      </c>
      <c r="E1810" s="60">
        <v>1114</v>
      </c>
      <c r="F1810" s="60">
        <v>0</v>
      </c>
      <c r="G1810" s="60">
        <f t="shared" si="359"/>
        <v>1795.7014925373135</v>
      </c>
      <c r="H1810" s="60"/>
      <c r="I1810" s="60"/>
      <c r="J1810" s="57"/>
      <c r="K1810" s="23">
        <f t="shared" si="360"/>
        <v>1</v>
      </c>
      <c r="L1810" s="23">
        <f t="shared" si="361"/>
        <v>0</v>
      </c>
      <c r="M1810" s="23">
        <f ca="1">OFFSET('Z1'!$B$7,B1810,K1810)*E1810</f>
        <v>0</v>
      </c>
      <c r="N1810" s="23">
        <f ca="1">IF(L1810&gt;0,OFFSET('Z1'!$I$7,B1810,L1810)*IF(L1810=1,E1810-9300,IF(L1810=2,E1810-18000,IF(L1810=3,E1810-45000,0))),0)</f>
        <v>0</v>
      </c>
      <c r="O1810" s="23">
        <f>IF(AND(F1810=1,E1810&gt;20000,E1810&lt;=45000),E1810*'Z1'!$G$7,0)+IF(AND(F1810=1,E1810&gt;45000,E1810&lt;=50000),'Z1'!$G$7/5000*(50000-E1810)*E1810,0)</f>
        <v>0</v>
      </c>
      <c r="P1810" s="24">
        <f t="shared" ca="1" si="362"/>
        <v>0</v>
      </c>
      <c r="Q1810" s="27">
        <v>29393</v>
      </c>
      <c r="R1810" s="26">
        <f t="shared" si="363"/>
        <v>28393</v>
      </c>
      <c r="S1810" s="27">
        <f t="shared" si="364"/>
        <v>1</v>
      </c>
      <c r="T1810" s="28">
        <f t="shared" si="365"/>
        <v>25553.7</v>
      </c>
      <c r="U1810" s="61">
        <f ca="1">OFFSET($U$4,B1810,0)/OFFSET($G$4,B1810,0)*G1810</f>
        <v>961209.69077767886</v>
      </c>
      <c r="V1810" s="62">
        <f t="shared" ca="1" si="366"/>
        <v>986763.39077767881</v>
      </c>
      <c r="W1810" s="63">
        <v>957.51452457870676</v>
      </c>
      <c r="X1810" s="63">
        <f t="shared" ca="1" si="367"/>
        <v>885.78401326542087</v>
      </c>
      <c r="Y1810" s="64">
        <f t="shared" ca="1" si="368"/>
        <v>-7.4913235749448637E-2</v>
      </c>
      <c r="Z1810" s="64"/>
      <c r="AA1810" s="64">
        <f ca="1">MAX(Y1810,OFFSET($AA$4,B1810,0))</f>
        <v>-7.2166759510916223E-2</v>
      </c>
      <c r="AB1810" s="62">
        <f t="shared" ca="1" si="369"/>
        <v>989692.97782892175</v>
      </c>
      <c r="AC1810" s="65">
        <f t="shared" ca="1" si="370"/>
        <v>2929.5870512429392</v>
      </c>
      <c r="AD1810" s="62">
        <f ca="1">MAX(0,AB1810-W1810*(1+OFFSET($Y$4,B1810,0))*E1810)</f>
        <v>0</v>
      </c>
      <c r="AE1810" s="65">
        <f ca="1">IF(OFFSET($AC$4,B1810,0)=0,0,-OFFSET($AC$4,B1810,0)/OFFSET($AD$4,B1810,0)*AD1810)</f>
        <v>0</v>
      </c>
      <c r="AF1810" s="51">
        <f t="shared" ca="1" si="371"/>
        <v>989692.97782892175</v>
      </c>
    </row>
    <row r="1811" spans="1:32" ht="11.25" x14ac:dyDescent="0.2">
      <c r="A1811" s="60">
        <v>70351</v>
      </c>
      <c r="B1811" s="102">
        <f>INT(A1811/10000)</f>
        <v>7</v>
      </c>
      <c r="C1811" s="109">
        <v>4</v>
      </c>
      <c r="D1811" s="60" t="s">
        <v>1867</v>
      </c>
      <c r="E1811" s="60">
        <v>3436</v>
      </c>
      <c r="F1811" s="60">
        <v>0</v>
      </c>
      <c r="G1811" s="60">
        <f t="shared" si="359"/>
        <v>5538.626865671642</v>
      </c>
      <c r="H1811" s="60"/>
      <c r="I1811" s="60"/>
      <c r="J1811" s="57"/>
      <c r="K1811" s="23">
        <f t="shared" si="360"/>
        <v>1</v>
      </c>
      <c r="L1811" s="23">
        <f t="shared" si="361"/>
        <v>0</v>
      </c>
      <c r="M1811" s="23">
        <f ca="1">OFFSET('Z1'!$B$7,B1811,K1811)*E1811</f>
        <v>0</v>
      </c>
      <c r="N1811" s="23">
        <f ca="1">IF(L1811&gt;0,OFFSET('Z1'!$I$7,B1811,L1811)*IF(L1811=1,E1811-9300,IF(L1811=2,E1811-18000,IF(L1811=3,E1811-45000,0))),0)</f>
        <v>0</v>
      </c>
      <c r="O1811" s="23">
        <f>IF(AND(F1811=1,E1811&gt;20000,E1811&lt;=45000),E1811*'Z1'!$G$7,0)+IF(AND(F1811=1,E1811&gt;45000,E1811&lt;=50000),'Z1'!$G$7/5000*(50000-E1811)*E1811,0)</f>
        <v>0</v>
      </c>
      <c r="P1811" s="24">
        <f t="shared" ca="1" si="362"/>
        <v>0</v>
      </c>
      <c r="Q1811" s="27">
        <v>1145555</v>
      </c>
      <c r="R1811" s="26">
        <f t="shared" si="363"/>
        <v>1144555</v>
      </c>
      <c r="S1811" s="27">
        <f t="shared" si="364"/>
        <v>1</v>
      </c>
      <c r="T1811" s="28">
        <f t="shared" si="365"/>
        <v>1030099.5</v>
      </c>
      <c r="U1811" s="61">
        <f ca="1">OFFSET($U$4,B1811,0)/OFFSET($G$4,B1811,0)*G1811</f>
        <v>2964736.5327756773</v>
      </c>
      <c r="V1811" s="62">
        <f t="shared" ca="1" si="366"/>
        <v>3994836.0327756773</v>
      </c>
      <c r="W1811" s="63">
        <v>1228.2925546561337</v>
      </c>
      <c r="X1811" s="63">
        <f t="shared" ca="1" si="367"/>
        <v>1162.6414530779036</v>
      </c>
      <c r="Y1811" s="64">
        <f t="shared" ca="1" si="368"/>
        <v>-5.3449075571909921E-2</v>
      </c>
      <c r="Z1811" s="64"/>
      <c r="AA1811" s="64">
        <f ca="1">MAX(Y1811,OFFSET($AA$4,B1811,0))</f>
        <v>-5.3449075571909921E-2</v>
      </c>
      <c r="AB1811" s="62">
        <f t="shared" ca="1" si="369"/>
        <v>3994836.0327756768</v>
      </c>
      <c r="AC1811" s="65">
        <f t="shared" ca="1" si="370"/>
        <v>0</v>
      </c>
      <c r="AD1811" s="62">
        <f ca="1">MAX(0,AB1811-W1811*(1+OFFSET($Y$4,B1811,0))*E1811)</f>
        <v>57894.294613763224</v>
      </c>
      <c r="AE1811" s="65">
        <f ca="1">IF(OFFSET($AC$4,B1811,0)=0,0,-OFFSET($AC$4,B1811,0)/OFFSET($AD$4,B1811,0)*AD1811)</f>
        <v>-20848.529075806589</v>
      </c>
      <c r="AF1811" s="51">
        <f t="shared" ca="1" si="371"/>
        <v>3973987.5036998703</v>
      </c>
    </row>
    <row r="1812" spans="1:32" ht="11.25" x14ac:dyDescent="0.2">
      <c r="A1812" s="60">
        <v>70352</v>
      </c>
      <c r="B1812" s="102">
        <f>INT(A1812/10000)</f>
        <v>7</v>
      </c>
      <c r="C1812" s="109">
        <v>3</v>
      </c>
      <c r="D1812" s="60" t="s">
        <v>1868</v>
      </c>
      <c r="E1812" s="60">
        <v>1337</v>
      </c>
      <c r="F1812" s="60">
        <v>0</v>
      </c>
      <c r="G1812" s="60">
        <f t="shared" ref="G1812:G1875" si="372">IF(AND(F1812=1,E1812&lt;=20000),E1812*2,IF(E1812&lt;=10000,E1812*(1+41/67),IF(E1812&lt;=20000,E1812*(1+2/3),IF(E1812&lt;=50000,E1812*(2),E1812*(2+1/3))))+IF(AND(E1812&gt;9000,E1812&lt;=10000),(E1812-9000)*(110/201),0)+IF(AND(E1812&gt;18000,E1812&lt;=20000),(E1812-18000)*(3+1/3),0)+IF(AND(E1812&gt;45000,E1812&lt;=50000),(E1812-45000)*(3+1/3),0))</f>
        <v>2155.1641791044776</v>
      </c>
      <c r="H1812" s="60"/>
      <c r="I1812" s="60"/>
      <c r="J1812" s="57"/>
      <c r="K1812" s="23">
        <f t="shared" ref="K1812:K1875" si="373">IF(AND(F1812=1,E1812&lt;=20000),3,IF(E1812&lt;=10000,1,IF(E1812&lt;=20000,2,IF(E1812&lt;=50000,3,4))))</f>
        <v>1</v>
      </c>
      <c r="L1812" s="23">
        <f t="shared" ref="L1812:L1875" si="374">IF(AND(F1812=1,E1812&lt;=45000),0,IF(AND(E1812&gt;9300,E1812&lt;=10000),1,IF(AND(E1812&gt;18000,E1812&lt;=20000),2,IF(AND(E1812&gt;45000,E1812&lt;=50000),3,0))))</f>
        <v>0</v>
      </c>
      <c r="M1812" s="23">
        <f ca="1">OFFSET('Z1'!$B$7,B1812,K1812)*E1812</f>
        <v>0</v>
      </c>
      <c r="N1812" s="23">
        <f ca="1">IF(L1812&gt;0,OFFSET('Z1'!$I$7,B1812,L1812)*IF(L1812=1,E1812-9300,IF(L1812=2,E1812-18000,IF(L1812=3,E1812-45000,0))),0)</f>
        <v>0</v>
      </c>
      <c r="O1812" s="23">
        <f>IF(AND(F1812=1,E1812&gt;20000,E1812&lt;=45000),E1812*'Z1'!$G$7,0)+IF(AND(F1812=1,E1812&gt;45000,E1812&lt;=50000),'Z1'!$G$7/5000*(50000-E1812)*E1812,0)</f>
        <v>0</v>
      </c>
      <c r="P1812" s="24">
        <f t="shared" ref="P1812:P1875" ca="1" si="375">SUM(M1812:O1812)</f>
        <v>0</v>
      </c>
      <c r="Q1812" s="27">
        <v>15424</v>
      </c>
      <c r="R1812" s="26">
        <f t="shared" ref="R1812:R1875" si="376">MAX(Q1812-$R$3,0)</f>
        <v>14424</v>
      </c>
      <c r="S1812" s="27">
        <f t="shared" ref="S1812:S1875" si="377">IF(E1812&lt;=9300,1,IF(E1812&gt;10000,0,2))</f>
        <v>1</v>
      </c>
      <c r="T1812" s="28">
        <f t="shared" ref="T1812:T1875" si="378">IF(S1812=0,0,IF(S1812=1,R1812*$T$3,R1812*$T$3*(10000-E1812)/700))</f>
        <v>12981.6</v>
      </c>
      <c r="U1812" s="61">
        <f ca="1">OFFSET($U$4,B1812,0)/OFFSET($G$4,B1812,0)*G1812</f>
        <v>1153624.1979979861</v>
      </c>
      <c r="V1812" s="62">
        <f t="shared" ref="V1812:V1875" ca="1" si="379">P1812+T1812+U1812</f>
        <v>1166605.7979979862</v>
      </c>
      <c r="W1812" s="63">
        <v>943.76419097860241</v>
      </c>
      <c r="X1812" s="63">
        <f t="shared" ref="X1812:X1875" ca="1" si="380">V1812/E1812</f>
        <v>872.55482273596579</v>
      </c>
      <c r="Y1812" s="64">
        <f t="shared" ref="Y1812:Y1875" ca="1" si="381">X1812/W1812-1</f>
        <v>-7.5452500659935695E-2</v>
      </c>
      <c r="Z1812" s="64"/>
      <c r="AA1812" s="64">
        <f ca="1">MAX(Y1812,OFFSET($AA$4,B1812,0))</f>
        <v>-7.2166759510916223E-2</v>
      </c>
      <c r="AB1812" s="62">
        <f t="shared" ref="AB1812:AB1875" ca="1" si="382">(W1812*(1+AA1812))*E1812</f>
        <v>1170751.7879854154</v>
      </c>
      <c r="AC1812" s="65">
        <f t="shared" ref="AC1812:AC1875" ca="1" si="383">AB1812-V1812</f>
        <v>4145.9899874292314</v>
      </c>
      <c r="AD1812" s="62">
        <f ca="1">MAX(0,AB1812-W1812*(1+OFFSET($Y$4,B1812,0))*E1812)</f>
        <v>0</v>
      </c>
      <c r="AE1812" s="65">
        <f ca="1">IF(OFFSET($AC$4,B1812,0)=0,0,-OFFSET($AC$4,B1812,0)/OFFSET($AD$4,B1812,0)*AD1812)</f>
        <v>0</v>
      </c>
      <c r="AF1812" s="51">
        <f t="shared" ref="AF1812:AF1875" ca="1" si="384">AB1812+AE1812</f>
        <v>1170751.7879854154</v>
      </c>
    </row>
    <row r="1813" spans="1:32" ht="11.25" x14ac:dyDescent="0.2">
      <c r="A1813" s="60">
        <v>70353</v>
      </c>
      <c r="B1813" s="102">
        <f>INT(A1813/10000)</f>
        <v>7</v>
      </c>
      <c r="C1813" s="109">
        <v>3</v>
      </c>
      <c r="D1813" s="60" t="s">
        <v>1869</v>
      </c>
      <c r="E1813" s="60">
        <v>2240</v>
      </c>
      <c r="F1813" s="60">
        <v>0</v>
      </c>
      <c r="G1813" s="60">
        <f t="shared" si="372"/>
        <v>3610.7462686567164</v>
      </c>
      <c r="H1813" s="60"/>
      <c r="I1813" s="60"/>
      <c r="J1813" s="57"/>
      <c r="K1813" s="23">
        <f t="shared" si="373"/>
        <v>1</v>
      </c>
      <c r="L1813" s="23">
        <f t="shared" si="374"/>
        <v>0</v>
      </c>
      <c r="M1813" s="23">
        <f ca="1">OFFSET('Z1'!$B$7,B1813,K1813)*E1813</f>
        <v>0</v>
      </c>
      <c r="N1813" s="23">
        <f ca="1">IF(L1813&gt;0,OFFSET('Z1'!$I$7,B1813,L1813)*IF(L1813=1,E1813-9300,IF(L1813=2,E1813-18000,IF(L1813=3,E1813-45000,0))),0)</f>
        <v>0</v>
      </c>
      <c r="O1813" s="23">
        <f>IF(AND(F1813=1,E1813&gt;20000,E1813&lt;=45000),E1813*'Z1'!$G$7,0)+IF(AND(F1813=1,E1813&gt;45000,E1813&lt;=50000),'Z1'!$G$7/5000*(50000-E1813)*E1813,0)</f>
        <v>0</v>
      </c>
      <c r="P1813" s="24">
        <f t="shared" ca="1" si="375"/>
        <v>0</v>
      </c>
      <c r="Q1813" s="27">
        <v>6456</v>
      </c>
      <c r="R1813" s="26">
        <f t="shared" si="376"/>
        <v>5456</v>
      </c>
      <c r="S1813" s="27">
        <f t="shared" si="377"/>
        <v>1</v>
      </c>
      <c r="T1813" s="28">
        <f t="shared" si="378"/>
        <v>4910.4000000000005</v>
      </c>
      <c r="U1813" s="61">
        <f ca="1">OFFSET($U$4,B1813,0)/OFFSET($G$4,B1813,0)*G1813</f>
        <v>1932773.5254416522</v>
      </c>
      <c r="V1813" s="62">
        <f t="shared" ca="1" si="379"/>
        <v>1937683.9254416521</v>
      </c>
      <c r="W1813" s="63">
        <v>935.67715586297595</v>
      </c>
      <c r="X1813" s="63">
        <f t="shared" ca="1" si="380"/>
        <v>865.03746671502324</v>
      </c>
      <c r="Y1813" s="64">
        <f t="shared" ca="1" si="381"/>
        <v>-7.5495793292935209E-2</v>
      </c>
      <c r="Z1813" s="64"/>
      <c r="AA1813" s="64">
        <f ca="1">MAX(Y1813,OFFSET($AA$4,B1813,0))</f>
        <v>-7.2166759510916223E-2</v>
      </c>
      <c r="AB1813" s="62">
        <f t="shared" ca="1" si="382"/>
        <v>1944661.3033701382</v>
      </c>
      <c r="AC1813" s="65">
        <f t="shared" ca="1" si="383"/>
        <v>6977.3779284860939</v>
      </c>
      <c r="AD1813" s="62">
        <f ca="1">MAX(0,AB1813-W1813*(1+OFFSET($Y$4,B1813,0))*E1813)</f>
        <v>0</v>
      </c>
      <c r="AE1813" s="65">
        <f ca="1">IF(OFFSET($AC$4,B1813,0)=0,0,-OFFSET($AC$4,B1813,0)/OFFSET($AD$4,B1813,0)*AD1813)</f>
        <v>0</v>
      </c>
      <c r="AF1813" s="51">
        <f t="shared" ca="1" si="384"/>
        <v>1944661.3033701382</v>
      </c>
    </row>
    <row r="1814" spans="1:32" ht="11.25" x14ac:dyDescent="0.2">
      <c r="A1814" s="60">
        <v>70354</v>
      </c>
      <c r="B1814" s="102">
        <f>INT(A1814/10000)</f>
        <v>7</v>
      </c>
      <c r="C1814" s="109">
        <v>6</v>
      </c>
      <c r="D1814" s="60" t="s">
        <v>1870</v>
      </c>
      <c r="E1814" s="60">
        <v>13913</v>
      </c>
      <c r="F1814" s="60">
        <v>0</v>
      </c>
      <c r="G1814" s="60">
        <f t="shared" si="372"/>
        <v>23188.333333333332</v>
      </c>
      <c r="H1814" s="60"/>
      <c r="I1814" s="60"/>
      <c r="J1814" s="57"/>
      <c r="K1814" s="23">
        <f t="shared" si="373"/>
        <v>2</v>
      </c>
      <c r="L1814" s="23">
        <f t="shared" si="374"/>
        <v>0</v>
      </c>
      <c r="M1814" s="23">
        <f ca="1">OFFSET('Z1'!$B$7,B1814,K1814)*E1814</f>
        <v>2015019.7900000003</v>
      </c>
      <c r="N1814" s="23">
        <f ca="1">IF(L1814&gt;0,OFFSET('Z1'!$I$7,B1814,L1814)*IF(L1814=1,E1814-9300,IF(L1814=2,E1814-18000,IF(L1814=3,E1814-45000,0))),0)</f>
        <v>0</v>
      </c>
      <c r="O1814" s="23">
        <f>IF(AND(F1814=1,E1814&gt;20000,E1814&lt;=45000),E1814*'Z1'!$G$7,0)+IF(AND(F1814=1,E1814&gt;45000,E1814&lt;=50000),'Z1'!$G$7/5000*(50000-E1814)*E1814,0)</f>
        <v>0</v>
      </c>
      <c r="P1814" s="24">
        <f t="shared" ca="1" si="375"/>
        <v>2015019.7900000003</v>
      </c>
      <c r="Q1814" s="27">
        <v>105724</v>
      </c>
      <c r="R1814" s="26">
        <f t="shared" si="376"/>
        <v>104724</v>
      </c>
      <c r="S1814" s="27">
        <f t="shared" si="377"/>
        <v>0</v>
      </c>
      <c r="T1814" s="28">
        <f t="shared" si="378"/>
        <v>0</v>
      </c>
      <c r="U1814" s="61">
        <f ca="1">OFFSET($U$4,B1814,0)/OFFSET($G$4,B1814,0)*G1814</f>
        <v>12412336.240523521</v>
      </c>
      <c r="V1814" s="62">
        <f t="shared" ca="1" si="379"/>
        <v>14427356.030523522</v>
      </c>
      <c r="W1814" s="63">
        <v>1106.2837298064758</v>
      </c>
      <c r="X1814" s="63">
        <f t="shared" ca="1" si="380"/>
        <v>1036.9694552234257</v>
      </c>
      <c r="Y1814" s="64">
        <f t="shared" ca="1" si="381"/>
        <v>-6.2655061007880208E-2</v>
      </c>
      <c r="Z1814" s="64"/>
      <c r="AA1814" s="64">
        <f ca="1">MAX(Y1814,OFFSET($AA$4,B1814,0))</f>
        <v>-6.2655061007880208E-2</v>
      </c>
      <c r="AB1814" s="62">
        <f t="shared" ca="1" si="382"/>
        <v>14427356.030523522</v>
      </c>
      <c r="AC1814" s="65">
        <f t="shared" ca="1" si="383"/>
        <v>0</v>
      </c>
      <c r="AD1814" s="62">
        <f ca="1">MAX(0,AB1814-W1814*(1+OFFSET($Y$4,B1814,0))*E1814)</f>
        <v>69442.825045462698</v>
      </c>
      <c r="AE1814" s="65">
        <f ca="1">IF(OFFSET($AC$4,B1814,0)=0,0,-OFFSET($AC$4,B1814,0)/OFFSET($AD$4,B1814,0)*AD1814)</f>
        <v>-25007.313185612209</v>
      </c>
      <c r="AF1814" s="51">
        <f t="shared" ca="1" si="384"/>
        <v>14402348.71733791</v>
      </c>
    </row>
    <row r="1815" spans="1:32" ht="11.25" x14ac:dyDescent="0.2">
      <c r="A1815" s="60">
        <v>70355</v>
      </c>
      <c r="B1815" s="102">
        <f>INT(A1815/10000)</f>
        <v>7</v>
      </c>
      <c r="C1815" s="109">
        <v>4</v>
      </c>
      <c r="D1815" s="60" t="s">
        <v>1871</v>
      </c>
      <c r="E1815" s="60">
        <v>3681</v>
      </c>
      <c r="F1815" s="60">
        <v>0</v>
      </c>
      <c r="G1815" s="60">
        <f t="shared" si="372"/>
        <v>5933.5522388059699</v>
      </c>
      <c r="H1815" s="60"/>
      <c r="I1815" s="60"/>
      <c r="J1815" s="57"/>
      <c r="K1815" s="23">
        <f t="shared" si="373"/>
        <v>1</v>
      </c>
      <c r="L1815" s="23">
        <f t="shared" si="374"/>
        <v>0</v>
      </c>
      <c r="M1815" s="23">
        <f ca="1">OFFSET('Z1'!$B$7,B1815,K1815)*E1815</f>
        <v>0</v>
      </c>
      <c r="N1815" s="23">
        <f ca="1">IF(L1815&gt;0,OFFSET('Z1'!$I$7,B1815,L1815)*IF(L1815=1,E1815-9300,IF(L1815=2,E1815-18000,IF(L1815=3,E1815-45000,0))),0)</f>
        <v>0</v>
      </c>
      <c r="O1815" s="23">
        <f>IF(AND(F1815=1,E1815&gt;20000,E1815&lt;=45000),E1815*'Z1'!$G$7,0)+IF(AND(F1815=1,E1815&gt;45000,E1815&lt;=50000),'Z1'!$G$7/5000*(50000-E1815)*E1815,0)</f>
        <v>0</v>
      </c>
      <c r="P1815" s="24">
        <f t="shared" ca="1" si="375"/>
        <v>0</v>
      </c>
      <c r="Q1815" s="27">
        <v>70052</v>
      </c>
      <c r="R1815" s="26">
        <f t="shared" si="376"/>
        <v>69052</v>
      </c>
      <c r="S1815" s="27">
        <f t="shared" si="377"/>
        <v>1</v>
      </c>
      <c r="T1815" s="28">
        <f t="shared" si="378"/>
        <v>62146.8</v>
      </c>
      <c r="U1815" s="61">
        <f ca="1">OFFSET($U$4,B1815,0)/OFFSET($G$4,B1815,0)*G1815</f>
        <v>3176133.6371208578</v>
      </c>
      <c r="V1815" s="62">
        <f t="shared" ca="1" si="379"/>
        <v>3238280.4371208576</v>
      </c>
      <c r="W1815" s="63">
        <v>953.32926083588995</v>
      </c>
      <c r="X1815" s="63">
        <f t="shared" ca="1" si="380"/>
        <v>879.72845344223242</v>
      </c>
      <c r="Y1815" s="64">
        <f t="shared" ca="1" si="381"/>
        <v>-7.7203973923053115E-2</v>
      </c>
      <c r="Z1815" s="64"/>
      <c r="AA1815" s="64">
        <f ca="1">MAX(Y1815,OFFSET($AA$4,B1815,0))</f>
        <v>-7.2166759510916223E-2</v>
      </c>
      <c r="AB1815" s="62">
        <f t="shared" ca="1" si="382"/>
        <v>3255957.0551680247</v>
      </c>
      <c r="AC1815" s="65">
        <f t="shared" ca="1" si="383"/>
        <v>17676.618047167081</v>
      </c>
      <c r="AD1815" s="62">
        <f ca="1">MAX(0,AB1815-W1815*(1+OFFSET($Y$4,B1815,0))*E1815)</f>
        <v>0</v>
      </c>
      <c r="AE1815" s="65">
        <f ca="1">IF(OFFSET($AC$4,B1815,0)=0,0,-OFFSET($AC$4,B1815,0)/OFFSET($AD$4,B1815,0)*AD1815)</f>
        <v>0</v>
      </c>
      <c r="AF1815" s="51">
        <f t="shared" ca="1" si="384"/>
        <v>3255957.0551680247</v>
      </c>
    </row>
    <row r="1816" spans="1:32" ht="11.25" x14ac:dyDescent="0.2">
      <c r="A1816" s="60">
        <v>70356</v>
      </c>
      <c r="B1816" s="102">
        <f>INT(A1816/10000)</f>
        <v>7</v>
      </c>
      <c r="C1816" s="109">
        <v>3</v>
      </c>
      <c r="D1816" s="60" t="s">
        <v>1872</v>
      </c>
      <c r="E1816" s="60">
        <v>1599</v>
      </c>
      <c r="F1816" s="60">
        <v>0</v>
      </c>
      <c r="G1816" s="60">
        <f t="shared" si="372"/>
        <v>2577.4925373134329</v>
      </c>
      <c r="H1816" s="60"/>
      <c r="I1816" s="60"/>
      <c r="J1816" s="57"/>
      <c r="K1816" s="23">
        <f t="shared" si="373"/>
        <v>1</v>
      </c>
      <c r="L1816" s="23">
        <f t="shared" si="374"/>
        <v>0</v>
      </c>
      <c r="M1816" s="23">
        <f ca="1">OFFSET('Z1'!$B$7,B1816,K1816)*E1816</f>
        <v>0</v>
      </c>
      <c r="N1816" s="23">
        <f ca="1">IF(L1816&gt;0,OFFSET('Z1'!$I$7,B1816,L1816)*IF(L1816=1,E1816-9300,IF(L1816=2,E1816-18000,IF(L1816=3,E1816-45000,0))),0)</f>
        <v>0</v>
      </c>
      <c r="O1816" s="23">
        <f>IF(AND(F1816=1,E1816&gt;20000,E1816&lt;=45000),E1816*'Z1'!$G$7,0)+IF(AND(F1816=1,E1816&gt;45000,E1816&lt;=50000),'Z1'!$G$7/5000*(50000-E1816)*E1816,0)</f>
        <v>0</v>
      </c>
      <c r="P1816" s="24">
        <f t="shared" ca="1" si="375"/>
        <v>0</v>
      </c>
      <c r="Q1816" s="27">
        <v>92055</v>
      </c>
      <c r="R1816" s="26">
        <f t="shared" si="376"/>
        <v>91055</v>
      </c>
      <c r="S1816" s="27">
        <f t="shared" si="377"/>
        <v>1</v>
      </c>
      <c r="T1816" s="28">
        <f t="shared" si="378"/>
        <v>81949.5</v>
      </c>
      <c r="U1816" s="61">
        <f ca="1">OFFSET($U$4,B1816,0)/OFFSET($G$4,B1816,0)*G1816</f>
        <v>1379689.6728487508</v>
      </c>
      <c r="V1816" s="62">
        <f t="shared" ca="1" si="379"/>
        <v>1461639.1728487508</v>
      </c>
      <c r="W1816" s="63">
        <v>985.62074884469098</v>
      </c>
      <c r="X1816" s="63">
        <f t="shared" ca="1" si="380"/>
        <v>914.09579290103238</v>
      </c>
      <c r="Y1816" s="64">
        <f t="shared" ca="1" si="381"/>
        <v>-7.2568435706632184E-2</v>
      </c>
      <c r="Z1816" s="64"/>
      <c r="AA1816" s="64">
        <f ca="1">MAX(Y1816,OFFSET($AA$4,B1816,0))</f>
        <v>-7.2166759510916223E-2</v>
      </c>
      <c r="AB1816" s="62">
        <f t="shared" ca="1" si="382"/>
        <v>1462272.2175768614</v>
      </c>
      <c r="AC1816" s="65">
        <f t="shared" ca="1" si="383"/>
        <v>633.04472811054438</v>
      </c>
      <c r="AD1816" s="62">
        <f ca="1">MAX(0,AB1816-W1816*(1+OFFSET($Y$4,B1816,0))*E1816)</f>
        <v>0</v>
      </c>
      <c r="AE1816" s="65">
        <f ca="1">IF(OFFSET($AC$4,B1816,0)=0,0,-OFFSET($AC$4,B1816,0)/OFFSET($AD$4,B1816,0)*AD1816)</f>
        <v>0</v>
      </c>
      <c r="AF1816" s="51">
        <f t="shared" ca="1" si="384"/>
        <v>1462272.2175768614</v>
      </c>
    </row>
    <row r="1817" spans="1:32" ht="11.25" x14ac:dyDescent="0.2">
      <c r="A1817" s="60">
        <v>70357</v>
      </c>
      <c r="B1817" s="102">
        <f>INT(A1817/10000)</f>
        <v>7</v>
      </c>
      <c r="C1817" s="109">
        <v>6</v>
      </c>
      <c r="D1817" s="60" t="s">
        <v>1873</v>
      </c>
      <c r="E1817" s="60">
        <v>15902</v>
      </c>
      <c r="F1817" s="60">
        <v>0</v>
      </c>
      <c r="G1817" s="60">
        <f t="shared" si="372"/>
        <v>26503.333333333332</v>
      </c>
      <c r="H1817" s="60"/>
      <c r="I1817" s="60"/>
      <c r="J1817" s="57"/>
      <c r="K1817" s="23">
        <f t="shared" si="373"/>
        <v>2</v>
      </c>
      <c r="L1817" s="23">
        <f t="shared" si="374"/>
        <v>0</v>
      </c>
      <c r="M1817" s="23">
        <f ca="1">OFFSET('Z1'!$B$7,B1817,K1817)*E1817</f>
        <v>2303086.66</v>
      </c>
      <c r="N1817" s="23">
        <f ca="1">IF(L1817&gt;0,OFFSET('Z1'!$I$7,B1817,L1817)*IF(L1817=1,E1817-9300,IF(L1817=2,E1817-18000,IF(L1817=3,E1817-45000,0))),0)</f>
        <v>0</v>
      </c>
      <c r="O1817" s="23">
        <f>IF(AND(F1817=1,E1817&gt;20000,E1817&lt;=45000),E1817*'Z1'!$G$7,0)+IF(AND(F1817=1,E1817&gt;45000,E1817&lt;=50000),'Z1'!$G$7/5000*(50000-E1817)*E1817,0)</f>
        <v>0</v>
      </c>
      <c r="P1817" s="24">
        <f t="shared" ca="1" si="375"/>
        <v>2303086.66</v>
      </c>
      <c r="Q1817" s="27">
        <v>256703</v>
      </c>
      <c r="R1817" s="26">
        <f t="shared" si="376"/>
        <v>255703</v>
      </c>
      <c r="S1817" s="27">
        <f t="shared" si="377"/>
        <v>0</v>
      </c>
      <c r="T1817" s="28">
        <f t="shared" si="378"/>
        <v>0</v>
      </c>
      <c r="U1817" s="61">
        <f ca="1">OFFSET($U$4,B1817,0)/OFFSET($G$4,B1817,0)*G1817</f>
        <v>14186801.616962915</v>
      </c>
      <c r="V1817" s="62">
        <f t="shared" ca="1" si="379"/>
        <v>16489888.276962915</v>
      </c>
      <c r="W1817" s="63">
        <v>1106.4795266073929</v>
      </c>
      <c r="X1817" s="63">
        <f t="shared" ca="1" si="380"/>
        <v>1036.9694552234257</v>
      </c>
      <c r="Y1817" s="64">
        <f t="shared" ca="1" si="381"/>
        <v>-6.2820928641213913E-2</v>
      </c>
      <c r="Z1817" s="64"/>
      <c r="AA1817" s="64">
        <f ca="1">MAX(Y1817,OFFSET($AA$4,B1817,0))</f>
        <v>-6.2820928641213913E-2</v>
      </c>
      <c r="AB1817" s="62">
        <f t="shared" ca="1" si="382"/>
        <v>16489888.276962915</v>
      </c>
      <c r="AC1817" s="65">
        <f t="shared" ca="1" si="383"/>
        <v>0</v>
      </c>
      <c r="AD1817" s="62">
        <f ca="1">MAX(0,AB1817-W1817*(1+OFFSET($Y$4,B1817,0))*E1817)</f>
        <v>76465.925992207602</v>
      </c>
      <c r="AE1817" s="65">
        <f ca="1">IF(OFFSET($AC$4,B1817,0)=0,0,-OFFSET($AC$4,B1817,0)/OFFSET($AD$4,B1817,0)*AD1817)</f>
        <v>-27536.428105612067</v>
      </c>
      <c r="AF1817" s="51">
        <f t="shared" ca="1" si="384"/>
        <v>16462351.848857304</v>
      </c>
    </row>
    <row r="1818" spans="1:32" ht="11.25" x14ac:dyDescent="0.2">
      <c r="A1818" s="60">
        <v>70358</v>
      </c>
      <c r="B1818" s="102">
        <f>INT(A1818/10000)</f>
        <v>7</v>
      </c>
      <c r="C1818" s="109">
        <v>4</v>
      </c>
      <c r="D1818" s="60" t="s">
        <v>1874</v>
      </c>
      <c r="E1818" s="60">
        <v>4038</v>
      </c>
      <c r="F1818" s="60">
        <v>0</v>
      </c>
      <c r="G1818" s="60">
        <f t="shared" si="372"/>
        <v>6509.0149253731342</v>
      </c>
      <c r="H1818" s="60"/>
      <c r="I1818" s="60"/>
      <c r="J1818" s="57"/>
      <c r="K1818" s="23">
        <f t="shared" si="373"/>
        <v>1</v>
      </c>
      <c r="L1818" s="23">
        <f t="shared" si="374"/>
        <v>0</v>
      </c>
      <c r="M1818" s="23">
        <f ca="1">OFFSET('Z1'!$B$7,B1818,K1818)*E1818</f>
        <v>0</v>
      </c>
      <c r="N1818" s="23">
        <f ca="1">IF(L1818&gt;0,OFFSET('Z1'!$I$7,B1818,L1818)*IF(L1818=1,E1818-9300,IF(L1818=2,E1818-18000,IF(L1818=3,E1818-45000,0))),0)</f>
        <v>0</v>
      </c>
      <c r="O1818" s="23">
        <f>IF(AND(F1818=1,E1818&gt;20000,E1818&lt;=45000),E1818*'Z1'!$G$7,0)+IF(AND(F1818=1,E1818&gt;45000,E1818&lt;=50000),'Z1'!$G$7/5000*(50000-E1818)*E1818,0)</f>
        <v>0</v>
      </c>
      <c r="P1818" s="24">
        <f t="shared" ca="1" si="375"/>
        <v>0</v>
      </c>
      <c r="Q1818" s="27">
        <v>18585</v>
      </c>
      <c r="R1818" s="26">
        <f t="shared" si="376"/>
        <v>17585</v>
      </c>
      <c r="S1818" s="27">
        <f t="shared" si="377"/>
        <v>1</v>
      </c>
      <c r="T1818" s="28">
        <f t="shared" si="378"/>
        <v>15826.5</v>
      </c>
      <c r="U1818" s="61">
        <f ca="1">OFFSET($U$4,B1818,0)/OFFSET($G$4,B1818,0)*G1818</f>
        <v>3484169.417738121</v>
      </c>
      <c r="V1818" s="62">
        <f t="shared" ca="1" si="379"/>
        <v>3499995.917738121</v>
      </c>
      <c r="W1818" s="63">
        <v>938.67335997577106</v>
      </c>
      <c r="X1818" s="63">
        <f t="shared" ca="1" si="380"/>
        <v>866.76471464539895</v>
      </c>
      <c r="Y1818" s="64">
        <f t="shared" ca="1" si="381"/>
        <v>-7.6606675331904794E-2</v>
      </c>
      <c r="Z1818" s="64"/>
      <c r="AA1818" s="64">
        <f ca="1">MAX(Y1818,OFFSET($AA$4,B1818,0))</f>
        <v>-7.2166759510916223E-2</v>
      </c>
      <c r="AB1818" s="62">
        <f t="shared" ca="1" si="382"/>
        <v>3516824.8105115732</v>
      </c>
      <c r="AC1818" s="65">
        <f t="shared" ca="1" si="383"/>
        <v>16828.892773452215</v>
      </c>
      <c r="AD1818" s="62">
        <f ca="1">MAX(0,AB1818-W1818*(1+OFFSET($Y$4,B1818,0))*E1818)</f>
        <v>0</v>
      </c>
      <c r="AE1818" s="65">
        <f ca="1">IF(OFFSET($AC$4,B1818,0)=0,0,-OFFSET($AC$4,B1818,0)/OFFSET($AD$4,B1818,0)*AD1818)</f>
        <v>0</v>
      </c>
      <c r="AF1818" s="51">
        <f t="shared" ca="1" si="384"/>
        <v>3516824.8105115732</v>
      </c>
    </row>
    <row r="1819" spans="1:32" ht="11.25" x14ac:dyDescent="0.2">
      <c r="A1819" s="60">
        <v>70359</v>
      </c>
      <c r="B1819" s="102">
        <f>INT(A1819/10000)</f>
        <v>7</v>
      </c>
      <c r="C1819" s="109">
        <v>3</v>
      </c>
      <c r="D1819" s="60" t="s">
        <v>1875</v>
      </c>
      <c r="E1819" s="60">
        <v>1299</v>
      </c>
      <c r="F1819" s="60">
        <v>0</v>
      </c>
      <c r="G1819" s="60">
        <f t="shared" si="372"/>
        <v>2093.9104477611941</v>
      </c>
      <c r="H1819" s="60"/>
      <c r="I1819" s="60"/>
      <c r="J1819" s="57"/>
      <c r="K1819" s="23">
        <f t="shared" si="373"/>
        <v>1</v>
      </c>
      <c r="L1819" s="23">
        <f t="shared" si="374"/>
        <v>0</v>
      </c>
      <c r="M1819" s="23">
        <f ca="1">OFFSET('Z1'!$B$7,B1819,K1819)*E1819</f>
        <v>0</v>
      </c>
      <c r="N1819" s="23">
        <f ca="1">IF(L1819&gt;0,OFFSET('Z1'!$I$7,B1819,L1819)*IF(L1819=1,E1819-9300,IF(L1819=2,E1819-18000,IF(L1819=3,E1819-45000,0))),0)</f>
        <v>0</v>
      </c>
      <c r="O1819" s="23">
        <f>IF(AND(F1819=1,E1819&gt;20000,E1819&lt;=45000),E1819*'Z1'!$G$7,0)+IF(AND(F1819=1,E1819&gt;45000,E1819&lt;=50000),'Z1'!$G$7/5000*(50000-E1819)*E1819,0)</f>
        <v>0</v>
      </c>
      <c r="P1819" s="24">
        <f t="shared" ca="1" si="375"/>
        <v>0</v>
      </c>
      <c r="Q1819" s="27">
        <v>39927</v>
      </c>
      <c r="R1819" s="26">
        <f t="shared" si="376"/>
        <v>38927</v>
      </c>
      <c r="S1819" s="27">
        <f t="shared" si="377"/>
        <v>1</v>
      </c>
      <c r="T1819" s="28">
        <f t="shared" si="378"/>
        <v>35034.300000000003</v>
      </c>
      <c r="U1819" s="61">
        <f ca="1">OFFSET($U$4,B1819,0)/OFFSET($G$4,B1819,0)*G1819</f>
        <v>1120836.0756913866</v>
      </c>
      <c r="V1819" s="62">
        <f t="shared" ca="1" si="379"/>
        <v>1155870.3756913866</v>
      </c>
      <c r="W1819" s="63">
        <v>960.06201710003802</v>
      </c>
      <c r="X1819" s="63">
        <f t="shared" ca="1" si="380"/>
        <v>889.81553171007442</v>
      </c>
      <c r="Y1819" s="64">
        <f t="shared" ca="1" si="381"/>
        <v>-7.3168695499640779E-2</v>
      </c>
      <c r="Z1819" s="64"/>
      <c r="AA1819" s="64">
        <f ca="1">MAX(Y1819,OFFSET($AA$4,B1819,0))</f>
        <v>-7.2166759510916223E-2</v>
      </c>
      <c r="AB1819" s="62">
        <f t="shared" ca="1" si="382"/>
        <v>1157119.9106629423</v>
      </c>
      <c r="AC1819" s="65">
        <f t="shared" ca="1" si="383"/>
        <v>1249.5349715556949</v>
      </c>
      <c r="AD1819" s="62">
        <f ca="1">MAX(0,AB1819-W1819*(1+OFFSET($Y$4,B1819,0))*E1819)</f>
        <v>0</v>
      </c>
      <c r="AE1819" s="65">
        <f ca="1">IF(OFFSET($AC$4,B1819,0)=0,0,-OFFSET($AC$4,B1819,0)/OFFSET($AD$4,B1819,0)*AD1819)</f>
        <v>0</v>
      </c>
      <c r="AF1819" s="51">
        <f t="shared" ca="1" si="384"/>
        <v>1157119.9106629423</v>
      </c>
    </row>
    <row r="1820" spans="1:32" ht="11.25" x14ac:dyDescent="0.2">
      <c r="A1820" s="60">
        <v>70360</v>
      </c>
      <c r="B1820" s="102">
        <f>INT(A1820/10000)</f>
        <v>7</v>
      </c>
      <c r="C1820" s="109">
        <v>3</v>
      </c>
      <c r="D1820" s="60" t="s">
        <v>1876</v>
      </c>
      <c r="E1820" s="60">
        <v>1576</v>
      </c>
      <c r="F1820" s="60">
        <v>0</v>
      </c>
      <c r="G1820" s="60">
        <f t="shared" si="372"/>
        <v>2540.4179104477612</v>
      </c>
      <c r="H1820" s="60"/>
      <c r="I1820" s="60"/>
      <c r="J1820" s="57"/>
      <c r="K1820" s="23">
        <f t="shared" si="373"/>
        <v>1</v>
      </c>
      <c r="L1820" s="23">
        <f t="shared" si="374"/>
        <v>0</v>
      </c>
      <c r="M1820" s="23">
        <f ca="1">OFFSET('Z1'!$B$7,B1820,K1820)*E1820</f>
        <v>0</v>
      </c>
      <c r="N1820" s="23">
        <f ca="1">IF(L1820&gt;0,OFFSET('Z1'!$I$7,B1820,L1820)*IF(L1820=1,E1820-9300,IF(L1820=2,E1820-18000,IF(L1820=3,E1820-45000,0))),0)</f>
        <v>0</v>
      </c>
      <c r="O1820" s="23">
        <f>IF(AND(F1820=1,E1820&gt;20000,E1820&lt;=45000),E1820*'Z1'!$G$7,0)+IF(AND(F1820=1,E1820&gt;45000,E1820&lt;=50000),'Z1'!$G$7/5000*(50000-E1820)*E1820,0)</f>
        <v>0</v>
      </c>
      <c r="P1820" s="24">
        <f t="shared" ca="1" si="375"/>
        <v>0</v>
      </c>
      <c r="Q1820" s="27">
        <v>52527</v>
      </c>
      <c r="R1820" s="26">
        <f t="shared" si="376"/>
        <v>51527</v>
      </c>
      <c r="S1820" s="27">
        <f t="shared" si="377"/>
        <v>1</v>
      </c>
      <c r="T1820" s="28">
        <f t="shared" si="378"/>
        <v>46374.3</v>
      </c>
      <c r="U1820" s="61">
        <f ca="1">OFFSET($U$4,B1820,0)/OFFSET($G$4,B1820,0)*G1820</f>
        <v>1359844.2304000196</v>
      </c>
      <c r="V1820" s="62">
        <f t="shared" ca="1" si="379"/>
        <v>1406218.5304000196</v>
      </c>
      <c r="W1820" s="63">
        <v>962.60271078153039</v>
      </c>
      <c r="X1820" s="63">
        <f t="shared" ca="1" si="380"/>
        <v>892.27064111676373</v>
      </c>
      <c r="Y1820" s="64">
        <f t="shared" ca="1" si="381"/>
        <v>-7.3064483277493153E-2</v>
      </c>
      <c r="Z1820" s="64"/>
      <c r="AA1820" s="64">
        <f ca="1">MAX(Y1820,OFFSET($AA$4,B1820,0))</f>
        <v>-7.2166759510916223E-2</v>
      </c>
      <c r="AB1820" s="62">
        <f t="shared" ca="1" si="382"/>
        <v>1407580.4328980537</v>
      </c>
      <c r="AC1820" s="65">
        <f t="shared" ca="1" si="383"/>
        <v>1361.9024980340619</v>
      </c>
      <c r="AD1820" s="62">
        <f ca="1">MAX(0,AB1820-W1820*(1+OFFSET($Y$4,B1820,0))*E1820)</f>
        <v>0</v>
      </c>
      <c r="AE1820" s="65">
        <f ca="1">IF(OFFSET($AC$4,B1820,0)=0,0,-OFFSET($AC$4,B1820,0)/OFFSET($AD$4,B1820,0)*AD1820)</f>
        <v>0</v>
      </c>
      <c r="AF1820" s="51">
        <f t="shared" ca="1" si="384"/>
        <v>1407580.4328980537</v>
      </c>
    </row>
    <row r="1821" spans="1:32" ht="11.25" x14ac:dyDescent="0.2">
      <c r="A1821" s="60">
        <v>70361</v>
      </c>
      <c r="B1821" s="102">
        <f>INT(A1821/10000)</f>
        <v>7</v>
      </c>
      <c r="C1821" s="109">
        <v>1</v>
      </c>
      <c r="D1821" s="60" t="s">
        <v>1877</v>
      </c>
      <c r="E1821" s="60">
        <v>226</v>
      </c>
      <c r="F1821" s="60">
        <v>0</v>
      </c>
      <c r="G1821" s="60">
        <f t="shared" si="372"/>
        <v>364.29850746268659</v>
      </c>
      <c r="H1821" s="60"/>
      <c r="I1821" s="60"/>
      <c r="J1821" s="57"/>
      <c r="K1821" s="23">
        <f t="shared" si="373"/>
        <v>1</v>
      </c>
      <c r="L1821" s="23">
        <f t="shared" si="374"/>
        <v>0</v>
      </c>
      <c r="M1821" s="23">
        <f ca="1">OFFSET('Z1'!$B$7,B1821,K1821)*E1821</f>
        <v>0</v>
      </c>
      <c r="N1821" s="23">
        <f ca="1">IF(L1821&gt;0,OFFSET('Z1'!$I$7,B1821,L1821)*IF(L1821=1,E1821-9300,IF(L1821=2,E1821-18000,IF(L1821=3,E1821-45000,0))),0)</f>
        <v>0</v>
      </c>
      <c r="O1821" s="23">
        <f>IF(AND(F1821=1,E1821&gt;20000,E1821&lt;=45000),E1821*'Z1'!$G$7,0)+IF(AND(F1821=1,E1821&gt;45000,E1821&lt;=50000),'Z1'!$G$7/5000*(50000-E1821)*E1821,0)</f>
        <v>0</v>
      </c>
      <c r="P1821" s="24">
        <f t="shared" ca="1" si="375"/>
        <v>0</v>
      </c>
      <c r="Q1821" s="27">
        <v>3446</v>
      </c>
      <c r="R1821" s="26">
        <f t="shared" si="376"/>
        <v>2446</v>
      </c>
      <c r="S1821" s="27">
        <f t="shared" si="377"/>
        <v>1</v>
      </c>
      <c r="T1821" s="28">
        <f t="shared" si="378"/>
        <v>2201.4</v>
      </c>
      <c r="U1821" s="61">
        <f ca="1">OFFSET($U$4,B1821,0)/OFFSET($G$4,B1821,0)*G1821</f>
        <v>195003.04319188098</v>
      </c>
      <c r="V1821" s="62">
        <f t="shared" ca="1" si="379"/>
        <v>197204.44319188097</v>
      </c>
      <c r="W1821" s="63">
        <v>995.89902723497823</v>
      </c>
      <c r="X1821" s="63">
        <f t="shared" ca="1" si="380"/>
        <v>872.58603182248214</v>
      </c>
      <c r="Y1821" s="64">
        <f t="shared" ca="1" si="381"/>
        <v>-0.12382078106338079</v>
      </c>
      <c r="Z1821" s="64"/>
      <c r="AA1821" s="64">
        <f ca="1">MAX(Y1821,OFFSET($AA$4,B1821,0))</f>
        <v>-7.2166759510916223E-2</v>
      </c>
      <c r="AB1821" s="62">
        <f t="shared" ca="1" si="382"/>
        <v>208830.37809049449</v>
      </c>
      <c r="AC1821" s="65">
        <f t="shared" ca="1" si="383"/>
        <v>11625.934898613516</v>
      </c>
      <c r="AD1821" s="62">
        <f ca="1">MAX(0,AB1821-W1821*(1+OFFSET($Y$4,B1821,0))*E1821)</f>
        <v>0</v>
      </c>
      <c r="AE1821" s="65">
        <f ca="1">IF(OFFSET($AC$4,B1821,0)=0,0,-OFFSET($AC$4,B1821,0)/OFFSET($AD$4,B1821,0)*AD1821)</f>
        <v>0</v>
      </c>
      <c r="AF1821" s="51">
        <f t="shared" ca="1" si="384"/>
        <v>208830.37809049449</v>
      </c>
    </row>
    <row r="1822" spans="1:32" ht="11.25" x14ac:dyDescent="0.2">
      <c r="A1822" s="60">
        <v>70362</v>
      </c>
      <c r="B1822" s="102">
        <f>INT(A1822/10000)</f>
        <v>7</v>
      </c>
      <c r="C1822" s="109">
        <v>2</v>
      </c>
      <c r="D1822" s="60" t="s">
        <v>1878</v>
      </c>
      <c r="E1822" s="60">
        <v>541</v>
      </c>
      <c r="F1822" s="60">
        <v>0</v>
      </c>
      <c r="G1822" s="60">
        <f t="shared" si="372"/>
        <v>872.05970149253733</v>
      </c>
      <c r="H1822" s="60"/>
      <c r="I1822" s="60"/>
      <c r="J1822" s="57"/>
      <c r="K1822" s="23">
        <f t="shared" si="373"/>
        <v>1</v>
      </c>
      <c r="L1822" s="23">
        <f t="shared" si="374"/>
        <v>0</v>
      </c>
      <c r="M1822" s="23">
        <f ca="1">OFFSET('Z1'!$B$7,B1822,K1822)*E1822</f>
        <v>0</v>
      </c>
      <c r="N1822" s="23">
        <f ca="1">IF(L1822&gt;0,OFFSET('Z1'!$I$7,B1822,L1822)*IF(L1822=1,E1822-9300,IF(L1822=2,E1822-18000,IF(L1822=3,E1822-45000,0))),0)</f>
        <v>0</v>
      </c>
      <c r="O1822" s="23">
        <f>IF(AND(F1822=1,E1822&gt;20000,E1822&lt;=45000),E1822*'Z1'!$G$7,0)+IF(AND(F1822=1,E1822&gt;45000,E1822&lt;=50000),'Z1'!$G$7/5000*(50000-E1822)*E1822,0)</f>
        <v>0</v>
      </c>
      <c r="P1822" s="24">
        <f t="shared" ca="1" si="375"/>
        <v>0</v>
      </c>
      <c r="Q1822" s="27">
        <v>11540</v>
      </c>
      <c r="R1822" s="26">
        <f t="shared" si="376"/>
        <v>10540</v>
      </c>
      <c r="S1822" s="27">
        <f t="shared" si="377"/>
        <v>1</v>
      </c>
      <c r="T1822" s="28">
        <f t="shared" si="378"/>
        <v>9486</v>
      </c>
      <c r="U1822" s="61">
        <f ca="1">OFFSET($U$4,B1822,0)/OFFSET($G$4,B1822,0)*G1822</f>
        <v>466799.32020711334</v>
      </c>
      <c r="V1822" s="62">
        <f t="shared" ca="1" si="379"/>
        <v>476285.32020711334</v>
      </c>
      <c r="W1822" s="63">
        <v>948.45925467152563</v>
      </c>
      <c r="X1822" s="63">
        <f t="shared" ca="1" si="380"/>
        <v>880.37951979133709</v>
      </c>
      <c r="Y1822" s="64">
        <f t="shared" ca="1" si="381"/>
        <v>-7.1779293148197754E-2</v>
      </c>
      <c r="Z1822" s="64"/>
      <c r="AA1822" s="64">
        <f ca="1">MAX(Y1822,OFFSET($AA$4,B1822,0))</f>
        <v>-7.1779293148197754E-2</v>
      </c>
      <c r="AB1822" s="62">
        <f t="shared" ca="1" si="382"/>
        <v>476285.32020711334</v>
      </c>
      <c r="AC1822" s="65">
        <f t="shared" ca="1" si="383"/>
        <v>0</v>
      </c>
      <c r="AD1822" s="62">
        <f ca="1">MAX(0,AB1822-W1822*(1+OFFSET($Y$4,B1822,0))*E1822)</f>
        <v>0</v>
      </c>
      <c r="AE1822" s="65">
        <f ca="1">IF(OFFSET($AC$4,B1822,0)=0,0,-OFFSET($AC$4,B1822,0)/OFFSET($AD$4,B1822,0)*AD1822)</f>
        <v>0</v>
      </c>
      <c r="AF1822" s="51">
        <f t="shared" ca="1" si="384"/>
        <v>476285.32020711334</v>
      </c>
    </row>
    <row r="1823" spans="1:32" ht="11.25" x14ac:dyDescent="0.2">
      <c r="A1823" s="60">
        <v>70364</v>
      </c>
      <c r="B1823" s="102">
        <f>INT(A1823/10000)</f>
        <v>7</v>
      </c>
      <c r="C1823" s="109">
        <v>5</v>
      </c>
      <c r="D1823" s="60" t="s">
        <v>1879</v>
      </c>
      <c r="E1823" s="60">
        <v>6830</v>
      </c>
      <c r="F1823" s="60">
        <v>0</v>
      </c>
      <c r="G1823" s="60">
        <f t="shared" si="372"/>
        <v>11009.552238805971</v>
      </c>
      <c r="H1823" s="60"/>
      <c r="I1823" s="60"/>
      <c r="J1823" s="57"/>
      <c r="K1823" s="23">
        <f t="shared" si="373"/>
        <v>1</v>
      </c>
      <c r="L1823" s="23">
        <f t="shared" si="374"/>
        <v>0</v>
      </c>
      <c r="M1823" s="23">
        <f ca="1">OFFSET('Z1'!$B$7,B1823,K1823)*E1823</f>
        <v>0</v>
      </c>
      <c r="N1823" s="23">
        <f ca="1">IF(L1823&gt;0,OFFSET('Z1'!$I$7,B1823,L1823)*IF(L1823=1,E1823-9300,IF(L1823=2,E1823-18000,IF(L1823=3,E1823-45000,0))),0)</f>
        <v>0</v>
      </c>
      <c r="O1823" s="23">
        <f>IF(AND(F1823=1,E1823&gt;20000,E1823&lt;=45000),E1823*'Z1'!$G$7,0)+IF(AND(F1823=1,E1823&gt;45000,E1823&lt;=50000),'Z1'!$G$7/5000*(50000-E1823)*E1823,0)</f>
        <v>0</v>
      </c>
      <c r="P1823" s="24">
        <f t="shared" ca="1" si="375"/>
        <v>0</v>
      </c>
      <c r="Q1823" s="27">
        <v>4065</v>
      </c>
      <c r="R1823" s="26">
        <f t="shared" si="376"/>
        <v>3065</v>
      </c>
      <c r="S1823" s="27">
        <f t="shared" si="377"/>
        <v>1</v>
      </c>
      <c r="T1823" s="28">
        <f t="shared" si="378"/>
        <v>2758.5</v>
      </c>
      <c r="U1823" s="61">
        <f ca="1">OFFSET($U$4,B1823,0)/OFFSET($G$4,B1823,0)*G1823</f>
        <v>5893233.5619493239</v>
      </c>
      <c r="V1823" s="62">
        <f t="shared" ca="1" si="379"/>
        <v>5895992.0619493239</v>
      </c>
      <c r="W1823" s="63">
        <v>935.20784694032886</v>
      </c>
      <c r="X1823" s="63">
        <f t="shared" ca="1" si="380"/>
        <v>863.24920379931541</v>
      </c>
      <c r="Y1823" s="64">
        <f t="shared" ca="1" si="381"/>
        <v>-7.6944011298062609E-2</v>
      </c>
      <c r="Z1823" s="64"/>
      <c r="AA1823" s="64">
        <f ca="1">MAX(Y1823,OFFSET($AA$4,B1823,0))</f>
        <v>-7.2166759510916223E-2</v>
      </c>
      <c r="AB1823" s="62">
        <f t="shared" ca="1" si="382"/>
        <v>5926506.6124854814</v>
      </c>
      <c r="AC1823" s="65">
        <f t="shared" ca="1" si="383"/>
        <v>30514.550536157563</v>
      </c>
      <c r="AD1823" s="62">
        <f ca="1">MAX(0,AB1823-W1823*(1+OFFSET($Y$4,B1823,0))*E1823)</f>
        <v>0</v>
      </c>
      <c r="AE1823" s="65">
        <f ca="1">IF(OFFSET($AC$4,B1823,0)=0,0,-OFFSET($AC$4,B1823,0)/OFFSET($AD$4,B1823,0)*AD1823)</f>
        <v>0</v>
      </c>
      <c r="AF1823" s="51">
        <f t="shared" ca="1" si="384"/>
        <v>5926506.6124854814</v>
      </c>
    </row>
    <row r="1824" spans="1:32" ht="11.25" x14ac:dyDescent="0.2">
      <c r="A1824" s="60">
        <v>70365</v>
      </c>
      <c r="B1824" s="102">
        <f>INT(A1824/10000)</f>
        <v>7</v>
      </c>
      <c r="C1824" s="109">
        <v>4</v>
      </c>
      <c r="D1824" s="60" t="s">
        <v>1880</v>
      </c>
      <c r="E1824" s="60">
        <v>4464</v>
      </c>
      <c r="F1824" s="60">
        <v>0</v>
      </c>
      <c r="G1824" s="60">
        <f t="shared" si="372"/>
        <v>7195.7014925373132</v>
      </c>
      <c r="H1824" s="60"/>
      <c r="I1824" s="60"/>
      <c r="J1824" s="57"/>
      <c r="K1824" s="23">
        <f t="shared" si="373"/>
        <v>1</v>
      </c>
      <c r="L1824" s="23">
        <f t="shared" si="374"/>
        <v>0</v>
      </c>
      <c r="M1824" s="23">
        <f ca="1">OFFSET('Z1'!$B$7,B1824,K1824)*E1824</f>
        <v>0</v>
      </c>
      <c r="N1824" s="23">
        <f ca="1">IF(L1824&gt;0,OFFSET('Z1'!$I$7,B1824,L1824)*IF(L1824=1,E1824-9300,IF(L1824=2,E1824-18000,IF(L1824=3,E1824-45000,0))),0)</f>
        <v>0</v>
      </c>
      <c r="O1824" s="23">
        <f>IF(AND(F1824=1,E1824&gt;20000,E1824&lt;=45000),E1824*'Z1'!$G$7,0)+IF(AND(F1824=1,E1824&gt;45000,E1824&lt;=50000),'Z1'!$G$7/5000*(50000-E1824)*E1824,0)</f>
        <v>0</v>
      </c>
      <c r="P1824" s="24">
        <f t="shared" ca="1" si="375"/>
        <v>0</v>
      </c>
      <c r="Q1824" s="27">
        <v>29488</v>
      </c>
      <c r="R1824" s="26">
        <f t="shared" si="376"/>
        <v>28488</v>
      </c>
      <c r="S1824" s="27">
        <f t="shared" si="377"/>
        <v>1</v>
      </c>
      <c r="T1824" s="28">
        <f t="shared" si="378"/>
        <v>25639.200000000001</v>
      </c>
      <c r="U1824" s="61">
        <f ca="1">OFFSET($U$4,B1824,0)/OFFSET($G$4,B1824,0)*G1824</f>
        <v>3851741.5257015782</v>
      </c>
      <c r="V1824" s="62">
        <f t="shared" ca="1" si="379"/>
        <v>3877380.7257015784</v>
      </c>
      <c r="W1824" s="63">
        <v>940.65298800082905</v>
      </c>
      <c r="X1824" s="63">
        <f t="shared" ca="1" si="380"/>
        <v>868.58887224497721</v>
      </c>
      <c r="Y1824" s="64">
        <f t="shared" ca="1" si="381"/>
        <v>-7.661073389987294E-2</v>
      </c>
      <c r="Z1824" s="64"/>
      <c r="AA1824" s="64">
        <f ca="1">MAX(Y1824,OFFSET($AA$4,B1824,0))</f>
        <v>-7.2166759510916223E-2</v>
      </c>
      <c r="AB1824" s="62">
        <f t="shared" ca="1" si="382"/>
        <v>3896041.3071852964</v>
      </c>
      <c r="AC1824" s="65">
        <f t="shared" ca="1" si="383"/>
        <v>18660.581483718008</v>
      </c>
      <c r="AD1824" s="62">
        <f ca="1">MAX(0,AB1824-W1824*(1+OFFSET($Y$4,B1824,0))*E1824)</f>
        <v>0</v>
      </c>
      <c r="AE1824" s="65">
        <f ca="1">IF(OFFSET($AC$4,B1824,0)=0,0,-OFFSET($AC$4,B1824,0)/OFFSET($AD$4,B1824,0)*AD1824)</f>
        <v>0</v>
      </c>
      <c r="AF1824" s="51">
        <f t="shared" ca="1" si="384"/>
        <v>3896041.3071852964</v>
      </c>
    </row>
    <row r="1825" spans="1:32" ht="11.25" x14ac:dyDescent="0.2">
      <c r="A1825" s="60">
        <v>70366</v>
      </c>
      <c r="B1825" s="102">
        <f>INT(A1825/10000)</f>
        <v>7</v>
      </c>
      <c r="C1825" s="109">
        <v>2</v>
      </c>
      <c r="D1825" s="60" t="s">
        <v>1881</v>
      </c>
      <c r="E1825" s="60">
        <v>739</v>
      </c>
      <c r="F1825" s="60">
        <v>0</v>
      </c>
      <c r="G1825" s="60">
        <f t="shared" si="372"/>
        <v>1191.2238805970148</v>
      </c>
      <c r="H1825" s="60"/>
      <c r="I1825" s="60"/>
      <c r="J1825" s="57"/>
      <c r="K1825" s="23">
        <f t="shared" si="373"/>
        <v>1</v>
      </c>
      <c r="L1825" s="23">
        <f t="shared" si="374"/>
        <v>0</v>
      </c>
      <c r="M1825" s="23">
        <f ca="1">OFFSET('Z1'!$B$7,B1825,K1825)*E1825</f>
        <v>0</v>
      </c>
      <c r="N1825" s="23">
        <f ca="1">IF(L1825&gt;0,OFFSET('Z1'!$I$7,B1825,L1825)*IF(L1825=1,E1825-9300,IF(L1825=2,E1825-18000,IF(L1825=3,E1825-45000,0))),0)</f>
        <v>0</v>
      </c>
      <c r="O1825" s="23">
        <f>IF(AND(F1825=1,E1825&gt;20000,E1825&lt;=45000),E1825*'Z1'!$G$7,0)+IF(AND(F1825=1,E1825&gt;45000,E1825&lt;=50000),'Z1'!$G$7/5000*(50000-E1825)*E1825,0)</f>
        <v>0</v>
      </c>
      <c r="P1825" s="24">
        <f t="shared" ca="1" si="375"/>
        <v>0</v>
      </c>
      <c r="Q1825" s="27">
        <v>14881</v>
      </c>
      <c r="R1825" s="26">
        <f t="shared" si="376"/>
        <v>13881</v>
      </c>
      <c r="S1825" s="27">
        <f t="shared" si="377"/>
        <v>1</v>
      </c>
      <c r="T1825" s="28">
        <f t="shared" si="378"/>
        <v>12492.9</v>
      </c>
      <c r="U1825" s="61">
        <f ca="1">OFFSET($U$4,B1825,0)/OFFSET($G$4,B1825,0)*G1825</f>
        <v>637642.69433097355</v>
      </c>
      <c r="V1825" s="62">
        <f t="shared" ca="1" si="379"/>
        <v>650135.59433097357</v>
      </c>
      <c r="W1825" s="63">
        <v>947.62203160076774</v>
      </c>
      <c r="X1825" s="63">
        <f t="shared" ca="1" si="380"/>
        <v>879.75046594177752</v>
      </c>
      <c r="Y1825" s="64">
        <f t="shared" ca="1" si="381"/>
        <v>-7.1623034707559929E-2</v>
      </c>
      <c r="Z1825" s="64"/>
      <c r="AA1825" s="64">
        <f ca="1">MAX(Y1825,OFFSET($AA$4,B1825,0))</f>
        <v>-7.1623034707559929E-2</v>
      </c>
      <c r="AB1825" s="62">
        <f t="shared" ca="1" si="382"/>
        <v>650135.59433097357</v>
      </c>
      <c r="AC1825" s="65">
        <f t="shared" ca="1" si="383"/>
        <v>0</v>
      </c>
      <c r="AD1825" s="62">
        <f ca="1">MAX(0,AB1825-W1825*(1+OFFSET($Y$4,B1825,0))*E1825)</f>
        <v>0</v>
      </c>
      <c r="AE1825" s="65">
        <f ca="1">IF(OFFSET($AC$4,B1825,0)=0,0,-OFFSET($AC$4,B1825,0)/OFFSET($AD$4,B1825,0)*AD1825)</f>
        <v>0</v>
      </c>
      <c r="AF1825" s="51">
        <f t="shared" ca="1" si="384"/>
        <v>650135.59433097357</v>
      </c>
    </row>
    <row r="1826" spans="1:32" ht="11.25" x14ac:dyDescent="0.2">
      <c r="A1826" s="60">
        <v>70367</v>
      </c>
      <c r="B1826" s="102">
        <f>INT(A1826/10000)</f>
        <v>7</v>
      </c>
      <c r="C1826" s="109">
        <v>5</v>
      </c>
      <c r="D1826" s="60" t="s">
        <v>1882</v>
      </c>
      <c r="E1826" s="60">
        <v>7961</v>
      </c>
      <c r="F1826" s="60">
        <v>0</v>
      </c>
      <c r="G1826" s="60">
        <f t="shared" si="372"/>
        <v>12832.656716417911</v>
      </c>
      <c r="H1826" s="60"/>
      <c r="I1826" s="60"/>
      <c r="J1826" s="57"/>
      <c r="K1826" s="23">
        <f t="shared" si="373"/>
        <v>1</v>
      </c>
      <c r="L1826" s="23">
        <f t="shared" si="374"/>
        <v>0</v>
      </c>
      <c r="M1826" s="23">
        <f ca="1">OFFSET('Z1'!$B$7,B1826,K1826)*E1826</f>
        <v>0</v>
      </c>
      <c r="N1826" s="23">
        <f ca="1">IF(L1826&gt;0,OFFSET('Z1'!$I$7,B1826,L1826)*IF(L1826=1,E1826-9300,IF(L1826=2,E1826-18000,IF(L1826=3,E1826-45000,0))),0)</f>
        <v>0</v>
      </c>
      <c r="O1826" s="23">
        <f>IF(AND(F1826=1,E1826&gt;20000,E1826&lt;=45000),E1826*'Z1'!$G$7,0)+IF(AND(F1826=1,E1826&gt;45000,E1826&lt;=50000),'Z1'!$G$7/5000*(50000-E1826)*E1826,0)</f>
        <v>0</v>
      </c>
      <c r="P1826" s="24">
        <f t="shared" ca="1" si="375"/>
        <v>0</v>
      </c>
      <c r="Q1826" s="27">
        <v>26614</v>
      </c>
      <c r="R1826" s="26">
        <f t="shared" si="376"/>
        <v>25614</v>
      </c>
      <c r="S1826" s="27">
        <f t="shared" si="377"/>
        <v>1</v>
      </c>
      <c r="T1826" s="28">
        <f t="shared" si="378"/>
        <v>23052.600000000002</v>
      </c>
      <c r="U1826" s="61">
        <f ca="1">OFFSET($U$4,B1826,0)/OFFSET($G$4,B1826,0)*G1826</f>
        <v>6869111.6232325863</v>
      </c>
      <c r="V1826" s="62">
        <f t="shared" ca="1" si="379"/>
        <v>6892164.2232325859</v>
      </c>
      <c r="W1826" s="63">
        <v>937.41442508390514</v>
      </c>
      <c r="X1826" s="63">
        <f t="shared" ca="1" si="380"/>
        <v>865.74101535392367</v>
      </c>
      <c r="Y1826" s="64">
        <f t="shared" ca="1" si="381"/>
        <v>-7.6458616180955619E-2</v>
      </c>
      <c r="Z1826" s="64"/>
      <c r="AA1826" s="64">
        <f ca="1">MAX(Y1826,OFFSET($AA$4,B1826,0))</f>
        <v>-7.2166759510916223E-2</v>
      </c>
      <c r="AB1826" s="62">
        <f t="shared" ca="1" si="382"/>
        <v>6924193.3033699244</v>
      </c>
      <c r="AC1826" s="65">
        <f t="shared" ca="1" si="383"/>
        <v>32029.080137338489</v>
      </c>
      <c r="AD1826" s="62">
        <f ca="1">MAX(0,AB1826-W1826*(1+OFFSET($Y$4,B1826,0))*E1826)</f>
        <v>0</v>
      </c>
      <c r="AE1826" s="65">
        <f ca="1">IF(OFFSET($AC$4,B1826,0)=0,0,-OFFSET($AC$4,B1826,0)/OFFSET($AD$4,B1826,0)*AD1826)</f>
        <v>0</v>
      </c>
      <c r="AF1826" s="51">
        <f t="shared" ca="1" si="384"/>
        <v>6924193.3033699244</v>
      </c>
    </row>
    <row r="1827" spans="1:32" ht="11.25" x14ac:dyDescent="0.2">
      <c r="A1827" s="60">
        <v>70368</v>
      </c>
      <c r="B1827" s="102">
        <f>INT(A1827/10000)</f>
        <v>7</v>
      </c>
      <c r="C1827" s="109">
        <v>2</v>
      </c>
      <c r="D1827" s="60" t="s">
        <v>1883</v>
      </c>
      <c r="E1827" s="60">
        <v>944</v>
      </c>
      <c r="F1827" s="60">
        <v>0</v>
      </c>
      <c r="G1827" s="60">
        <f t="shared" si="372"/>
        <v>1521.6716417910447</v>
      </c>
      <c r="H1827" s="60"/>
      <c r="I1827" s="60"/>
      <c r="J1827" s="57"/>
      <c r="K1827" s="23">
        <f t="shared" si="373"/>
        <v>1</v>
      </c>
      <c r="L1827" s="23">
        <f t="shared" si="374"/>
        <v>0</v>
      </c>
      <c r="M1827" s="23">
        <f ca="1">OFFSET('Z1'!$B$7,B1827,K1827)*E1827</f>
        <v>0</v>
      </c>
      <c r="N1827" s="23">
        <f ca="1">IF(L1827&gt;0,OFFSET('Z1'!$I$7,B1827,L1827)*IF(L1827=1,E1827-9300,IF(L1827=2,E1827-18000,IF(L1827=3,E1827-45000,0))),0)</f>
        <v>0</v>
      </c>
      <c r="O1827" s="23">
        <f>IF(AND(F1827=1,E1827&gt;20000,E1827&lt;=45000),E1827*'Z1'!$G$7,0)+IF(AND(F1827=1,E1827&gt;45000,E1827&lt;=50000),'Z1'!$G$7/5000*(50000-E1827)*E1827,0)</f>
        <v>0</v>
      </c>
      <c r="P1827" s="24">
        <f t="shared" ca="1" si="375"/>
        <v>0</v>
      </c>
      <c r="Q1827" s="27">
        <v>37872</v>
      </c>
      <c r="R1827" s="26">
        <f t="shared" si="376"/>
        <v>36872</v>
      </c>
      <c r="S1827" s="27">
        <f t="shared" si="377"/>
        <v>1</v>
      </c>
      <c r="T1827" s="28">
        <f t="shared" si="378"/>
        <v>33184.800000000003</v>
      </c>
      <c r="U1827" s="61">
        <f ca="1">OFFSET($U$4,B1827,0)/OFFSET($G$4,B1827,0)*G1827</f>
        <v>814525.98572183913</v>
      </c>
      <c r="V1827" s="62">
        <f t="shared" ca="1" si="379"/>
        <v>847710.78572183917</v>
      </c>
      <c r="W1827" s="63">
        <v>971.04216841656239</v>
      </c>
      <c r="X1827" s="63">
        <f t="shared" ca="1" si="380"/>
        <v>897.99871368838899</v>
      </c>
      <c r="Y1827" s="64">
        <f t="shared" ca="1" si="381"/>
        <v>-7.5221712407487207E-2</v>
      </c>
      <c r="Z1827" s="64"/>
      <c r="AA1827" s="64">
        <f ca="1">MAX(Y1827,OFFSET($AA$4,B1827,0))</f>
        <v>-7.2166759510916223E-2</v>
      </c>
      <c r="AB1827" s="62">
        <f t="shared" ca="1" si="382"/>
        <v>850511.15047417057</v>
      </c>
      <c r="AC1827" s="65">
        <f t="shared" ca="1" si="383"/>
        <v>2800.3647523313994</v>
      </c>
      <c r="AD1827" s="62">
        <f ca="1">MAX(0,AB1827-W1827*(1+OFFSET($Y$4,B1827,0))*E1827)</f>
        <v>0</v>
      </c>
      <c r="AE1827" s="65">
        <f ca="1">IF(OFFSET($AC$4,B1827,0)=0,0,-OFFSET($AC$4,B1827,0)/OFFSET($AD$4,B1827,0)*AD1827)</f>
        <v>0</v>
      </c>
      <c r="AF1827" s="51">
        <f t="shared" ca="1" si="384"/>
        <v>850511.15047417057</v>
      </c>
    </row>
    <row r="1828" spans="1:32" ht="11.25" x14ac:dyDescent="0.2">
      <c r="A1828" s="60">
        <v>70369</v>
      </c>
      <c r="B1828" s="102">
        <f>INT(A1828/10000)</f>
        <v>7</v>
      </c>
      <c r="C1828" s="109">
        <v>5</v>
      </c>
      <c r="D1828" s="60" t="s">
        <v>1884</v>
      </c>
      <c r="E1828" s="60">
        <v>8152</v>
      </c>
      <c r="F1828" s="60">
        <v>0</v>
      </c>
      <c r="G1828" s="60">
        <f t="shared" si="372"/>
        <v>13140.537313432837</v>
      </c>
      <c r="H1828" s="60"/>
      <c r="I1828" s="60"/>
      <c r="J1828" s="57"/>
      <c r="K1828" s="23">
        <f t="shared" si="373"/>
        <v>1</v>
      </c>
      <c r="L1828" s="23">
        <f t="shared" si="374"/>
        <v>0</v>
      </c>
      <c r="M1828" s="23">
        <f ca="1">OFFSET('Z1'!$B$7,B1828,K1828)*E1828</f>
        <v>0</v>
      </c>
      <c r="N1828" s="23">
        <f ca="1">IF(L1828&gt;0,OFFSET('Z1'!$I$7,B1828,L1828)*IF(L1828=1,E1828-9300,IF(L1828=2,E1828-18000,IF(L1828=3,E1828-45000,0))),0)</f>
        <v>0</v>
      </c>
      <c r="O1828" s="23">
        <f>IF(AND(F1828=1,E1828&gt;20000,E1828&lt;=45000),E1828*'Z1'!$G$7,0)+IF(AND(F1828=1,E1828&gt;45000,E1828&lt;=50000),'Z1'!$G$7/5000*(50000-E1828)*E1828,0)</f>
        <v>0</v>
      </c>
      <c r="P1828" s="24">
        <f t="shared" ca="1" si="375"/>
        <v>0</v>
      </c>
      <c r="Q1828" s="27">
        <v>42382</v>
      </c>
      <c r="R1828" s="26">
        <f t="shared" si="376"/>
        <v>41382</v>
      </c>
      <c r="S1828" s="27">
        <f t="shared" si="377"/>
        <v>1</v>
      </c>
      <c r="T1828" s="28">
        <f t="shared" si="378"/>
        <v>37243.800000000003</v>
      </c>
      <c r="U1828" s="61">
        <f ca="1">OFFSET($U$4,B1828,0)/OFFSET($G$4,B1828,0)*G1828</f>
        <v>7033915.0800894415</v>
      </c>
      <c r="V1828" s="62">
        <f t="shared" ca="1" si="379"/>
        <v>7071158.8800894413</v>
      </c>
      <c r="W1828" s="63">
        <v>939.70479103909304</v>
      </c>
      <c r="X1828" s="63">
        <f t="shared" ca="1" si="380"/>
        <v>867.41399412284613</v>
      </c>
      <c r="Y1828" s="64">
        <f t="shared" ca="1" si="381"/>
        <v>-7.6929262897883377E-2</v>
      </c>
      <c r="Z1828" s="64"/>
      <c r="AA1828" s="64">
        <f ca="1">MAX(Y1828,OFFSET($AA$4,B1828,0))</f>
        <v>-7.2166759510916223E-2</v>
      </c>
      <c r="AB1828" s="62">
        <f t="shared" ca="1" si="382"/>
        <v>7107641.9108720357</v>
      </c>
      <c r="AC1828" s="65">
        <f t="shared" ca="1" si="383"/>
        <v>36483.030782594346</v>
      </c>
      <c r="AD1828" s="62">
        <f ca="1">MAX(0,AB1828-W1828*(1+OFFSET($Y$4,B1828,0))*E1828)</f>
        <v>0</v>
      </c>
      <c r="AE1828" s="65">
        <f ca="1">IF(OFFSET($AC$4,B1828,0)=0,0,-OFFSET($AC$4,B1828,0)/OFFSET($AD$4,B1828,0)*AD1828)</f>
        <v>0</v>
      </c>
      <c r="AF1828" s="51">
        <f t="shared" ca="1" si="384"/>
        <v>7107641.9108720357</v>
      </c>
    </row>
    <row r="1829" spans="1:32" ht="11.25" x14ac:dyDescent="0.2">
      <c r="A1829" s="60">
        <v>70401</v>
      </c>
      <c r="B1829" s="102">
        <f>INT(A1829/10000)</f>
        <v>7</v>
      </c>
      <c r="C1829" s="109">
        <v>3</v>
      </c>
      <c r="D1829" s="60" t="s">
        <v>1885</v>
      </c>
      <c r="E1829" s="60">
        <v>1137</v>
      </c>
      <c r="F1829" s="60">
        <v>0</v>
      </c>
      <c r="G1829" s="60">
        <f t="shared" si="372"/>
        <v>1832.7761194029852</v>
      </c>
      <c r="H1829" s="60"/>
      <c r="I1829" s="60"/>
      <c r="J1829" s="57"/>
      <c r="K1829" s="23">
        <f t="shared" si="373"/>
        <v>1</v>
      </c>
      <c r="L1829" s="23">
        <f t="shared" si="374"/>
        <v>0</v>
      </c>
      <c r="M1829" s="23">
        <f ca="1">OFFSET('Z1'!$B$7,B1829,K1829)*E1829</f>
        <v>0</v>
      </c>
      <c r="N1829" s="23">
        <f ca="1">IF(L1829&gt;0,OFFSET('Z1'!$I$7,B1829,L1829)*IF(L1829=1,E1829-9300,IF(L1829=2,E1829-18000,IF(L1829=3,E1829-45000,0))),0)</f>
        <v>0</v>
      </c>
      <c r="O1829" s="23">
        <f>IF(AND(F1829=1,E1829&gt;20000,E1829&lt;=45000),E1829*'Z1'!$G$7,0)+IF(AND(F1829=1,E1829&gt;45000,E1829&lt;=50000),'Z1'!$G$7/5000*(50000-E1829)*E1829,0)</f>
        <v>0</v>
      </c>
      <c r="P1829" s="24">
        <f t="shared" ca="1" si="375"/>
        <v>0</v>
      </c>
      <c r="Q1829" s="27">
        <v>76647</v>
      </c>
      <c r="R1829" s="26">
        <f t="shared" si="376"/>
        <v>75647</v>
      </c>
      <c r="S1829" s="27">
        <f t="shared" si="377"/>
        <v>1</v>
      </c>
      <c r="T1829" s="28">
        <f t="shared" si="378"/>
        <v>68082.3</v>
      </c>
      <c r="U1829" s="61">
        <f ca="1">OFFSET($U$4,B1829,0)/OFFSET($G$4,B1829,0)*G1829</f>
        <v>981055.13322641014</v>
      </c>
      <c r="V1829" s="62">
        <f t="shared" ca="1" si="379"/>
        <v>1049137.4332264101</v>
      </c>
      <c r="W1829" s="63">
        <v>996.05661784658901</v>
      </c>
      <c r="X1829" s="63">
        <f t="shared" ca="1" si="380"/>
        <v>922.72421567846095</v>
      </c>
      <c r="Y1829" s="64">
        <f t="shared" ca="1" si="381"/>
        <v>-7.3622724706822407E-2</v>
      </c>
      <c r="Z1829" s="64"/>
      <c r="AA1829" s="64">
        <f ca="1">MAX(Y1829,OFFSET($AA$4,B1829,0))</f>
        <v>-7.2166759510916223E-2</v>
      </c>
      <c r="AB1829" s="62">
        <f t="shared" ca="1" si="382"/>
        <v>1050786.3376514637</v>
      </c>
      <c r="AC1829" s="65">
        <f t="shared" ca="1" si="383"/>
        <v>1648.9044250536244</v>
      </c>
      <c r="AD1829" s="62">
        <f ca="1">MAX(0,AB1829-W1829*(1+OFFSET($Y$4,B1829,0))*E1829)</f>
        <v>0</v>
      </c>
      <c r="AE1829" s="65">
        <f ca="1">IF(OFFSET($AC$4,B1829,0)=0,0,-OFFSET($AC$4,B1829,0)/OFFSET($AD$4,B1829,0)*AD1829)</f>
        <v>0</v>
      </c>
      <c r="AF1829" s="51">
        <f t="shared" ca="1" si="384"/>
        <v>1050786.3376514637</v>
      </c>
    </row>
    <row r="1830" spans="1:32" ht="11.25" x14ac:dyDescent="0.2">
      <c r="A1830" s="60">
        <v>70402</v>
      </c>
      <c r="B1830" s="102">
        <f>INT(A1830/10000)</f>
        <v>7</v>
      </c>
      <c r="C1830" s="109">
        <v>4</v>
      </c>
      <c r="D1830" s="60" t="s">
        <v>1886</v>
      </c>
      <c r="E1830" s="60">
        <v>2635</v>
      </c>
      <c r="F1830" s="60">
        <v>0</v>
      </c>
      <c r="G1830" s="60">
        <f t="shared" si="372"/>
        <v>4247.4626865671644</v>
      </c>
      <c r="H1830" s="60"/>
      <c r="I1830" s="60"/>
      <c r="J1830" s="57"/>
      <c r="K1830" s="23">
        <f t="shared" si="373"/>
        <v>1</v>
      </c>
      <c r="L1830" s="23">
        <f t="shared" si="374"/>
        <v>0</v>
      </c>
      <c r="M1830" s="23">
        <f ca="1">OFFSET('Z1'!$B$7,B1830,K1830)*E1830</f>
        <v>0</v>
      </c>
      <c r="N1830" s="23">
        <f ca="1">IF(L1830&gt;0,OFFSET('Z1'!$I$7,B1830,L1830)*IF(L1830=1,E1830-9300,IF(L1830=2,E1830-18000,IF(L1830=3,E1830-45000,0))),0)</f>
        <v>0</v>
      </c>
      <c r="O1830" s="23">
        <f>IF(AND(F1830=1,E1830&gt;20000,E1830&lt;=45000),E1830*'Z1'!$G$7,0)+IF(AND(F1830=1,E1830&gt;45000,E1830&lt;=50000),'Z1'!$G$7/5000*(50000-E1830)*E1830,0)</f>
        <v>0</v>
      </c>
      <c r="P1830" s="24">
        <f t="shared" ca="1" si="375"/>
        <v>0</v>
      </c>
      <c r="Q1830" s="27">
        <v>331002</v>
      </c>
      <c r="R1830" s="26">
        <f t="shared" si="376"/>
        <v>330002</v>
      </c>
      <c r="S1830" s="27">
        <f t="shared" si="377"/>
        <v>1</v>
      </c>
      <c r="T1830" s="28">
        <f t="shared" si="378"/>
        <v>297001.8</v>
      </c>
      <c r="U1830" s="61">
        <f ca="1">OFFSET($U$4,B1830,0)/OFFSET($G$4,B1830,0)*G1830</f>
        <v>2273597.4283655151</v>
      </c>
      <c r="V1830" s="62">
        <f t="shared" ca="1" si="379"/>
        <v>2570599.2283655149</v>
      </c>
      <c r="W1830" s="63">
        <v>1036.0040472058199</v>
      </c>
      <c r="X1830" s="63">
        <f t="shared" ca="1" si="380"/>
        <v>975.55947945560342</v>
      </c>
      <c r="Y1830" s="64">
        <f t="shared" ca="1" si="381"/>
        <v>-5.8343949440390674E-2</v>
      </c>
      <c r="Z1830" s="64"/>
      <c r="AA1830" s="64">
        <f ca="1">MAX(Y1830,OFFSET($AA$4,B1830,0))</f>
        <v>-5.8343949440390674E-2</v>
      </c>
      <c r="AB1830" s="62">
        <f t="shared" ca="1" si="382"/>
        <v>2570599.2283655149</v>
      </c>
      <c r="AC1830" s="65">
        <f t="shared" ca="1" si="383"/>
        <v>0</v>
      </c>
      <c r="AD1830" s="62">
        <f ca="1">MAX(0,AB1830-W1830*(1+OFFSET($Y$4,B1830,0))*E1830)</f>
        <v>24085.130388988648</v>
      </c>
      <c r="AE1830" s="65">
        <f ca="1">IF(OFFSET($AC$4,B1830,0)=0,0,-OFFSET($AC$4,B1830,0)/OFFSET($AD$4,B1830,0)*AD1830)</f>
        <v>-8673.3855997279734</v>
      </c>
      <c r="AF1830" s="51">
        <f t="shared" ca="1" si="384"/>
        <v>2561925.8427657872</v>
      </c>
    </row>
    <row r="1831" spans="1:32" ht="11.25" x14ac:dyDescent="0.2">
      <c r="A1831" s="60">
        <v>70403</v>
      </c>
      <c r="B1831" s="102">
        <f>INT(A1831/10000)</f>
        <v>7</v>
      </c>
      <c r="C1831" s="109">
        <v>4</v>
      </c>
      <c r="D1831" s="60" t="s">
        <v>1887</v>
      </c>
      <c r="E1831" s="60">
        <v>4301</v>
      </c>
      <c r="F1831" s="60">
        <v>0</v>
      </c>
      <c r="G1831" s="60">
        <f t="shared" si="372"/>
        <v>6932.9552238805973</v>
      </c>
      <c r="H1831" s="60"/>
      <c r="I1831" s="60"/>
      <c r="J1831" s="57"/>
      <c r="K1831" s="23">
        <f t="shared" si="373"/>
        <v>1</v>
      </c>
      <c r="L1831" s="23">
        <f t="shared" si="374"/>
        <v>0</v>
      </c>
      <c r="M1831" s="23">
        <f ca="1">OFFSET('Z1'!$B$7,B1831,K1831)*E1831</f>
        <v>0</v>
      </c>
      <c r="N1831" s="23">
        <f ca="1">IF(L1831&gt;0,OFFSET('Z1'!$I$7,B1831,L1831)*IF(L1831=1,E1831-9300,IF(L1831=2,E1831-18000,IF(L1831=3,E1831-45000,0))),0)</f>
        <v>0</v>
      </c>
      <c r="O1831" s="23">
        <f>IF(AND(F1831=1,E1831&gt;20000,E1831&lt;=45000),E1831*'Z1'!$G$7,0)+IF(AND(F1831=1,E1831&gt;45000,E1831&lt;=50000),'Z1'!$G$7/5000*(50000-E1831)*E1831,0)</f>
        <v>0</v>
      </c>
      <c r="P1831" s="24">
        <f t="shared" ca="1" si="375"/>
        <v>0</v>
      </c>
      <c r="Q1831" s="27">
        <v>522626</v>
      </c>
      <c r="R1831" s="26">
        <f t="shared" si="376"/>
        <v>521626</v>
      </c>
      <c r="S1831" s="27">
        <f t="shared" si="377"/>
        <v>1</v>
      </c>
      <c r="T1831" s="28">
        <f t="shared" si="378"/>
        <v>469463.4</v>
      </c>
      <c r="U1831" s="61">
        <f ca="1">OFFSET($U$4,B1831,0)/OFFSET($G$4,B1831,0)*G1831</f>
        <v>3711097.7379127438</v>
      </c>
      <c r="V1831" s="62">
        <f t="shared" ca="1" si="379"/>
        <v>4180561.1379127437</v>
      </c>
      <c r="W1831" s="63">
        <v>1032.9120377230604</v>
      </c>
      <c r="X1831" s="63">
        <f t="shared" ca="1" si="380"/>
        <v>971.99747452051702</v>
      </c>
      <c r="Y1831" s="64">
        <f t="shared" ca="1" si="381"/>
        <v>-5.8973621158315392E-2</v>
      </c>
      <c r="Z1831" s="64"/>
      <c r="AA1831" s="64">
        <f ca="1">MAX(Y1831,OFFSET($AA$4,B1831,0))</f>
        <v>-5.8973621158315392E-2</v>
      </c>
      <c r="AB1831" s="62">
        <f t="shared" ca="1" si="382"/>
        <v>4180561.1379127437</v>
      </c>
      <c r="AC1831" s="65">
        <f t="shared" ca="1" si="383"/>
        <v>0</v>
      </c>
      <c r="AD1831" s="62">
        <f ca="1">MAX(0,AB1831-W1831*(1+OFFSET($Y$4,B1831,0))*E1831)</f>
        <v>36398.465085098054</v>
      </c>
      <c r="AE1831" s="65">
        <f ca="1">IF(OFFSET($AC$4,B1831,0)=0,0,-OFFSET($AC$4,B1831,0)/OFFSET($AD$4,B1831,0)*AD1831)</f>
        <v>-13107.586208693439</v>
      </c>
      <c r="AF1831" s="51">
        <f t="shared" ca="1" si="384"/>
        <v>4167453.5517040505</v>
      </c>
    </row>
    <row r="1832" spans="1:32" ht="11.25" x14ac:dyDescent="0.2">
      <c r="A1832" s="60">
        <v>70404</v>
      </c>
      <c r="B1832" s="102">
        <f>INT(A1832/10000)</f>
        <v>7</v>
      </c>
      <c r="C1832" s="109">
        <v>3</v>
      </c>
      <c r="D1832" s="60" t="s">
        <v>1888</v>
      </c>
      <c r="E1832" s="60">
        <v>1845</v>
      </c>
      <c r="F1832" s="60">
        <v>0</v>
      </c>
      <c r="G1832" s="60">
        <f t="shared" si="372"/>
        <v>2974.0298507462685</v>
      </c>
      <c r="H1832" s="60"/>
      <c r="I1832" s="60"/>
      <c r="J1832" s="57"/>
      <c r="K1832" s="23">
        <f t="shared" si="373"/>
        <v>1</v>
      </c>
      <c r="L1832" s="23">
        <f t="shared" si="374"/>
        <v>0</v>
      </c>
      <c r="M1832" s="23">
        <f ca="1">OFFSET('Z1'!$B$7,B1832,K1832)*E1832</f>
        <v>0</v>
      </c>
      <c r="N1832" s="23">
        <f ca="1">IF(L1832&gt;0,OFFSET('Z1'!$I$7,B1832,L1832)*IF(L1832=1,E1832-9300,IF(L1832=2,E1832-18000,IF(L1832=3,E1832-45000,0))),0)</f>
        <v>0</v>
      </c>
      <c r="O1832" s="23">
        <f>IF(AND(F1832=1,E1832&gt;20000,E1832&lt;=45000),E1832*'Z1'!$G$7,0)+IF(AND(F1832=1,E1832&gt;45000,E1832&lt;=50000),'Z1'!$G$7/5000*(50000-E1832)*E1832,0)</f>
        <v>0</v>
      </c>
      <c r="P1832" s="24">
        <f t="shared" ca="1" si="375"/>
        <v>0</v>
      </c>
      <c r="Q1832" s="27">
        <v>388102</v>
      </c>
      <c r="R1832" s="26">
        <f t="shared" si="376"/>
        <v>387102</v>
      </c>
      <c r="S1832" s="27">
        <f t="shared" si="377"/>
        <v>1</v>
      </c>
      <c r="T1832" s="28">
        <f t="shared" si="378"/>
        <v>348391.8</v>
      </c>
      <c r="U1832" s="61">
        <f ca="1">OFFSET($U$4,B1832,0)/OFFSET($G$4,B1832,0)*G1832</f>
        <v>1591949.6225177892</v>
      </c>
      <c r="V1832" s="62">
        <f t="shared" ca="1" si="379"/>
        <v>1940341.4225177893</v>
      </c>
      <c r="W1832" s="63">
        <v>1117.1208651584168</v>
      </c>
      <c r="X1832" s="63">
        <f t="shared" ca="1" si="380"/>
        <v>1051.6755677603194</v>
      </c>
      <c r="Y1832" s="64">
        <f t="shared" ca="1" si="381"/>
        <v>-5.8583900309494896E-2</v>
      </c>
      <c r="Z1832" s="64"/>
      <c r="AA1832" s="64">
        <f ca="1">MAX(Y1832,OFFSET($AA$4,B1832,0))</f>
        <v>-5.8583900309494896E-2</v>
      </c>
      <c r="AB1832" s="62">
        <f t="shared" ca="1" si="382"/>
        <v>1940341.4225177893</v>
      </c>
      <c r="AC1832" s="65">
        <f t="shared" ca="1" si="383"/>
        <v>0</v>
      </c>
      <c r="AD1832" s="62">
        <f ca="1">MAX(0,AB1832-W1832*(1+OFFSET($Y$4,B1832,0))*E1832)</f>
        <v>17690.028073272435</v>
      </c>
      <c r="AE1832" s="65">
        <f ca="1">IF(OFFSET($AC$4,B1832,0)=0,0,-OFFSET($AC$4,B1832,0)/OFFSET($AD$4,B1832,0)*AD1832)</f>
        <v>-6370.4215950456992</v>
      </c>
      <c r="AF1832" s="51">
        <f t="shared" ca="1" si="384"/>
        <v>1933971.0009227437</v>
      </c>
    </row>
    <row r="1833" spans="1:32" ht="11.25" x14ac:dyDescent="0.2">
      <c r="A1833" s="60">
        <v>70405</v>
      </c>
      <c r="B1833" s="102">
        <f>INT(A1833/10000)</f>
        <v>7</v>
      </c>
      <c r="C1833" s="109">
        <v>3</v>
      </c>
      <c r="D1833" s="60" t="s">
        <v>1889</v>
      </c>
      <c r="E1833" s="60">
        <v>1183</v>
      </c>
      <c r="F1833" s="60">
        <v>0</v>
      </c>
      <c r="G1833" s="60">
        <f t="shared" si="372"/>
        <v>1906.9253731343283</v>
      </c>
      <c r="H1833" s="60"/>
      <c r="I1833" s="60"/>
      <c r="J1833" s="57"/>
      <c r="K1833" s="23">
        <f t="shared" si="373"/>
        <v>1</v>
      </c>
      <c r="L1833" s="23">
        <f t="shared" si="374"/>
        <v>0</v>
      </c>
      <c r="M1833" s="23">
        <f ca="1">OFFSET('Z1'!$B$7,B1833,K1833)*E1833</f>
        <v>0</v>
      </c>
      <c r="N1833" s="23">
        <f ca="1">IF(L1833&gt;0,OFFSET('Z1'!$I$7,B1833,L1833)*IF(L1833=1,E1833-9300,IF(L1833=2,E1833-18000,IF(L1833=3,E1833-45000,0))),0)</f>
        <v>0</v>
      </c>
      <c r="O1833" s="23">
        <f>IF(AND(F1833=1,E1833&gt;20000,E1833&lt;=45000),E1833*'Z1'!$G$7,0)+IF(AND(F1833=1,E1833&gt;45000,E1833&lt;=50000),'Z1'!$G$7/5000*(50000-E1833)*E1833,0)</f>
        <v>0</v>
      </c>
      <c r="P1833" s="24">
        <f t="shared" ca="1" si="375"/>
        <v>0</v>
      </c>
      <c r="Q1833" s="27">
        <v>77789</v>
      </c>
      <c r="R1833" s="26">
        <f t="shared" si="376"/>
        <v>76789</v>
      </c>
      <c r="S1833" s="27">
        <f t="shared" si="377"/>
        <v>1</v>
      </c>
      <c r="T1833" s="28">
        <f t="shared" si="378"/>
        <v>69110.100000000006</v>
      </c>
      <c r="U1833" s="61">
        <f ca="1">OFFSET($U$4,B1833,0)/OFFSET($G$4,B1833,0)*G1833</f>
        <v>1020746.0181238725</v>
      </c>
      <c r="V1833" s="62">
        <f t="shared" ca="1" si="379"/>
        <v>1089856.1181238724</v>
      </c>
      <c r="W1833" s="63">
        <v>985.63564536203467</v>
      </c>
      <c r="X1833" s="63">
        <f t="shared" ca="1" si="380"/>
        <v>921.26468142339172</v>
      </c>
      <c r="Y1833" s="64">
        <f t="shared" ca="1" si="381"/>
        <v>-6.5309086822847973E-2</v>
      </c>
      <c r="Z1833" s="64"/>
      <c r="AA1833" s="64">
        <f ca="1">MAX(Y1833,OFFSET($AA$4,B1833,0))</f>
        <v>-6.5309086822847973E-2</v>
      </c>
      <c r="AB1833" s="62">
        <f t="shared" ca="1" si="382"/>
        <v>1089856.1181238724</v>
      </c>
      <c r="AC1833" s="65">
        <f t="shared" ca="1" si="383"/>
        <v>0</v>
      </c>
      <c r="AD1833" s="62">
        <f ca="1">MAX(0,AB1833-W1833*(1+OFFSET($Y$4,B1833,0))*E1833)</f>
        <v>2166.059299411485</v>
      </c>
      <c r="AE1833" s="65">
        <f ca="1">IF(OFFSET($AC$4,B1833,0)=0,0,-OFFSET($AC$4,B1833,0)/OFFSET($AD$4,B1833,0)*AD1833)</f>
        <v>-780.02764495149233</v>
      </c>
      <c r="AF1833" s="51">
        <f t="shared" ca="1" si="384"/>
        <v>1089076.0904789208</v>
      </c>
    </row>
    <row r="1834" spans="1:32" ht="11.25" x14ac:dyDescent="0.2">
      <c r="A1834" s="60">
        <v>70406</v>
      </c>
      <c r="B1834" s="102">
        <f>INT(A1834/10000)</f>
        <v>7</v>
      </c>
      <c r="C1834" s="109">
        <v>5</v>
      </c>
      <c r="D1834" s="60" t="s">
        <v>1890</v>
      </c>
      <c r="E1834" s="60">
        <v>5640</v>
      </c>
      <c r="F1834" s="60">
        <v>0</v>
      </c>
      <c r="G1834" s="60">
        <f t="shared" si="372"/>
        <v>9091.3432835820895</v>
      </c>
      <c r="H1834" s="60"/>
      <c r="I1834" s="60"/>
      <c r="J1834" s="57"/>
      <c r="K1834" s="23">
        <f t="shared" si="373"/>
        <v>1</v>
      </c>
      <c r="L1834" s="23">
        <f t="shared" si="374"/>
        <v>0</v>
      </c>
      <c r="M1834" s="23">
        <f ca="1">OFFSET('Z1'!$B$7,B1834,K1834)*E1834</f>
        <v>0</v>
      </c>
      <c r="N1834" s="23">
        <f ca="1">IF(L1834&gt;0,OFFSET('Z1'!$I$7,B1834,L1834)*IF(L1834=1,E1834-9300,IF(L1834=2,E1834-18000,IF(L1834=3,E1834-45000,0))),0)</f>
        <v>0</v>
      </c>
      <c r="O1834" s="23">
        <f>IF(AND(F1834=1,E1834&gt;20000,E1834&lt;=45000),E1834*'Z1'!$G$7,0)+IF(AND(F1834=1,E1834&gt;45000,E1834&lt;=50000),'Z1'!$G$7/5000*(50000-E1834)*E1834,0)</f>
        <v>0</v>
      </c>
      <c r="P1834" s="24">
        <f t="shared" ca="1" si="375"/>
        <v>0</v>
      </c>
      <c r="Q1834" s="27">
        <v>427825</v>
      </c>
      <c r="R1834" s="26">
        <f t="shared" si="376"/>
        <v>426825</v>
      </c>
      <c r="S1834" s="27">
        <f t="shared" si="377"/>
        <v>1</v>
      </c>
      <c r="T1834" s="28">
        <f t="shared" si="378"/>
        <v>384142.5</v>
      </c>
      <c r="U1834" s="61">
        <f ca="1">OFFSET($U$4,B1834,0)/OFFSET($G$4,B1834,0)*G1834</f>
        <v>4866447.6265584454</v>
      </c>
      <c r="V1834" s="62">
        <f t="shared" ca="1" si="379"/>
        <v>5250590.1265584454</v>
      </c>
      <c r="W1834" s="63">
        <v>995.74636122510708</v>
      </c>
      <c r="X1834" s="63">
        <f t="shared" ca="1" si="380"/>
        <v>930.95569619830587</v>
      </c>
      <c r="Y1834" s="64">
        <f t="shared" ca="1" si="381"/>
        <v>-6.5067438405786993E-2</v>
      </c>
      <c r="Z1834" s="64"/>
      <c r="AA1834" s="64">
        <f ca="1">MAX(Y1834,OFFSET($AA$4,B1834,0))</f>
        <v>-6.5067438405786993E-2</v>
      </c>
      <c r="AB1834" s="62">
        <f t="shared" ca="1" si="382"/>
        <v>5250590.1265584454</v>
      </c>
      <c r="AC1834" s="65">
        <f t="shared" ca="1" si="383"/>
        <v>0</v>
      </c>
      <c r="AD1834" s="62">
        <f ca="1">MAX(0,AB1834-W1834*(1+OFFSET($Y$4,B1834,0))*E1834)</f>
        <v>11789.80722232163</v>
      </c>
      <c r="AE1834" s="65">
        <f ca="1">IF(OFFSET($AC$4,B1834,0)=0,0,-OFFSET($AC$4,B1834,0)/OFFSET($AD$4,B1834,0)*AD1834)</f>
        <v>-4245.6711894075461</v>
      </c>
      <c r="AF1834" s="51">
        <f t="shared" ca="1" si="384"/>
        <v>5246344.4553690376</v>
      </c>
    </row>
    <row r="1835" spans="1:32" ht="11.25" x14ac:dyDescent="0.2">
      <c r="A1835" s="60">
        <v>70407</v>
      </c>
      <c r="B1835" s="102">
        <f>INT(A1835/10000)</f>
        <v>7</v>
      </c>
      <c r="C1835" s="109">
        <v>3</v>
      </c>
      <c r="D1835" s="60" t="s">
        <v>1891</v>
      </c>
      <c r="E1835" s="60">
        <v>1160</v>
      </c>
      <c r="F1835" s="60">
        <v>0</v>
      </c>
      <c r="G1835" s="60">
        <f t="shared" si="372"/>
        <v>1869.8507462686566</v>
      </c>
      <c r="H1835" s="60"/>
      <c r="I1835" s="60"/>
      <c r="J1835" s="57"/>
      <c r="K1835" s="23">
        <f t="shared" si="373"/>
        <v>1</v>
      </c>
      <c r="L1835" s="23">
        <f t="shared" si="374"/>
        <v>0</v>
      </c>
      <c r="M1835" s="23">
        <f ca="1">OFFSET('Z1'!$B$7,B1835,K1835)*E1835</f>
        <v>0</v>
      </c>
      <c r="N1835" s="23">
        <f ca="1">IF(L1835&gt;0,OFFSET('Z1'!$I$7,B1835,L1835)*IF(L1835=1,E1835-9300,IF(L1835=2,E1835-18000,IF(L1835=3,E1835-45000,0))),0)</f>
        <v>0</v>
      </c>
      <c r="O1835" s="23">
        <f>IF(AND(F1835=1,E1835&gt;20000,E1835&lt;=45000),E1835*'Z1'!$G$7,0)+IF(AND(F1835=1,E1835&gt;45000,E1835&lt;=50000),'Z1'!$G$7/5000*(50000-E1835)*E1835,0)</f>
        <v>0</v>
      </c>
      <c r="P1835" s="24">
        <f t="shared" ca="1" si="375"/>
        <v>0</v>
      </c>
      <c r="Q1835" s="27">
        <v>121537</v>
      </c>
      <c r="R1835" s="26">
        <f t="shared" si="376"/>
        <v>120537</v>
      </c>
      <c r="S1835" s="27">
        <f t="shared" si="377"/>
        <v>1</v>
      </c>
      <c r="T1835" s="28">
        <f t="shared" si="378"/>
        <v>108483.3</v>
      </c>
      <c r="U1835" s="61">
        <f ca="1">OFFSET($U$4,B1835,0)/OFFSET($G$4,B1835,0)*G1835</f>
        <v>1000900.5756751412</v>
      </c>
      <c r="V1835" s="62">
        <f t="shared" ca="1" si="379"/>
        <v>1109383.8756751411</v>
      </c>
      <c r="W1835" s="63">
        <v>1019.3014650947807</v>
      </c>
      <c r="X1835" s="63">
        <f t="shared" ca="1" si="380"/>
        <v>956.36541006477682</v>
      </c>
      <c r="Y1835" s="64">
        <f t="shared" ca="1" si="381"/>
        <v>-6.1744299586729001E-2</v>
      </c>
      <c r="Z1835" s="64"/>
      <c r="AA1835" s="64">
        <f ca="1">MAX(Y1835,OFFSET($AA$4,B1835,0))</f>
        <v>-6.1744299586729001E-2</v>
      </c>
      <c r="AB1835" s="62">
        <f t="shared" ca="1" si="382"/>
        <v>1109383.8756751411</v>
      </c>
      <c r="AC1835" s="65">
        <f t="shared" ca="1" si="383"/>
        <v>0</v>
      </c>
      <c r="AD1835" s="62">
        <f ca="1">MAX(0,AB1835-W1835*(1+OFFSET($Y$4,B1835,0))*E1835)</f>
        <v>6411.4607603645418</v>
      </c>
      <c r="AE1835" s="65">
        <f ca="1">IF(OFFSET($AC$4,B1835,0)=0,0,-OFFSET($AC$4,B1835,0)/OFFSET($AD$4,B1835,0)*AD1835)</f>
        <v>-2308.8549048333321</v>
      </c>
      <c r="AF1835" s="51">
        <f t="shared" ca="1" si="384"/>
        <v>1107075.0207703079</v>
      </c>
    </row>
    <row r="1836" spans="1:32" ht="11.25" x14ac:dyDescent="0.2">
      <c r="A1836" s="60">
        <v>70408</v>
      </c>
      <c r="B1836" s="102">
        <f>INT(A1836/10000)</f>
        <v>7</v>
      </c>
      <c r="C1836" s="109">
        <v>3</v>
      </c>
      <c r="D1836" s="60" t="s">
        <v>1892</v>
      </c>
      <c r="E1836" s="60">
        <v>1571</v>
      </c>
      <c r="F1836" s="60">
        <v>0</v>
      </c>
      <c r="G1836" s="60">
        <f t="shared" si="372"/>
        <v>2532.3582089552237</v>
      </c>
      <c r="H1836" s="60"/>
      <c r="I1836" s="60"/>
      <c r="J1836" s="57"/>
      <c r="K1836" s="23">
        <f t="shared" si="373"/>
        <v>1</v>
      </c>
      <c r="L1836" s="23">
        <f t="shared" si="374"/>
        <v>0</v>
      </c>
      <c r="M1836" s="23">
        <f ca="1">OFFSET('Z1'!$B$7,B1836,K1836)*E1836</f>
        <v>0</v>
      </c>
      <c r="N1836" s="23">
        <f ca="1">IF(L1836&gt;0,OFFSET('Z1'!$I$7,B1836,L1836)*IF(L1836=1,E1836-9300,IF(L1836=2,E1836-18000,IF(L1836=3,E1836-45000,0))),0)</f>
        <v>0</v>
      </c>
      <c r="O1836" s="23">
        <f>IF(AND(F1836=1,E1836&gt;20000,E1836&lt;=45000),E1836*'Z1'!$G$7,0)+IF(AND(F1836=1,E1836&gt;45000,E1836&lt;=50000),'Z1'!$G$7/5000*(50000-E1836)*E1836,0)</f>
        <v>0</v>
      </c>
      <c r="P1836" s="24">
        <f t="shared" ca="1" si="375"/>
        <v>0</v>
      </c>
      <c r="Q1836" s="27">
        <v>128250</v>
      </c>
      <c r="R1836" s="26">
        <f t="shared" si="376"/>
        <v>127250</v>
      </c>
      <c r="S1836" s="27">
        <f t="shared" si="377"/>
        <v>1</v>
      </c>
      <c r="T1836" s="28">
        <f t="shared" si="378"/>
        <v>114525</v>
      </c>
      <c r="U1836" s="61">
        <f ca="1">OFFSET($U$4,B1836,0)/OFFSET($G$4,B1836,0)*G1836</f>
        <v>1355530.0037807301</v>
      </c>
      <c r="V1836" s="62">
        <f t="shared" ca="1" si="379"/>
        <v>1470055.0037807301</v>
      </c>
      <c r="W1836" s="63">
        <v>1009.5693402557496</v>
      </c>
      <c r="X1836" s="63">
        <f t="shared" ca="1" si="380"/>
        <v>935.74475097436664</v>
      </c>
      <c r="Y1836" s="64">
        <f t="shared" ca="1" si="381"/>
        <v>-7.3124832874462364E-2</v>
      </c>
      <c r="Z1836" s="64"/>
      <c r="AA1836" s="64">
        <f ca="1">MAX(Y1836,OFFSET($AA$4,B1836,0))</f>
        <v>-7.2166759510916223E-2</v>
      </c>
      <c r="AB1836" s="62">
        <f t="shared" ca="1" si="382"/>
        <v>1471574.5401671</v>
      </c>
      <c r="AC1836" s="65">
        <f t="shared" ca="1" si="383"/>
        <v>1519.5363863699604</v>
      </c>
      <c r="AD1836" s="62">
        <f ca="1">MAX(0,AB1836-W1836*(1+OFFSET($Y$4,B1836,0))*E1836)</f>
        <v>0</v>
      </c>
      <c r="AE1836" s="65">
        <f ca="1">IF(OFFSET($AC$4,B1836,0)=0,0,-OFFSET($AC$4,B1836,0)/OFFSET($AD$4,B1836,0)*AD1836)</f>
        <v>0</v>
      </c>
      <c r="AF1836" s="51">
        <f t="shared" ca="1" si="384"/>
        <v>1471574.5401671</v>
      </c>
    </row>
    <row r="1837" spans="1:32" ht="11.25" x14ac:dyDescent="0.2">
      <c r="A1837" s="60">
        <v>70409</v>
      </c>
      <c r="B1837" s="102">
        <f>INT(A1837/10000)</f>
        <v>7</v>
      </c>
      <c r="C1837" s="109">
        <v>5</v>
      </c>
      <c r="D1837" s="60" t="s">
        <v>1893</v>
      </c>
      <c r="E1837" s="60">
        <v>5231</v>
      </c>
      <c r="F1837" s="60">
        <v>0</v>
      </c>
      <c r="G1837" s="60">
        <f t="shared" si="372"/>
        <v>8432.059701492537</v>
      </c>
      <c r="H1837" s="60"/>
      <c r="I1837" s="60"/>
      <c r="J1837" s="57"/>
      <c r="K1837" s="23">
        <f t="shared" si="373"/>
        <v>1</v>
      </c>
      <c r="L1837" s="23">
        <f t="shared" si="374"/>
        <v>0</v>
      </c>
      <c r="M1837" s="23">
        <f ca="1">OFFSET('Z1'!$B$7,B1837,K1837)*E1837</f>
        <v>0</v>
      </c>
      <c r="N1837" s="23">
        <f ca="1">IF(L1837&gt;0,OFFSET('Z1'!$I$7,B1837,L1837)*IF(L1837=1,E1837-9300,IF(L1837=2,E1837-18000,IF(L1837=3,E1837-45000,0))),0)</f>
        <v>0</v>
      </c>
      <c r="O1837" s="23">
        <f>IF(AND(F1837=1,E1837&gt;20000,E1837&lt;=45000),E1837*'Z1'!$G$7,0)+IF(AND(F1837=1,E1837&gt;45000,E1837&lt;=50000),'Z1'!$G$7/5000*(50000-E1837)*E1837,0)</f>
        <v>0</v>
      </c>
      <c r="P1837" s="24">
        <f t="shared" ca="1" si="375"/>
        <v>0</v>
      </c>
      <c r="Q1837" s="27">
        <v>883851</v>
      </c>
      <c r="R1837" s="26">
        <f t="shared" si="376"/>
        <v>882851</v>
      </c>
      <c r="S1837" s="27">
        <f t="shared" si="377"/>
        <v>1</v>
      </c>
      <c r="T1837" s="28">
        <f t="shared" si="378"/>
        <v>794565.9</v>
      </c>
      <c r="U1837" s="61">
        <f ca="1">OFFSET($U$4,B1837,0)/OFFSET($G$4,B1837,0)*G1837</f>
        <v>4513543.8891005721</v>
      </c>
      <c r="V1837" s="62">
        <f t="shared" ca="1" si="379"/>
        <v>5308109.7891005725</v>
      </c>
      <c r="W1837" s="63">
        <v>1085.7996009004676</v>
      </c>
      <c r="X1837" s="63">
        <f t="shared" ca="1" si="380"/>
        <v>1014.7409269930362</v>
      </c>
      <c r="Y1837" s="64">
        <f t="shared" ca="1" si="381"/>
        <v>-6.5443636052639476E-2</v>
      </c>
      <c r="Z1837" s="64"/>
      <c r="AA1837" s="64">
        <f ca="1">MAX(Y1837,OFFSET($AA$4,B1837,0))</f>
        <v>-6.5443636052639476E-2</v>
      </c>
      <c r="AB1837" s="62">
        <f t="shared" ca="1" si="382"/>
        <v>5308109.7891005725</v>
      </c>
      <c r="AC1837" s="65">
        <f t="shared" ca="1" si="383"/>
        <v>0</v>
      </c>
      <c r="AD1837" s="62">
        <f ca="1">MAX(0,AB1837-W1837*(1+OFFSET($Y$4,B1837,0))*E1837)</f>
        <v>9787.0271388180554</v>
      </c>
      <c r="AE1837" s="65">
        <f ca="1">IF(OFFSET($AC$4,B1837,0)=0,0,-OFFSET($AC$4,B1837,0)/OFFSET($AD$4,B1837,0)*AD1837)</f>
        <v>-3524.4426282525033</v>
      </c>
      <c r="AF1837" s="51">
        <f t="shared" ca="1" si="384"/>
        <v>5304585.3464723201</v>
      </c>
    </row>
    <row r="1838" spans="1:32" ht="11.25" x14ac:dyDescent="0.2">
      <c r="A1838" s="60">
        <v>70410</v>
      </c>
      <c r="B1838" s="102">
        <f>INT(A1838/10000)</f>
        <v>7</v>
      </c>
      <c r="C1838" s="109">
        <v>4</v>
      </c>
      <c r="D1838" s="60" t="s">
        <v>1894</v>
      </c>
      <c r="E1838" s="60">
        <v>3996</v>
      </c>
      <c r="F1838" s="60">
        <v>0</v>
      </c>
      <c r="G1838" s="60">
        <f t="shared" si="372"/>
        <v>6441.313432835821</v>
      </c>
      <c r="H1838" s="60"/>
      <c r="I1838" s="60"/>
      <c r="J1838" s="57"/>
      <c r="K1838" s="23">
        <f t="shared" si="373"/>
        <v>1</v>
      </c>
      <c r="L1838" s="23">
        <f t="shared" si="374"/>
        <v>0</v>
      </c>
      <c r="M1838" s="23">
        <f ca="1">OFFSET('Z1'!$B$7,B1838,K1838)*E1838</f>
        <v>0</v>
      </c>
      <c r="N1838" s="23">
        <f ca="1">IF(L1838&gt;0,OFFSET('Z1'!$I$7,B1838,L1838)*IF(L1838=1,E1838-9300,IF(L1838=2,E1838-18000,IF(L1838=3,E1838-45000,0))),0)</f>
        <v>0</v>
      </c>
      <c r="O1838" s="23">
        <f>IF(AND(F1838=1,E1838&gt;20000,E1838&lt;=45000),E1838*'Z1'!$G$7,0)+IF(AND(F1838=1,E1838&gt;45000,E1838&lt;=50000),'Z1'!$G$7/5000*(50000-E1838)*E1838,0)</f>
        <v>0</v>
      </c>
      <c r="P1838" s="24">
        <f t="shared" ca="1" si="375"/>
        <v>0</v>
      </c>
      <c r="Q1838" s="27">
        <v>321675</v>
      </c>
      <c r="R1838" s="26">
        <f t="shared" si="376"/>
        <v>320675</v>
      </c>
      <c r="S1838" s="27">
        <f t="shared" si="377"/>
        <v>1</v>
      </c>
      <c r="T1838" s="28">
        <f t="shared" si="378"/>
        <v>288607.5</v>
      </c>
      <c r="U1838" s="61">
        <f ca="1">OFFSET($U$4,B1838,0)/OFFSET($G$4,B1838,0)*G1838</f>
        <v>3447929.9141360903</v>
      </c>
      <c r="V1838" s="62">
        <f t="shared" ca="1" si="379"/>
        <v>3736537.4141360903</v>
      </c>
      <c r="W1838" s="63">
        <v>1006.8134662263043</v>
      </c>
      <c r="X1838" s="63">
        <f t="shared" ca="1" si="380"/>
        <v>935.06942295697957</v>
      </c>
      <c r="Y1838" s="64">
        <f t="shared" ca="1" si="381"/>
        <v>-7.1258525711056175E-2</v>
      </c>
      <c r="Z1838" s="64"/>
      <c r="AA1838" s="64">
        <f ca="1">MAX(Y1838,OFFSET($AA$4,B1838,0))</f>
        <v>-7.1258525711056175E-2</v>
      </c>
      <c r="AB1838" s="62">
        <f t="shared" ca="1" si="382"/>
        <v>3736537.4141360903</v>
      </c>
      <c r="AC1838" s="65">
        <f t="shared" ca="1" si="383"/>
        <v>0</v>
      </c>
      <c r="AD1838" s="62">
        <f ca="1">MAX(0,AB1838-W1838*(1+OFFSET($Y$4,B1838,0))*E1838)</f>
        <v>0</v>
      </c>
      <c r="AE1838" s="65">
        <f ca="1">IF(OFFSET($AC$4,B1838,0)=0,0,-OFFSET($AC$4,B1838,0)/OFFSET($AD$4,B1838,0)*AD1838)</f>
        <v>0</v>
      </c>
      <c r="AF1838" s="51">
        <f t="shared" ca="1" si="384"/>
        <v>3736537.4141360903</v>
      </c>
    </row>
    <row r="1839" spans="1:32" ht="11.25" x14ac:dyDescent="0.2">
      <c r="A1839" s="60">
        <v>70411</v>
      </c>
      <c r="B1839" s="102">
        <f>INT(A1839/10000)</f>
        <v>7</v>
      </c>
      <c r="C1839" s="109">
        <v>5</v>
      </c>
      <c r="D1839" s="60" t="s">
        <v>1895</v>
      </c>
      <c r="E1839" s="60">
        <v>8220</v>
      </c>
      <c r="F1839" s="60">
        <v>0</v>
      </c>
      <c r="G1839" s="60">
        <f t="shared" si="372"/>
        <v>13250.149253731342</v>
      </c>
      <c r="H1839" s="60"/>
      <c r="I1839" s="60"/>
      <c r="J1839" s="57"/>
      <c r="K1839" s="23">
        <f t="shared" si="373"/>
        <v>1</v>
      </c>
      <c r="L1839" s="23">
        <f t="shared" si="374"/>
        <v>0</v>
      </c>
      <c r="M1839" s="23">
        <f ca="1">OFFSET('Z1'!$B$7,B1839,K1839)*E1839</f>
        <v>0</v>
      </c>
      <c r="N1839" s="23">
        <f ca="1">IF(L1839&gt;0,OFFSET('Z1'!$I$7,B1839,L1839)*IF(L1839=1,E1839-9300,IF(L1839=2,E1839-18000,IF(L1839=3,E1839-45000,0))),0)</f>
        <v>0</v>
      </c>
      <c r="O1839" s="23">
        <f>IF(AND(F1839=1,E1839&gt;20000,E1839&lt;=45000),E1839*'Z1'!$G$7,0)+IF(AND(F1839=1,E1839&gt;45000,E1839&lt;=50000),'Z1'!$G$7/5000*(50000-E1839)*E1839,0)</f>
        <v>0</v>
      </c>
      <c r="P1839" s="24">
        <f t="shared" ca="1" si="375"/>
        <v>0</v>
      </c>
      <c r="Q1839" s="27">
        <v>824034</v>
      </c>
      <c r="R1839" s="26">
        <f t="shared" si="376"/>
        <v>823034</v>
      </c>
      <c r="S1839" s="27">
        <f t="shared" si="377"/>
        <v>1</v>
      </c>
      <c r="T1839" s="28">
        <f t="shared" si="378"/>
        <v>740730.6</v>
      </c>
      <c r="U1839" s="61">
        <f ca="1">OFFSET($U$4,B1839,0)/OFFSET($G$4,B1839,0)*G1839</f>
        <v>7092588.5621117763</v>
      </c>
      <c r="V1839" s="62">
        <f t="shared" ca="1" si="379"/>
        <v>7833319.1621117759</v>
      </c>
      <c r="W1839" s="63">
        <v>1024.4158036978242</v>
      </c>
      <c r="X1839" s="63">
        <f t="shared" ca="1" si="380"/>
        <v>952.95853553671236</v>
      </c>
      <c r="Y1839" s="64">
        <f t="shared" ca="1" si="381"/>
        <v>-6.9754164181354161E-2</v>
      </c>
      <c r="Z1839" s="64"/>
      <c r="AA1839" s="64">
        <f ca="1">MAX(Y1839,OFFSET($AA$4,B1839,0))</f>
        <v>-6.9754164181354161E-2</v>
      </c>
      <c r="AB1839" s="62">
        <f t="shared" ca="1" si="382"/>
        <v>7833319.1621117759</v>
      </c>
      <c r="AC1839" s="65">
        <f t="shared" ca="1" si="383"/>
        <v>0</v>
      </c>
      <c r="AD1839" s="62">
        <f ca="1">MAX(0,AB1839-W1839*(1+OFFSET($Y$4,B1839,0))*E1839)</f>
        <v>0</v>
      </c>
      <c r="AE1839" s="65">
        <f ca="1">IF(OFFSET($AC$4,B1839,0)=0,0,-OFFSET($AC$4,B1839,0)/OFFSET($AD$4,B1839,0)*AD1839)</f>
        <v>0</v>
      </c>
      <c r="AF1839" s="51">
        <f t="shared" ca="1" si="384"/>
        <v>7833319.1621117759</v>
      </c>
    </row>
    <row r="1840" spans="1:32" ht="11.25" x14ac:dyDescent="0.2">
      <c r="A1840" s="60">
        <v>70412</v>
      </c>
      <c r="B1840" s="102">
        <f>INT(A1840/10000)</f>
        <v>7</v>
      </c>
      <c r="C1840" s="109">
        <v>4</v>
      </c>
      <c r="D1840" s="60" t="s">
        <v>1896</v>
      </c>
      <c r="E1840" s="60">
        <v>4347</v>
      </c>
      <c r="F1840" s="60">
        <v>0</v>
      </c>
      <c r="G1840" s="60">
        <f t="shared" si="372"/>
        <v>7007.1044776119406</v>
      </c>
      <c r="H1840" s="60"/>
      <c r="I1840" s="60"/>
      <c r="J1840" s="57"/>
      <c r="K1840" s="23">
        <f t="shared" si="373"/>
        <v>1</v>
      </c>
      <c r="L1840" s="23">
        <f t="shared" si="374"/>
        <v>0</v>
      </c>
      <c r="M1840" s="23">
        <f ca="1">OFFSET('Z1'!$B$7,B1840,K1840)*E1840</f>
        <v>0</v>
      </c>
      <c r="N1840" s="23">
        <f ca="1">IF(L1840&gt;0,OFFSET('Z1'!$I$7,B1840,L1840)*IF(L1840=1,E1840-9300,IF(L1840=2,E1840-18000,IF(L1840=3,E1840-45000,0))),0)</f>
        <v>0</v>
      </c>
      <c r="O1840" s="23">
        <f>IF(AND(F1840=1,E1840&gt;20000,E1840&lt;=45000),E1840*'Z1'!$G$7,0)+IF(AND(F1840=1,E1840&gt;45000,E1840&lt;=50000),'Z1'!$G$7/5000*(50000-E1840)*E1840,0)</f>
        <v>0</v>
      </c>
      <c r="P1840" s="24">
        <f t="shared" ca="1" si="375"/>
        <v>0</v>
      </c>
      <c r="Q1840" s="27">
        <v>537257</v>
      </c>
      <c r="R1840" s="26">
        <f t="shared" si="376"/>
        <v>536257</v>
      </c>
      <c r="S1840" s="27">
        <f t="shared" si="377"/>
        <v>1</v>
      </c>
      <c r="T1840" s="28">
        <f t="shared" si="378"/>
        <v>482631.3</v>
      </c>
      <c r="U1840" s="61">
        <f ca="1">OFFSET($U$4,B1840,0)/OFFSET($G$4,B1840,0)*G1840</f>
        <v>3750788.6228102064</v>
      </c>
      <c r="V1840" s="62">
        <f t="shared" ca="1" si="379"/>
        <v>4233419.9228102062</v>
      </c>
      <c r="W1840" s="63">
        <v>1043.0578210113626</v>
      </c>
      <c r="X1840" s="63">
        <f t="shared" ca="1" si="380"/>
        <v>973.87161785373962</v>
      </c>
      <c r="Y1840" s="64">
        <f t="shared" ca="1" si="381"/>
        <v>-6.6330170546575418E-2</v>
      </c>
      <c r="Z1840" s="64"/>
      <c r="AA1840" s="64">
        <f ca="1">MAX(Y1840,OFFSET($AA$4,B1840,0))</f>
        <v>-6.6330170546575418E-2</v>
      </c>
      <c r="AB1840" s="62">
        <f t="shared" ca="1" si="382"/>
        <v>4233419.9228102062</v>
      </c>
      <c r="AC1840" s="65">
        <f t="shared" ca="1" si="383"/>
        <v>0</v>
      </c>
      <c r="AD1840" s="62">
        <f ca="1">MAX(0,AB1840-W1840*(1+OFFSET($Y$4,B1840,0))*E1840)</f>
        <v>3793.2385487025604</v>
      </c>
      <c r="AE1840" s="65">
        <f ca="1">IF(OFFSET($AC$4,B1840,0)=0,0,-OFFSET($AC$4,B1840,0)/OFFSET($AD$4,B1840,0)*AD1840)</f>
        <v>-1365.9971971624159</v>
      </c>
      <c r="AF1840" s="51">
        <f t="shared" ca="1" si="384"/>
        <v>4232053.9256130438</v>
      </c>
    </row>
    <row r="1841" spans="1:32" ht="11.25" x14ac:dyDescent="0.2">
      <c r="A1841" s="60">
        <v>70413</v>
      </c>
      <c r="B1841" s="102">
        <f>INT(A1841/10000)</f>
        <v>7</v>
      </c>
      <c r="C1841" s="109">
        <v>3</v>
      </c>
      <c r="D1841" s="60" t="s">
        <v>1897</v>
      </c>
      <c r="E1841" s="60">
        <v>2217</v>
      </c>
      <c r="F1841" s="60">
        <v>0</v>
      </c>
      <c r="G1841" s="60">
        <f t="shared" si="372"/>
        <v>3573.6716417910447</v>
      </c>
      <c r="H1841" s="60"/>
      <c r="I1841" s="60"/>
      <c r="J1841" s="57"/>
      <c r="K1841" s="23">
        <f t="shared" si="373"/>
        <v>1</v>
      </c>
      <c r="L1841" s="23">
        <f t="shared" si="374"/>
        <v>0</v>
      </c>
      <c r="M1841" s="23">
        <f ca="1">OFFSET('Z1'!$B$7,B1841,K1841)*E1841</f>
        <v>0</v>
      </c>
      <c r="N1841" s="23">
        <f ca="1">IF(L1841&gt;0,OFFSET('Z1'!$I$7,B1841,L1841)*IF(L1841=1,E1841-9300,IF(L1841=2,E1841-18000,IF(L1841=3,E1841-45000,0))),0)</f>
        <v>0</v>
      </c>
      <c r="O1841" s="23">
        <f>IF(AND(F1841=1,E1841&gt;20000,E1841&lt;=45000),E1841*'Z1'!$G$7,0)+IF(AND(F1841=1,E1841&gt;45000,E1841&lt;=50000),'Z1'!$G$7/5000*(50000-E1841)*E1841,0)</f>
        <v>0</v>
      </c>
      <c r="P1841" s="24">
        <f t="shared" ca="1" si="375"/>
        <v>0</v>
      </c>
      <c r="Q1841" s="27">
        <v>149467</v>
      </c>
      <c r="R1841" s="26">
        <f t="shared" si="376"/>
        <v>148467</v>
      </c>
      <c r="S1841" s="27">
        <f t="shared" si="377"/>
        <v>1</v>
      </c>
      <c r="T1841" s="28">
        <f t="shared" si="378"/>
        <v>133620.30000000002</v>
      </c>
      <c r="U1841" s="61">
        <f ca="1">OFFSET($U$4,B1841,0)/OFFSET($G$4,B1841,0)*G1841</f>
        <v>1912928.0829929209</v>
      </c>
      <c r="V1841" s="62">
        <f t="shared" ca="1" si="379"/>
        <v>2046548.3829929209</v>
      </c>
      <c r="W1841" s="63">
        <v>990.08955848332982</v>
      </c>
      <c r="X1841" s="63">
        <f t="shared" ca="1" si="380"/>
        <v>923.11609517046497</v>
      </c>
      <c r="Y1841" s="64">
        <f t="shared" ca="1" si="381"/>
        <v>-6.764384366951437E-2</v>
      </c>
      <c r="Z1841" s="64"/>
      <c r="AA1841" s="64">
        <f ca="1">MAX(Y1841,OFFSET($AA$4,B1841,0))</f>
        <v>-6.764384366951437E-2</v>
      </c>
      <c r="AB1841" s="62">
        <f t="shared" ca="1" si="382"/>
        <v>2046548.3829929209</v>
      </c>
      <c r="AC1841" s="65">
        <f t="shared" ca="1" si="383"/>
        <v>0</v>
      </c>
      <c r="AD1841" s="62">
        <f ca="1">MAX(0,AB1841-W1841*(1+OFFSET($Y$4,B1841,0))*E1841)</f>
        <v>0</v>
      </c>
      <c r="AE1841" s="65">
        <f ca="1">IF(OFFSET($AC$4,B1841,0)=0,0,-OFFSET($AC$4,B1841,0)/OFFSET($AD$4,B1841,0)*AD1841)</f>
        <v>0</v>
      </c>
      <c r="AF1841" s="51">
        <f t="shared" ca="1" si="384"/>
        <v>2046548.3829929209</v>
      </c>
    </row>
    <row r="1842" spans="1:32" ht="11.25" x14ac:dyDescent="0.2">
      <c r="A1842" s="60">
        <v>70414</v>
      </c>
      <c r="B1842" s="102">
        <f>INT(A1842/10000)</f>
        <v>7</v>
      </c>
      <c r="C1842" s="109">
        <v>3</v>
      </c>
      <c r="D1842" s="60" t="s">
        <v>1898</v>
      </c>
      <c r="E1842" s="60">
        <v>1649</v>
      </c>
      <c r="F1842" s="60">
        <v>0</v>
      </c>
      <c r="G1842" s="60">
        <f t="shared" si="372"/>
        <v>2658.0895522388059</v>
      </c>
      <c r="H1842" s="60"/>
      <c r="I1842" s="60"/>
      <c r="J1842" s="57"/>
      <c r="K1842" s="23">
        <f t="shared" si="373"/>
        <v>1</v>
      </c>
      <c r="L1842" s="23">
        <f t="shared" si="374"/>
        <v>0</v>
      </c>
      <c r="M1842" s="23">
        <f ca="1">OFFSET('Z1'!$B$7,B1842,K1842)*E1842</f>
        <v>0</v>
      </c>
      <c r="N1842" s="23">
        <f ca="1">IF(L1842&gt;0,OFFSET('Z1'!$I$7,B1842,L1842)*IF(L1842=1,E1842-9300,IF(L1842=2,E1842-18000,IF(L1842=3,E1842-45000,0))),0)</f>
        <v>0</v>
      </c>
      <c r="O1842" s="23">
        <f>IF(AND(F1842=1,E1842&gt;20000,E1842&lt;=45000),E1842*'Z1'!$G$7,0)+IF(AND(F1842=1,E1842&gt;45000,E1842&lt;=50000),'Z1'!$G$7/5000*(50000-E1842)*E1842,0)</f>
        <v>0</v>
      </c>
      <c r="P1842" s="24">
        <f t="shared" ca="1" si="375"/>
        <v>0</v>
      </c>
      <c r="Q1842" s="27">
        <v>140116</v>
      </c>
      <c r="R1842" s="26">
        <f t="shared" si="376"/>
        <v>139116</v>
      </c>
      <c r="S1842" s="27">
        <f t="shared" si="377"/>
        <v>1</v>
      </c>
      <c r="T1842" s="28">
        <f t="shared" si="378"/>
        <v>125204.40000000001</v>
      </c>
      <c r="U1842" s="61">
        <f ca="1">OFFSET($U$4,B1842,0)/OFFSET($G$4,B1842,0)*G1842</f>
        <v>1422831.9390416448</v>
      </c>
      <c r="V1842" s="62">
        <f t="shared" ca="1" si="379"/>
        <v>1548036.3390416447</v>
      </c>
      <c r="W1842" s="63">
        <v>1006.810325110319</v>
      </c>
      <c r="X1842" s="63">
        <f t="shared" ca="1" si="380"/>
        <v>938.77279505254376</v>
      </c>
      <c r="Y1842" s="64">
        <f t="shared" ca="1" si="381"/>
        <v>-6.7577306629548306E-2</v>
      </c>
      <c r="Z1842" s="64"/>
      <c r="AA1842" s="64">
        <f ca="1">MAX(Y1842,OFFSET($AA$4,B1842,0))</f>
        <v>-6.7577306629548306E-2</v>
      </c>
      <c r="AB1842" s="62">
        <f t="shared" ca="1" si="382"/>
        <v>1548036.3390416447</v>
      </c>
      <c r="AC1842" s="65">
        <f t="shared" ca="1" si="383"/>
        <v>0</v>
      </c>
      <c r="AD1842" s="62">
        <f ca="1">MAX(0,AB1842-W1842*(1+OFFSET($Y$4,B1842,0))*E1842)</f>
        <v>0</v>
      </c>
      <c r="AE1842" s="65">
        <f ca="1">IF(OFFSET($AC$4,B1842,0)=0,0,-OFFSET($AC$4,B1842,0)/OFFSET($AD$4,B1842,0)*AD1842)</f>
        <v>0</v>
      </c>
      <c r="AF1842" s="51">
        <f t="shared" ca="1" si="384"/>
        <v>1548036.3390416447</v>
      </c>
    </row>
    <row r="1843" spans="1:32" ht="11.25" x14ac:dyDescent="0.2">
      <c r="A1843" s="60">
        <v>70415</v>
      </c>
      <c r="B1843" s="102">
        <f>INT(A1843/10000)</f>
        <v>7</v>
      </c>
      <c r="C1843" s="109">
        <v>2</v>
      </c>
      <c r="D1843" s="60" t="s">
        <v>1899</v>
      </c>
      <c r="E1843" s="60">
        <v>790</v>
      </c>
      <c r="F1843" s="60">
        <v>0</v>
      </c>
      <c r="G1843" s="60">
        <f t="shared" si="372"/>
        <v>1273.4328358208954</v>
      </c>
      <c r="H1843" s="60"/>
      <c r="I1843" s="60"/>
      <c r="J1843" s="57"/>
      <c r="K1843" s="23">
        <f t="shared" si="373"/>
        <v>1</v>
      </c>
      <c r="L1843" s="23">
        <f t="shared" si="374"/>
        <v>0</v>
      </c>
      <c r="M1843" s="23">
        <f ca="1">OFFSET('Z1'!$B$7,B1843,K1843)*E1843</f>
        <v>0</v>
      </c>
      <c r="N1843" s="23">
        <f ca="1">IF(L1843&gt;0,OFFSET('Z1'!$I$7,B1843,L1843)*IF(L1843=1,E1843-9300,IF(L1843=2,E1843-18000,IF(L1843=3,E1843-45000,0))),0)</f>
        <v>0</v>
      </c>
      <c r="O1843" s="23">
        <f>IF(AND(F1843=1,E1843&gt;20000,E1843&lt;=45000),E1843*'Z1'!$G$7,0)+IF(AND(F1843=1,E1843&gt;45000,E1843&lt;=50000),'Z1'!$G$7/5000*(50000-E1843)*E1843,0)</f>
        <v>0</v>
      </c>
      <c r="P1843" s="24">
        <f t="shared" ca="1" si="375"/>
        <v>0</v>
      </c>
      <c r="Q1843" s="27">
        <v>77950</v>
      </c>
      <c r="R1843" s="26">
        <f t="shared" si="376"/>
        <v>76950</v>
      </c>
      <c r="S1843" s="27">
        <f t="shared" si="377"/>
        <v>1</v>
      </c>
      <c r="T1843" s="28">
        <f t="shared" si="378"/>
        <v>69255</v>
      </c>
      <c r="U1843" s="61">
        <f ca="1">OFFSET($U$4,B1843,0)/OFFSET($G$4,B1843,0)*G1843</f>
        <v>681647.80584772548</v>
      </c>
      <c r="V1843" s="62">
        <f t="shared" ca="1" si="379"/>
        <v>750902.80584772548</v>
      </c>
      <c r="W1843" s="63">
        <v>1011.7797798870993</v>
      </c>
      <c r="X1843" s="63">
        <f t="shared" ca="1" si="380"/>
        <v>950.50988081990567</v>
      </c>
      <c r="Y1843" s="64">
        <f t="shared" ca="1" si="381"/>
        <v>-6.0556556164850894E-2</v>
      </c>
      <c r="Z1843" s="64"/>
      <c r="AA1843" s="64">
        <f ca="1">MAX(Y1843,OFFSET($AA$4,B1843,0))</f>
        <v>-6.0556556164850894E-2</v>
      </c>
      <c r="AB1843" s="62">
        <f t="shared" ca="1" si="382"/>
        <v>750902.80584772548</v>
      </c>
      <c r="AC1843" s="65">
        <f t="shared" ca="1" si="383"/>
        <v>0</v>
      </c>
      <c r="AD1843" s="62">
        <f ca="1">MAX(0,AB1843-W1843*(1+OFFSET($Y$4,B1843,0))*E1843)</f>
        <v>5283.5753683277871</v>
      </c>
      <c r="AE1843" s="65">
        <f ca="1">IF(OFFSET($AC$4,B1843,0)=0,0,-OFFSET($AC$4,B1843,0)/OFFSET($AD$4,B1843,0)*AD1843)</f>
        <v>-1902.6879146846061</v>
      </c>
      <c r="AF1843" s="51">
        <f t="shared" ca="1" si="384"/>
        <v>749000.11793304083</v>
      </c>
    </row>
    <row r="1844" spans="1:32" ht="11.25" x14ac:dyDescent="0.2">
      <c r="A1844" s="60">
        <v>70416</v>
      </c>
      <c r="B1844" s="102">
        <f>INT(A1844/10000)</f>
        <v>7</v>
      </c>
      <c r="C1844" s="109">
        <v>5</v>
      </c>
      <c r="D1844" s="60" t="s">
        <v>1900</v>
      </c>
      <c r="E1844" s="60">
        <v>9463</v>
      </c>
      <c r="F1844" s="60">
        <v>0</v>
      </c>
      <c r="G1844" s="60">
        <f t="shared" si="372"/>
        <v>15507.174129353232</v>
      </c>
      <c r="H1844" s="60"/>
      <c r="I1844" s="60"/>
      <c r="J1844" s="57"/>
      <c r="K1844" s="23">
        <f t="shared" si="373"/>
        <v>1</v>
      </c>
      <c r="L1844" s="23">
        <f t="shared" si="374"/>
        <v>1</v>
      </c>
      <c r="M1844" s="23">
        <f ca="1">OFFSET('Z1'!$B$7,B1844,K1844)*E1844</f>
        <v>0</v>
      </c>
      <c r="N1844" s="23">
        <f ca="1">IF(L1844&gt;0,OFFSET('Z1'!$I$7,B1844,L1844)*IF(L1844=1,E1844-9300,IF(L1844=2,E1844-18000,IF(L1844=3,E1844-45000,0))),0)</f>
        <v>337247.00000000006</v>
      </c>
      <c r="O1844" s="23">
        <f>IF(AND(F1844=1,E1844&gt;20000,E1844&lt;=45000),E1844*'Z1'!$G$7,0)+IF(AND(F1844=1,E1844&gt;45000,E1844&lt;=50000),'Z1'!$G$7/5000*(50000-E1844)*E1844,0)</f>
        <v>0</v>
      </c>
      <c r="P1844" s="24">
        <f t="shared" ca="1" si="375"/>
        <v>337247.00000000006</v>
      </c>
      <c r="Q1844" s="27">
        <v>535223</v>
      </c>
      <c r="R1844" s="26">
        <f t="shared" si="376"/>
        <v>534223</v>
      </c>
      <c r="S1844" s="27">
        <f t="shared" si="377"/>
        <v>2</v>
      </c>
      <c r="T1844" s="28">
        <f t="shared" si="378"/>
        <v>368842.82271428575</v>
      </c>
      <c r="U1844" s="61">
        <f ca="1">OFFSET($U$4,B1844,0)/OFFSET($G$4,B1844,0)*G1844</f>
        <v>8300737.1278895969</v>
      </c>
      <c r="V1844" s="62">
        <f t="shared" ca="1" si="379"/>
        <v>9006826.9506038819</v>
      </c>
      <c r="W1844" s="63">
        <v>1015.8915273536262</v>
      </c>
      <c r="X1844" s="63">
        <f t="shared" ca="1" si="380"/>
        <v>951.79403472512752</v>
      </c>
      <c r="Y1844" s="64">
        <f t="shared" ca="1" si="381"/>
        <v>-6.3094819577313666E-2</v>
      </c>
      <c r="Z1844" s="64"/>
      <c r="AA1844" s="64">
        <f ca="1">MAX(Y1844,OFFSET($AA$4,B1844,0))</f>
        <v>-6.3094819577313666E-2</v>
      </c>
      <c r="AB1844" s="62">
        <f t="shared" ca="1" si="382"/>
        <v>9006826.9506038819</v>
      </c>
      <c r="AC1844" s="65">
        <f t="shared" ca="1" si="383"/>
        <v>0</v>
      </c>
      <c r="AD1844" s="62">
        <f ca="1">MAX(0,AB1844-W1844*(1+OFFSET($Y$4,B1844,0))*E1844)</f>
        <v>39145.112121874467</v>
      </c>
      <c r="AE1844" s="65">
        <f ca="1">IF(OFFSET($AC$4,B1844,0)=0,0,-OFFSET($AC$4,B1844,0)/OFFSET($AD$4,B1844,0)*AD1844)</f>
        <v>-14096.691456269904</v>
      </c>
      <c r="AF1844" s="51">
        <f t="shared" ca="1" si="384"/>
        <v>8992730.2591476124</v>
      </c>
    </row>
    <row r="1845" spans="1:32" ht="11.25" x14ac:dyDescent="0.2">
      <c r="A1845" s="60">
        <v>70417</v>
      </c>
      <c r="B1845" s="102">
        <f>INT(A1845/10000)</f>
        <v>7</v>
      </c>
      <c r="C1845" s="109">
        <v>3</v>
      </c>
      <c r="D1845" s="60" t="s">
        <v>1901</v>
      </c>
      <c r="E1845" s="60">
        <v>1822</v>
      </c>
      <c r="F1845" s="60">
        <v>0</v>
      </c>
      <c r="G1845" s="60">
        <f t="shared" si="372"/>
        <v>2936.9552238805968</v>
      </c>
      <c r="H1845" s="60"/>
      <c r="I1845" s="60"/>
      <c r="J1845" s="57"/>
      <c r="K1845" s="23">
        <f t="shared" si="373"/>
        <v>1</v>
      </c>
      <c r="L1845" s="23">
        <f t="shared" si="374"/>
        <v>0</v>
      </c>
      <c r="M1845" s="23">
        <f ca="1">OFFSET('Z1'!$B$7,B1845,K1845)*E1845</f>
        <v>0</v>
      </c>
      <c r="N1845" s="23">
        <f ca="1">IF(L1845&gt;0,OFFSET('Z1'!$I$7,B1845,L1845)*IF(L1845=1,E1845-9300,IF(L1845=2,E1845-18000,IF(L1845=3,E1845-45000,0))),0)</f>
        <v>0</v>
      </c>
      <c r="O1845" s="23">
        <f>IF(AND(F1845=1,E1845&gt;20000,E1845&lt;=45000),E1845*'Z1'!$G$7,0)+IF(AND(F1845=1,E1845&gt;45000,E1845&lt;=50000),'Z1'!$G$7/5000*(50000-E1845)*E1845,0)</f>
        <v>0</v>
      </c>
      <c r="P1845" s="24">
        <f t="shared" ca="1" si="375"/>
        <v>0</v>
      </c>
      <c r="Q1845" s="27">
        <v>168081</v>
      </c>
      <c r="R1845" s="26">
        <f t="shared" si="376"/>
        <v>167081</v>
      </c>
      <c r="S1845" s="27">
        <f t="shared" si="377"/>
        <v>1</v>
      </c>
      <c r="T1845" s="28">
        <f t="shared" si="378"/>
        <v>150372.9</v>
      </c>
      <c r="U1845" s="61">
        <f ca="1">OFFSET($U$4,B1845,0)/OFFSET($G$4,B1845,0)*G1845</f>
        <v>1572104.180069058</v>
      </c>
      <c r="V1845" s="62">
        <f t="shared" ca="1" si="379"/>
        <v>1722477.0800690579</v>
      </c>
      <c r="W1845" s="63">
        <v>1011.9208283869517</v>
      </c>
      <c r="X1845" s="63">
        <f t="shared" ca="1" si="380"/>
        <v>945.37710212352249</v>
      </c>
      <c r="Y1845" s="64">
        <f t="shared" ca="1" si="381"/>
        <v>-6.575981479648263E-2</v>
      </c>
      <c r="Z1845" s="64"/>
      <c r="AA1845" s="64">
        <f ca="1">MAX(Y1845,OFFSET($AA$4,B1845,0))</f>
        <v>-6.575981479648263E-2</v>
      </c>
      <c r="AB1845" s="62">
        <f t="shared" ca="1" si="382"/>
        <v>1722477.0800690579</v>
      </c>
      <c r="AC1845" s="65">
        <f t="shared" ca="1" si="383"/>
        <v>0</v>
      </c>
      <c r="AD1845" s="62">
        <f ca="1">MAX(0,AB1845-W1845*(1+OFFSET($Y$4,B1845,0))*E1845)</f>
        <v>2594.0117562038358</v>
      </c>
      <c r="AE1845" s="65">
        <f ca="1">IF(OFFSET($AC$4,B1845,0)=0,0,-OFFSET($AC$4,B1845,0)/OFFSET($AD$4,B1845,0)*AD1845)</f>
        <v>-934.13919079589266</v>
      </c>
      <c r="AF1845" s="51">
        <f t="shared" ca="1" si="384"/>
        <v>1721542.940878262</v>
      </c>
    </row>
    <row r="1846" spans="1:32" ht="11.25" x14ac:dyDescent="0.2">
      <c r="A1846" s="60">
        <v>70418</v>
      </c>
      <c r="B1846" s="102">
        <f>INT(A1846/10000)</f>
        <v>7</v>
      </c>
      <c r="C1846" s="109">
        <v>2</v>
      </c>
      <c r="D1846" s="60" t="s">
        <v>1902</v>
      </c>
      <c r="E1846" s="60">
        <v>841</v>
      </c>
      <c r="F1846" s="60">
        <v>0</v>
      </c>
      <c r="G1846" s="60">
        <f t="shared" si="372"/>
        <v>1355.641791044776</v>
      </c>
      <c r="H1846" s="60"/>
      <c r="I1846" s="60"/>
      <c r="J1846" s="57"/>
      <c r="K1846" s="23">
        <f t="shared" si="373"/>
        <v>1</v>
      </c>
      <c r="L1846" s="23">
        <f t="shared" si="374"/>
        <v>0</v>
      </c>
      <c r="M1846" s="23">
        <f ca="1">OFFSET('Z1'!$B$7,B1846,K1846)*E1846</f>
        <v>0</v>
      </c>
      <c r="N1846" s="23">
        <f ca="1">IF(L1846&gt;0,OFFSET('Z1'!$I$7,B1846,L1846)*IF(L1846=1,E1846-9300,IF(L1846=2,E1846-18000,IF(L1846=3,E1846-45000,0))),0)</f>
        <v>0</v>
      </c>
      <c r="O1846" s="23">
        <f>IF(AND(F1846=1,E1846&gt;20000,E1846&lt;=45000),E1846*'Z1'!$G$7,0)+IF(AND(F1846=1,E1846&gt;45000,E1846&lt;=50000),'Z1'!$G$7/5000*(50000-E1846)*E1846,0)</f>
        <v>0</v>
      </c>
      <c r="P1846" s="24">
        <f t="shared" ca="1" si="375"/>
        <v>0</v>
      </c>
      <c r="Q1846" s="27">
        <v>56687</v>
      </c>
      <c r="R1846" s="26">
        <f t="shared" si="376"/>
        <v>55687</v>
      </c>
      <c r="S1846" s="27">
        <f t="shared" si="377"/>
        <v>1</v>
      </c>
      <c r="T1846" s="28">
        <f t="shared" si="378"/>
        <v>50118.3</v>
      </c>
      <c r="U1846" s="61">
        <f ca="1">OFFSET($U$4,B1846,0)/OFFSET($G$4,B1846,0)*G1846</f>
        <v>725652.91736447741</v>
      </c>
      <c r="V1846" s="62">
        <f t="shared" ca="1" si="379"/>
        <v>775771.21736447746</v>
      </c>
      <c r="W1846" s="63">
        <v>989.38826925680519</v>
      </c>
      <c r="X1846" s="63">
        <f t="shared" ca="1" si="380"/>
        <v>922.43902183647731</v>
      </c>
      <c r="Y1846" s="64">
        <f t="shared" ca="1" si="381"/>
        <v>-6.7667314744511597E-2</v>
      </c>
      <c r="Z1846" s="64"/>
      <c r="AA1846" s="64">
        <f ca="1">MAX(Y1846,OFFSET($AA$4,B1846,0))</f>
        <v>-6.7667314744511597E-2</v>
      </c>
      <c r="AB1846" s="62">
        <f t="shared" ca="1" si="382"/>
        <v>775771.21736447746</v>
      </c>
      <c r="AC1846" s="65">
        <f t="shared" ca="1" si="383"/>
        <v>0</v>
      </c>
      <c r="AD1846" s="62">
        <f ca="1">MAX(0,AB1846-W1846*(1+OFFSET($Y$4,B1846,0))*E1846)</f>
        <v>0</v>
      </c>
      <c r="AE1846" s="65">
        <f ca="1">IF(OFFSET($AC$4,B1846,0)=0,0,-OFFSET($AC$4,B1846,0)/OFFSET($AD$4,B1846,0)*AD1846)</f>
        <v>0</v>
      </c>
      <c r="AF1846" s="51">
        <f t="shared" ca="1" si="384"/>
        <v>775771.21736447746</v>
      </c>
    </row>
    <row r="1847" spans="1:32" ht="11.25" x14ac:dyDescent="0.2">
      <c r="A1847" s="60">
        <v>70419</v>
      </c>
      <c r="B1847" s="102">
        <f>INT(A1847/10000)</f>
        <v>7</v>
      </c>
      <c r="C1847" s="109">
        <v>3</v>
      </c>
      <c r="D1847" s="60" t="s">
        <v>1903</v>
      </c>
      <c r="E1847" s="60">
        <v>2038</v>
      </c>
      <c r="F1847" s="60">
        <v>0</v>
      </c>
      <c r="G1847" s="60">
        <f t="shared" si="372"/>
        <v>3285.1343283582091</v>
      </c>
      <c r="H1847" s="60"/>
      <c r="I1847" s="60"/>
      <c r="J1847" s="57"/>
      <c r="K1847" s="23">
        <f t="shared" si="373"/>
        <v>1</v>
      </c>
      <c r="L1847" s="23">
        <f t="shared" si="374"/>
        <v>0</v>
      </c>
      <c r="M1847" s="23">
        <f ca="1">OFFSET('Z1'!$B$7,B1847,K1847)*E1847</f>
        <v>0</v>
      </c>
      <c r="N1847" s="23">
        <f ca="1">IF(L1847&gt;0,OFFSET('Z1'!$I$7,B1847,L1847)*IF(L1847=1,E1847-9300,IF(L1847=2,E1847-18000,IF(L1847=3,E1847-45000,0))),0)</f>
        <v>0</v>
      </c>
      <c r="O1847" s="23">
        <f>IF(AND(F1847=1,E1847&gt;20000,E1847&lt;=45000),E1847*'Z1'!$G$7,0)+IF(AND(F1847=1,E1847&gt;45000,E1847&lt;=50000),'Z1'!$G$7/5000*(50000-E1847)*E1847,0)</f>
        <v>0</v>
      </c>
      <c r="P1847" s="24">
        <f t="shared" ca="1" si="375"/>
        <v>0</v>
      </c>
      <c r="Q1847" s="27">
        <v>201002</v>
      </c>
      <c r="R1847" s="26">
        <f t="shared" si="376"/>
        <v>200002</v>
      </c>
      <c r="S1847" s="27">
        <f t="shared" si="377"/>
        <v>1</v>
      </c>
      <c r="T1847" s="28">
        <f t="shared" si="378"/>
        <v>180001.80000000002</v>
      </c>
      <c r="U1847" s="61">
        <f ca="1">OFFSET($U$4,B1847,0)/OFFSET($G$4,B1847,0)*G1847</f>
        <v>1758478.7700223604</v>
      </c>
      <c r="V1847" s="62">
        <f t="shared" ca="1" si="379"/>
        <v>1938480.5700223604</v>
      </c>
      <c r="W1847" s="63">
        <v>1017.8685556703396</v>
      </c>
      <c r="X1847" s="63">
        <f t="shared" ca="1" si="380"/>
        <v>951.16809127691874</v>
      </c>
      <c r="Y1847" s="64">
        <f t="shared" ca="1" si="381"/>
        <v>-6.5529546051743215E-2</v>
      </c>
      <c r="Z1847" s="64"/>
      <c r="AA1847" s="64">
        <f ca="1">MAX(Y1847,OFFSET($AA$4,B1847,0))</f>
        <v>-6.5529546051743215E-2</v>
      </c>
      <c r="AB1847" s="62">
        <f t="shared" ca="1" si="382"/>
        <v>1938480.5700223604</v>
      </c>
      <c r="AC1847" s="65">
        <f t="shared" ca="1" si="383"/>
        <v>0</v>
      </c>
      <c r="AD1847" s="62">
        <f ca="1">MAX(0,AB1847-W1847*(1+OFFSET($Y$4,B1847,0))*E1847)</f>
        <v>3396.2619857874233</v>
      </c>
      <c r="AE1847" s="65">
        <f ca="1">IF(OFFSET($AC$4,B1847,0)=0,0,-OFFSET($AC$4,B1847,0)/OFFSET($AD$4,B1847,0)*AD1847)</f>
        <v>-1223.0404953049162</v>
      </c>
      <c r="AF1847" s="51">
        <f t="shared" ca="1" si="384"/>
        <v>1937257.5295270556</v>
      </c>
    </row>
    <row r="1848" spans="1:32" ht="11.25" x14ac:dyDescent="0.2">
      <c r="A1848" s="60">
        <v>70420</v>
      </c>
      <c r="B1848" s="102">
        <f>INT(A1848/10000)</f>
        <v>7</v>
      </c>
      <c r="C1848" s="109">
        <v>4</v>
      </c>
      <c r="D1848" s="60" t="s">
        <v>1904</v>
      </c>
      <c r="E1848" s="60">
        <v>3683</v>
      </c>
      <c r="F1848" s="60">
        <v>0</v>
      </c>
      <c r="G1848" s="60">
        <f t="shared" si="372"/>
        <v>5936.7761194029854</v>
      </c>
      <c r="H1848" s="60"/>
      <c r="I1848" s="60"/>
      <c r="J1848" s="57"/>
      <c r="K1848" s="23">
        <f t="shared" si="373"/>
        <v>1</v>
      </c>
      <c r="L1848" s="23">
        <f t="shared" si="374"/>
        <v>0</v>
      </c>
      <c r="M1848" s="23">
        <f ca="1">OFFSET('Z1'!$B$7,B1848,K1848)*E1848</f>
        <v>0</v>
      </c>
      <c r="N1848" s="23">
        <f ca="1">IF(L1848&gt;0,OFFSET('Z1'!$I$7,B1848,L1848)*IF(L1848=1,E1848-9300,IF(L1848=2,E1848-18000,IF(L1848=3,E1848-45000,0))),0)</f>
        <v>0</v>
      </c>
      <c r="O1848" s="23">
        <f>IF(AND(F1848=1,E1848&gt;20000,E1848&lt;=45000),E1848*'Z1'!$G$7,0)+IF(AND(F1848=1,E1848&gt;45000,E1848&lt;=50000),'Z1'!$G$7/5000*(50000-E1848)*E1848,0)</f>
        <v>0</v>
      </c>
      <c r="P1848" s="24">
        <f t="shared" ca="1" si="375"/>
        <v>0</v>
      </c>
      <c r="Q1848" s="27">
        <v>499602</v>
      </c>
      <c r="R1848" s="26">
        <f t="shared" si="376"/>
        <v>498602</v>
      </c>
      <c r="S1848" s="27">
        <f t="shared" si="377"/>
        <v>1</v>
      </c>
      <c r="T1848" s="28">
        <f t="shared" si="378"/>
        <v>448741.8</v>
      </c>
      <c r="U1848" s="61">
        <f ca="1">OFFSET($U$4,B1848,0)/OFFSET($G$4,B1848,0)*G1848</f>
        <v>3177859.3277685735</v>
      </c>
      <c r="V1848" s="62">
        <f t="shared" ca="1" si="379"/>
        <v>3626601.1277685734</v>
      </c>
      <c r="W1848" s="63">
        <v>1049.1904773062399</v>
      </c>
      <c r="X1848" s="63">
        <f t="shared" ca="1" si="380"/>
        <v>984.68670316822522</v>
      </c>
      <c r="Y1848" s="64">
        <f t="shared" ca="1" si="381"/>
        <v>-6.1479564991502644E-2</v>
      </c>
      <c r="Z1848" s="64"/>
      <c r="AA1848" s="64">
        <f ca="1">MAX(Y1848,OFFSET($AA$4,B1848,0))</f>
        <v>-6.1479564991502644E-2</v>
      </c>
      <c r="AB1848" s="62">
        <f t="shared" ca="1" si="382"/>
        <v>3626601.1277685734</v>
      </c>
      <c r="AC1848" s="65">
        <f t="shared" ca="1" si="383"/>
        <v>0</v>
      </c>
      <c r="AD1848" s="62">
        <f ca="1">MAX(0,AB1848-W1848*(1+OFFSET($Y$4,B1848,0))*E1848)</f>
        <v>21976.278074070346</v>
      </c>
      <c r="AE1848" s="65">
        <f ca="1">IF(OFFSET($AC$4,B1848,0)=0,0,-OFFSET($AC$4,B1848,0)/OFFSET($AD$4,B1848,0)*AD1848)</f>
        <v>-7913.9589740565698</v>
      </c>
      <c r="AF1848" s="51">
        <f t="shared" ca="1" si="384"/>
        <v>3618687.1687945169</v>
      </c>
    </row>
    <row r="1849" spans="1:32" ht="11.25" x14ac:dyDescent="0.2">
      <c r="A1849" s="60">
        <v>70501</v>
      </c>
      <c r="B1849" s="102">
        <f>INT(A1849/10000)</f>
        <v>7</v>
      </c>
      <c r="C1849" s="109">
        <v>4</v>
      </c>
      <c r="D1849" s="60" t="s">
        <v>1905</v>
      </c>
      <c r="E1849" s="60">
        <v>2550</v>
      </c>
      <c r="F1849" s="60">
        <v>0</v>
      </c>
      <c r="G1849" s="60">
        <f t="shared" si="372"/>
        <v>4110.4477611940301</v>
      </c>
      <c r="H1849" s="60"/>
      <c r="I1849" s="60"/>
      <c r="J1849" s="57"/>
      <c r="K1849" s="23">
        <f t="shared" si="373"/>
        <v>1</v>
      </c>
      <c r="L1849" s="23">
        <f t="shared" si="374"/>
        <v>0</v>
      </c>
      <c r="M1849" s="23">
        <f ca="1">OFFSET('Z1'!$B$7,B1849,K1849)*E1849</f>
        <v>0</v>
      </c>
      <c r="N1849" s="23">
        <f ca="1">IF(L1849&gt;0,OFFSET('Z1'!$I$7,B1849,L1849)*IF(L1849=1,E1849-9300,IF(L1849=2,E1849-18000,IF(L1849=3,E1849-45000,0))),0)</f>
        <v>0</v>
      </c>
      <c r="O1849" s="23">
        <f>IF(AND(F1849=1,E1849&gt;20000,E1849&lt;=45000),E1849*'Z1'!$G$7,0)+IF(AND(F1849=1,E1849&gt;45000,E1849&lt;=50000),'Z1'!$G$7/5000*(50000-E1849)*E1849,0)</f>
        <v>0</v>
      </c>
      <c r="P1849" s="24">
        <f t="shared" ca="1" si="375"/>
        <v>0</v>
      </c>
      <c r="Q1849" s="27">
        <v>416804</v>
      </c>
      <c r="R1849" s="26">
        <f t="shared" si="376"/>
        <v>415804</v>
      </c>
      <c r="S1849" s="27">
        <f t="shared" si="377"/>
        <v>1</v>
      </c>
      <c r="T1849" s="28">
        <f t="shared" si="378"/>
        <v>374223.60000000003</v>
      </c>
      <c r="U1849" s="61">
        <f ca="1">OFFSET($U$4,B1849,0)/OFFSET($G$4,B1849,0)*G1849</f>
        <v>2200255.5758375954</v>
      </c>
      <c r="V1849" s="62">
        <f t="shared" ca="1" si="379"/>
        <v>2574479.1758375955</v>
      </c>
      <c r="W1849" s="63">
        <v>1080.3546437777743</v>
      </c>
      <c r="X1849" s="63">
        <f t="shared" ca="1" si="380"/>
        <v>1009.5996767990571</v>
      </c>
      <c r="Y1849" s="64">
        <f t="shared" ca="1" si="381"/>
        <v>-6.5492352336545601E-2</v>
      </c>
      <c r="Z1849" s="64"/>
      <c r="AA1849" s="64">
        <f ca="1">MAX(Y1849,OFFSET($AA$4,B1849,0))</f>
        <v>-6.5492352336545601E-2</v>
      </c>
      <c r="AB1849" s="62">
        <f t="shared" ca="1" si="382"/>
        <v>2574479.1758375955</v>
      </c>
      <c r="AC1849" s="65">
        <f t="shared" ca="1" si="383"/>
        <v>0</v>
      </c>
      <c r="AD1849" s="62">
        <f ca="1">MAX(0,AB1849-W1849*(1+OFFSET($Y$4,B1849,0))*E1849)</f>
        <v>4612.8315943353809</v>
      </c>
      <c r="AE1849" s="65">
        <f ca="1">IF(OFFSET($AC$4,B1849,0)=0,0,-OFFSET($AC$4,B1849,0)/OFFSET($AD$4,B1849,0)*AD1849)</f>
        <v>-1661.1438874572239</v>
      </c>
      <c r="AF1849" s="51">
        <f t="shared" ca="1" si="384"/>
        <v>2572818.031950138</v>
      </c>
    </row>
    <row r="1850" spans="1:32" ht="11.25" x14ac:dyDescent="0.2">
      <c r="A1850" s="60">
        <v>70502</v>
      </c>
      <c r="B1850" s="102">
        <f>INT(A1850/10000)</f>
        <v>7</v>
      </c>
      <c r="C1850" s="109">
        <v>2</v>
      </c>
      <c r="D1850" s="60" t="s">
        <v>1906</v>
      </c>
      <c r="E1850" s="60">
        <v>986</v>
      </c>
      <c r="F1850" s="60">
        <v>0</v>
      </c>
      <c r="G1850" s="60">
        <f t="shared" si="372"/>
        <v>1589.3731343283582</v>
      </c>
      <c r="H1850" s="60"/>
      <c r="I1850" s="60"/>
      <c r="J1850" s="57"/>
      <c r="K1850" s="23">
        <f t="shared" si="373"/>
        <v>1</v>
      </c>
      <c r="L1850" s="23">
        <f t="shared" si="374"/>
        <v>0</v>
      </c>
      <c r="M1850" s="23">
        <f ca="1">OFFSET('Z1'!$B$7,B1850,K1850)*E1850</f>
        <v>0</v>
      </c>
      <c r="N1850" s="23">
        <f ca="1">IF(L1850&gt;0,OFFSET('Z1'!$I$7,B1850,L1850)*IF(L1850=1,E1850-9300,IF(L1850=2,E1850-18000,IF(L1850=3,E1850-45000,0))),0)</f>
        <v>0</v>
      </c>
      <c r="O1850" s="23">
        <f>IF(AND(F1850=1,E1850&gt;20000,E1850&lt;=45000),E1850*'Z1'!$G$7,0)+IF(AND(F1850=1,E1850&gt;45000,E1850&lt;=50000),'Z1'!$G$7/5000*(50000-E1850)*E1850,0)</f>
        <v>0</v>
      </c>
      <c r="P1850" s="24">
        <f t="shared" ca="1" si="375"/>
        <v>0</v>
      </c>
      <c r="Q1850" s="27">
        <v>13485</v>
      </c>
      <c r="R1850" s="26">
        <f t="shared" si="376"/>
        <v>12485</v>
      </c>
      <c r="S1850" s="27">
        <f t="shared" si="377"/>
        <v>1</v>
      </c>
      <c r="T1850" s="28">
        <f t="shared" si="378"/>
        <v>11236.5</v>
      </c>
      <c r="U1850" s="61">
        <f ca="1">OFFSET($U$4,B1850,0)/OFFSET($G$4,B1850,0)*G1850</f>
        <v>850765.48932387005</v>
      </c>
      <c r="V1850" s="62">
        <f t="shared" ca="1" si="379"/>
        <v>862001.98932387005</v>
      </c>
      <c r="W1850" s="63">
        <v>953.54273089222181</v>
      </c>
      <c r="X1850" s="63">
        <f t="shared" ca="1" si="380"/>
        <v>874.24136848262685</v>
      </c>
      <c r="Y1850" s="64">
        <f t="shared" ca="1" si="381"/>
        <v>-8.3164980278747858E-2</v>
      </c>
      <c r="Z1850" s="64"/>
      <c r="AA1850" s="64">
        <f ca="1">MAX(Y1850,OFFSET($AA$4,B1850,0))</f>
        <v>-7.2166759510916223E-2</v>
      </c>
      <c r="AB1850" s="62">
        <f t="shared" ca="1" si="382"/>
        <v>872342.44096126093</v>
      </c>
      <c r="AC1850" s="65">
        <f t="shared" ca="1" si="383"/>
        <v>10340.451637390885</v>
      </c>
      <c r="AD1850" s="62">
        <f ca="1">MAX(0,AB1850-W1850*(1+OFFSET($Y$4,B1850,0))*E1850)</f>
        <v>0</v>
      </c>
      <c r="AE1850" s="65">
        <f ca="1">IF(OFFSET($AC$4,B1850,0)=0,0,-OFFSET($AC$4,B1850,0)/OFFSET($AD$4,B1850,0)*AD1850)</f>
        <v>0</v>
      </c>
      <c r="AF1850" s="51">
        <f t="shared" ca="1" si="384"/>
        <v>872342.44096126093</v>
      </c>
    </row>
    <row r="1851" spans="1:32" ht="11.25" x14ac:dyDescent="0.2">
      <c r="A1851" s="60">
        <v>70503</v>
      </c>
      <c r="B1851" s="102">
        <f>INT(A1851/10000)</f>
        <v>7</v>
      </c>
      <c r="C1851" s="109">
        <v>4</v>
      </c>
      <c r="D1851" s="60" t="s">
        <v>1907</v>
      </c>
      <c r="E1851" s="60">
        <v>2786</v>
      </c>
      <c r="F1851" s="60">
        <v>0</v>
      </c>
      <c r="G1851" s="60">
        <f t="shared" si="372"/>
        <v>4490.8656716417909</v>
      </c>
      <c r="H1851" s="60"/>
      <c r="I1851" s="60"/>
      <c r="J1851" s="57"/>
      <c r="K1851" s="23">
        <f t="shared" si="373"/>
        <v>1</v>
      </c>
      <c r="L1851" s="23">
        <f t="shared" si="374"/>
        <v>0</v>
      </c>
      <c r="M1851" s="23">
        <f ca="1">OFFSET('Z1'!$B$7,B1851,K1851)*E1851</f>
        <v>0</v>
      </c>
      <c r="N1851" s="23">
        <f ca="1">IF(L1851&gt;0,OFFSET('Z1'!$I$7,B1851,L1851)*IF(L1851=1,E1851-9300,IF(L1851=2,E1851-18000,IF(L1851=3,E1851-45000,0))),0)</f>
        <v>0</v>
      </c>
      <c r="O1851" s="23">
        <f>IF(AND(F1851=1,E1851&gt;20000,E1851&lt;=45000),E1851*'Z1'!$G$7,0)+IF(AND(F1851=1,E1851&gt;45000,E1851&lt;=50000),'Z1'!$G$7/5000*(50000-E1851)*E1851,0)</f>
        <v>0</v>
      </c>
      <c r="P1851" s="24">
        <f t="shared" ca="1" si="375"/>
        <v>0</v>
      </c>
      <c r="Q1851" s="27">
        <v>207387</v>
      </c>
      <c r="R1851" s="26">
        <f t="shared" si="376"/>
        <v>206387</v>
      </c>
      <c r="S1851" s="27">
        <f t="shared" si="377"/>
        <v>1</v>
      </c>
      <c r="T1851" s="28">
        <f t="shared" si="378"/>
        <v>185748.30000000002</v>
      </c>
      <c r="U1851" s="61">
        <f ca="1">OFFSET($U$4,B1851,0)/OFFSET($G$4,B1851,0)*G1851</f>
        <v>2403887.0722680548</v>
      </c>
      <c r="V1851" s="62">
        <f t="shared" ca="1" si="379"/>
        <v>2589635.3722680546</v>
      </c>
      <c r="W1851" s="63">
        <v>999.87805763655831</v>
      </c>
      <c r="X1851" s="63">
        <f t="shared" ca="1" si="380"/>
        <v>929.51736262313523</v>
      </c>
      <c r="Y1851" s="64">
        <f t="shared" ca="1" si="381"/>
        <v>-7.0369276009253356E-2</v>
      </c>
      <c r="Z1851" s="64"/>
      <c r="AA1851" s="64">
        <f ca="1">MAX(Y1851,OFFSET($AA$4,B1851,0))</f>
        <v>-7.0369276009253356E-2</v>
      </c>
      <c r="AB1851" s="62">
        <f t="shared" ca="1" si="382"/>
        <v>2589635.3722680546</v>
      </c>
      <c r="AC1851" s="65">
        <f t="shared" ca="1" si="383"/>
        <v>0</v>
      </c>
      <c r="AD1851" s="62">
        <f ca="1">MAX(0,AB1851-W1851*(1+OFFSET($Y$4,B1851,0))*E1851)</f>
        <v>0</v>
      </c>
      <c r="AE1851" s="65">
        <f ca="1">IF(OFFSET($AC$4,B1851,0)=0,0,-OFFSET($AC$4,B1851,0)/OFFSET($AD$4,B1851,0)*AD1851)</f>
        <v>0</v>
      </c>
      <c r="AF1851" s="51">
        <f t="shared" ca="1" si="384"/>
        <v>2589635.3722680546</v>
      </c>
    </row>
    <row r="1852" spans="1:32" ht="11.25" x14ac:dyDescent="0.2">
      <c r="A1852" s="60">
        <v>70504</v>
      </c>
      <c r="B1852" s="102">
        <f>INT(A1852/10000)</f>
        <v>7</v>
      </c>
      <c r="C1852" s="109">
        <v>3</v>
      </c>
      <c r="D1852" s="60" t="s">
        <v>1908</v>
      </c>
      <c r="E1852" s="60">
        <v>1524</v>
      </c>
      <c r="F1852" s="60">
        <v>0</v>
      </c>
      <c r="G1852" s="60">
        <f t="shared" si="372"/>
        <v>2456.5970149253731</v>
      </c>
      <c r="H1852" s="60"/>
      <c r="I1852" s="60"/>
      <c r="J1852" s="57"/>
      <c r="K1852" s="23">
        <f t="shared" si="373"/>
        <v>1</v>
      </c>
      <c r="L1852" s="23">
        <f t="shared" si="374"/>
        <v>0</v>
      </c>
      <c r="M1852" s="23">
        <f ca="1">OFFSET('Z1'!$B$7,B1852,K1852)*E1852</f>
        <v>0</v>
      </c>
      <c r="N1852" s="23">
        <f ca="1">IF(L1852&gt;0,OFFSET('Z1'!$I$7,B1852,L1852)*IF(L1852=1,E1852-9300,IF(L1852=2,E1852-18000,IF(L1852=3,E1852-45000,0))),0)</f>
        <v>0</v>
      </c>
      <c r="O1852" s="23">
        <f>IF(AND(F1852=1,E1852&gt;20000,E1852&lt;=45000),E1852*'Z1'!$G$7,0)+IF(AND(F1852=1,E1852&gt;45000,E1852&lt;=50000),'Z1'!$G$7/5000*(50000-E1852)*E1852,0)</f>
        <v>0</v>
      </c>
      <c r="P1852" s="24">
        <f t="shared" ca="1" si="375"/>
        <v>0</v>
      </c>
      <c r="Q1852" s="27">
        <v>33602</v>
      </c>
      <c r="R1852" s="26">
        <f t="shared" si="376"/>
        <v>32602</v>
      </c>
      <c r="S1852" s="27">
        <f t="shared" si="377"/>
        <v>1</v>
      </c>
      <c r="T1852" s="28">
        <f t="shared" si="378"/>
        <v>29341.8</v>
      </c>
      <c r="U1852" s="61">
        <f ca="1">OFFSET($U$4,B1852,0)/OFFSET($G$4,B1852,0)*G1852</f>
        <v>1314976.2735594097</v>
      </c>
      <c r="V1852" s="62">
        <f t="shared" ca="1" si="379"/>
        <v>1344318.0735594097</v>
      </c>
      <c r="W1852" s="63">
        <v>954.90311081871164</v>
      </c>
      <c r="X1852" s="63">
        <f t="shared" ca="1" si="380"/>
        <v>882.09847346417962</v>
      </c>
      <c r="Y1852" s="64">
        <f t="shared" ca="1" si="381"/>
        <v>-7.6242957562585589E-2</v>
      </c>
      <c r="Z1852" s="64"/>
      <c r="AA1852" s="64">
        <f ca="1">MAX(Y1852,OFFSET($AA$4,B1852,0))</f>
        <v>-7.2166759510916223E-2</v>
      </c>
      <c r="AB1852" s="62">
        <f t="shared" ca="1" si="382"/>
        <v>1350250.0518399845</v>
      </c>
      <c r="AC1852" s="65">
        <f t="shared" ca="1" si="383"/>
        <v>5931.9782805747818</v>
      </c>
      <c r="AD1852" s="62">
        <f ca="1">MAX(0,AB1852-W1852*(1+OFFSET($Y$4,B1852,0))*E1852)</f>
        <v>0</v>
      </c>
      <c r="AE1852" s="65">
        <f ca="1">IF(OFFSET($AC$4,B1852,0)=0,0,-OFFSET($AC$4,B1852,0)/OFFSET($AD$4,B1852,0)*AD1852)</f>
        <v>0</v>
      </c>
      <c r="AF1852" s="51">
        <f t="shared" ca="1" si="384"/>
        <v>1350250.0518399845</v>
      </c>
    </row>
    <row r="1853" spans="1:32" ht="11.25" x14ac:dyDescent="0.2">
      <c r="A1853" s="60">
        <v>70505</v>
      </c>
      <c r="B1853" s="102">
        <f>INT(A1853/10000)</f>
        <v>7</v>
      </c>
      <c r="C1853" s="109">
        <v>4</v>
      </c>
      <c r="D1853" s="60" t="s">
        <v>1909</v>
      </c>
      <c r="E1853" s="60">
        <v>3491</v>
      </c>
      <c r="F1853" s="60">
        <v>0</v>
      </c>
      <c r="G1853" s="60">
        <f t="shared" si="372"/>
        <v>5627.2835820895525</v>
      </c>
      <c r="H1853" s="60"/>
      <c r="I1853" s="60"/>
      <c r="J1853" s="57"/>
      <c r="K1853" s="23">
        <f t="shared" si="373"/>
        <v>1</v>
      </c>
      <c r="L1853" s="23">
        <f t="shared" si="374"/>
        <v>0</v>
      </c>
      <c r="M1853" s="23">
        <f ca="1">OFFSET('Z1'!$B$7,B1853,K1853)*E1853</f>
        <v>0</v>
      </c>
      <c r="N1853" s="23">
        <f ca="1">IF(L1853&gt;0,OFFSET('Z1'!$I$7,B1853,L1853)*IF(L1853=1,E1853-9300,IF(L1853=2,E1853-18000,IF(L1853=3,E1853-45000,0))),0)</f>
        <v>0</v>
      </c>
      <c r="O1853" s="23">
        <f>IF(AND(F1853=1,E1853&gt;20000,E1853&lt;=45000),E1853*'Z1'!$G$7,0)+IF(AND(F1853=1,E1853&gt;45000,E1853&lt;=50000),'Z1'!$G$7/5000*(50000-E1853)*E1853,0)</f>
        <v>0</v>
      </c>
      <c r="P1853" s="24">
        <f t="shared" ca="1" si="375"/>
        <v>0</v>
      </c>
      <c r="Q1853" s="27">
        <v>49845</v>
      </c>
      <c r="R1853" s="26">
        <f t="shared" si="376"/>
        <v>48845</v>
      </c>
      <c r="S1853" s="27">
        <f t="shared" si="377"/>
        <v>1</v>
      </c>
      <c r="T1853" s="28">
        <f t="shared" si="378"/>
        <v>43960.5</v>
      </c>
      <c r="U1853" s="61">
        <f ca="1">OFFSET($U$4,B1853,0)/OFFSET($G$4,B1853,0)*G1853</f>
        <v>3012193.0255878605</v>
      </c>
      <c r="V1853" s="62">
        <f t="shared" ca="1" si="379"/>
        <v>3056153.5255878605</v>
      </c>
      <c r="W1853" s="63">
        <v>948.0114775212129</v>
      </c>
      <c r="X1853" s="63">
        <f t="shared" ca="1" si="380"/>
        <v>875.4378474900775</v>
      </c>
      <c r="Y1853" s="64">
        <f t="shared" ca="1" si="381"/>
        <v>-7.6553535217627644E-2</v>
      </c>
      <c r="Z1853" s="64"/>
      <c r="AA1853" s="64">
        <f ca="1">MAX(Y1853,OFFSET($AA$4,B1853,0))</f>
        <v>-7.2166759510916223E-2</v>
      </c>
      <c r="AB1853" s="62">
        <f t="shared" ca="1" si="382"/>
        <v>3070671.5951818451</v>
      </c>
      <c r="AC1853" s="65">
        <f t="shared" ca="1" si="383"/>
        <v>14518.069593984634</v>
      </c>
      <c r="AD1853" s="62">
        <f ca="1">MAX(0,AB1853-W1853*(1+OFFSET($Y$4,B1853,0))*E1853)</f>
        <v>0</v>
      </c>
      <c r="AE1853" s="65">
        <f ca="1">IF(OFFSET($AC$4,B1853,0)=0,0,-OFFSET($AC$4,B1853,0)/OFFSET($AD$4,B1853,0)*AD1853)</f>
        <v>0</v>
      </c>
      <c r="AF1853" s="51">
        <f t="shared" ca="1" si="384"/>
        <v>3070671.5951818451</v>
      </c>
    </row>
    <row r="1854" spans="1:32" ht="11.25" x14ac:dyDescent="0.2">
      <c r="A1854" s="60">
        <v>70506</v>
      </c>
      <c r="B1854" s="102">
        <f>INT(A1854/10000)</f>
        <v>7</v>
      </c>
      <c r="C1854" s="109">
        <v>4</v>
      </c>
      <c r="D1854" s="60" t="s">
        <v>1910</v>
      </c>
      <c r="E1854" s="60">
        <v>3001</v>
      </c>
      <c r="F1854" s="60">
        <v>0</v>
      </c>
      <c r="G1854" s="60">
        <f t="shared" si="372"/>
        <v>4837.4328358208959</v>
      </c>
      <c r="H1854" s="60"/>
      <c r="I1854" s="60"/>
      <c r="J1854" s="57"/>
      <c r="K1854" s="23">
        <f t="shared" si="373"/>
        <v>1</v>
      </c>
      <c r="L1854" s="23">
        <f t="shared" si="374"/>
        <v>0</v>
      </c>
      <c r="M1854" s="23">
        <f ca="1">OFFSET('Z1'!$B$7,B1854,K1854)*E1854</f>
        <v>0</v>
      </c>
      <c r="N1854" s="23">
        <f ca="1">IF(L1854&gt;0,OFFSET('Z1'!$I$7,B1854,L1854)*IF(L1854=1,E1854-9300,IF(L1854=2,E1854-18000,IF(L1854=3,E1854-45000,0))),0)</f>
        <v>0</v>
      </c>
      <c r="O1854" s="23">
        <f>IF(AND(F1854=1,E1854&gt;20000,E1854&lt;=45000),E1854*'Z1'!$G$7,0)+IF(AND(F1854=1,E1854&gt;45000,E1854&lt;=50000),'Z1'!$G$7/5000*(50000-E1854)*E1854,0)</f>
        <v>0</v>
      </c>
      <c r="P1854" s="24">
        <f t="shared" ca="1" si="375"/>
        <v>0</v>
      </c>
      <c r="Q1854" s="27">
        <v>29559</v>
      </c>
      <c r="R1854" s="26">
        <f t="shared" si="376"/>
        <v>28559</v>
      </c>
      <c r="S1854" s="27">
        <f t="shared" si="377"/>
        <v>1</v>
      </c>
      <c r="T1854" s="28">
        <f t="shared" si="378"/>
        <v>25703.100000000002</v>
      </c>
      <c r="U1854" s="61">
        <f ca="1">OFFSET($U$4,B1854,0)/OFFSET($G$4,B1854,0)*G1854</f>
        <v>2589398.8168974994</v>
      </c>
      <c r="V1854" s="62">
        <f t="shared" ca="1" si="379"/>
        <v>2615101.9168974995</v>
      </c>
      <c r="W1854" s="63">
        <v>944.18590254263756</v>
      </c>
      <c r="X1854" s="63">
        <f t="shared" ca="1" si="380"/>
        <v>871.41016890952994</v>
      </c>
      <c r="Y1854" s="64">
        <f t="shared" ca="1" si="381"/>
        <v>-7.7077759196707785E-2</v>
      </c>
      <c r="Z1854" s="64"/>
      <c r="AA1854" s="64">
        <f ca="1">MAX(Y1854,OFFSET($AA$4,B1854,0))</f>
        <v>-7.2166759510916223E-2</v>
      </c>
      <c r="AB1854" s="62">
        <f t="shared" ca="1" si="382"/>
        <v>2629017.2438063174</v>
      </c>
      <c r="AC1854" s="65">
        <f t="shared" ca="1" si="383"/>
        <v>13915.32690881798</v>
      </c>
      <c r="AD1854" s="62">
        <f ca="1">MAX(0,AB1854-W1854*(1+OFFSET($Y$4,B1854,0))*E1854)</f>
        <v>0</v>
      </c>
      <c r="AE1854" s="65">
        <f ca="1">IF(OFFSET($AC$4,B1854,0)=0,0,-OFFSET($AC$4,B1854,0)/OFFSET($AD$4,B1854,0)*AD1854)</f>
        <v>0</v>
      </c>
      <c r="AF1854" s="51">
        <f t="shared" ca="1" si="384"/>
        <v>2629017.2438063174</v>
      </c>
    </row>
    <row r="1855" spans="1:32" ht="11.25" x14ac:dyDescent="0.2">
      <c r="A1855" s="60">
        <v>70508</v>
      </c>
      <c r="B1855" s="102">
        <f>INT(A1855/10000)</f>
        <v>7</v>
      </c>
      <c r="C1855" s="109">
        <v>5</v>
      </c>
      <c r="D1855" s="60" t="s">
        <v>1911</v>
      </c>
      <c r="E1855" s="60">
        <v>5617</v>
      </c>
      <c r="F1855" s="60">
        <v>0</v>
      </c>
      <c r="G1855" s="60">
        <f t="shared" si="372"/>
        <v>9054.2686567164183</v>
      </c>
      <c r="H1855" s="60"/>
      <c r="I1855" s="60"/>
      <c r="J1855" s="57"/>
      <c r="K1855" s="23">
        <f t="shared" si="373"/>
        <v>1</v>
      </c>
      <c r="L1855" s="23">
        <f t="shared" si="374"/>
        <v>0</v>
      </c>
      <c r="M1855" s="23">
        <f ca="1">OFFSET('Z1'!$B$7,B1855,K1855)*E1855</f>
        <v>0</v>
      </c>
      <c r="N1855" s="23">
        <f ca="1">IF(L1855&gt;0,OFFSET('Z1'!$I$7,B1855,L1855)*IF(L1855=1,E1855-9300,IF(L1855=2,E1855-18000,IF(L1855=3,E1855-45000,0))),0)</f>
        <v>0</v>
      </c>
      <c r="O1855" s="23">
        <f>IF(AND(F1855=1,E1855&gt;20000,E1855&lt;=45000),E1855*'Z1'!$G$7,0)+IF(AND(F1855=1,E1855&gt;45000,E1855&lt;=50000),'Z1'!$G$7/5000*(50000-E1855)*E1855,0)</f>
        <v>0</v>
      </c>
      <c r="P1855" s="24">
        <f t="shared" ca="1" si="375"/>
        <v>0</v>
      </c>
      <c r="Q1855" s="27">
        <v>128915</v>
      </c>
      <c r="R1855" s="26">
        <f t="shared" si="376"/>
        <v>127915</v>
      </c>
      <c r="S1855" s="27">
        <f t="shared" si="377"/>
        <v>1</v>
      </c>
      <c r="T1855" s="28">
        <f t="shared" si="378"/>
        <v>115123.5</v>
      </c>
      <c r="U1855" s="61">
        <f ca="1">OFFSET($U$4,B1855,0)/OFFSET($G$4,B1855,0)*G1855</f>
        <v>4846602.1841097148</v>
      </c>
      <c r="V1855" s="62">
        <f t="shared" ca="1" si="379"/>
        <v>4961725.6841097148</v>
      </c>
      <c r="W1855" s="63">
        <v>956.31050865217821</v>
      </c>
      <c r="X1855" s="63">
        <f t="shared" ca="1" si="380"/>
        <v>883.34087308344579</v>
      </c>
      <c r="Y1855" s="64">
        <f t="shared" ca="1" si="381"/>
        <v>-7.6303287382646912E-2</v>
      </c>
      <c r="Z1855" s="64"/>
      <c r="AA1855" s="64">
        <f ca="1">MAX(Y1855,OFFSET($AA$4,B1855,0))</f>
        <v>-7.2166759510916223E-2</v>
      </c>
      <c r="AB1855" s="62">
        <f t="shared" ca="1" si="382"/>
        <v>4983945.4412051421</v>
      </c>
      <c r="AC1855" s="65">
        <f t="shared" ca="1" si="383"/>
        <v>22219.757095427252</v>
      </c>
      <c r="AD1855" s="62">
        <f ca="1">MAX(0,AB1855-W1855*(1+OFFSET($Y$4,B1855,0))*E1855)</f>
        <v>0</v>
      </c>
      <c r="AE1855" s="65">
        <f ca="1">IF(OFFSET($AC$4,B1855,0)=0,0,-OFFSET($AC$4,B1855,0)/OFFSET($AD$4,B1855,0)*AD1855)</f>
        <v>0</v>
      </c>
      <c r="AF1855" s="51">
        <f t="shared" ca="1" si="384"/>
        <v>4983945.4412051421</v>
      </c>
    </row>
    <row r="1856" spans="1:32" ht="11.25" x14ac:dyDescent="0.2">
      <c r="A1856" s="60">
        <v>70509</v>
      </c>
      <c r="B1856" s="102">
        <f>INT(A1856/10000)</f>
        <v>7</v>
      </c>
      <c r="C1856" s="109">
        <v>4</v>
      </c>
      <c r="D1856" s="60" t="s">
        <v>1912</v>
      </c>
      <c r="E1856" s="60">
        <v>2810</v>
      </c>
      <c r="F1856" s="60">
        <v>0</v>
      </c>
      <c r="G1856" s="60">
        <f t="shared" si="372"/>
        <v>4529.5522388059699</v>
      </c>
      <c r="H1856" s="60"/>
      <c r="I1856" s="60"/>
      <c r="J1856" s="57"/>
      <c r="K1856" s="23">
        <f t="shared" si="373"/>
        <v>1</v>
      </c>
      <c r="L1856" s="23">
        <f t="shared" si="374"/>
        <v>0</v>
      </c>
      <c r="M1856" s="23">
        <f ca="1">OFFSET('Z1'!$B$7,B1856,K1856)*E1856</f>
        <v>0</v>
      </c>
      <c r="N1856" s="23">
        <f ca="1">IF(L1856&gt;0,OFFSET('Z1'!$I$7,B1856,L1856)*IF(L1856=1,E1856-9300,IF(L1856=2,E1856-18000,IF(L1856=3,E1856-45000,0))),0)</f>
        <v>0</v>
      </c>
      <c r="O1856" s="23">
        <f>IF(AND(F1856=1,E1856&gt;20000,E1856&lt;=45000),E1856*'Z1'!$G$7,0)+IF(AND(F1856=1,E1856&gt;45000,E1856&lt;=50000),'Z1'!$G$7/5000*(50000-E1856)*E1856,0)</f>
        <v>0</v>
      </c>
      <c r="P1856" s="24">
        <f t="shared" ca="1" si="375"/>
        <v>0</v>
      </c>
      <c r="Q1856" s="27">
        <v>817968</v>
      </c>
      <c r="R1856" s="26">
        <f t="shared" si="376"/>
        <v>816968</v>
      </c>
      <c r="S1856" s="27">
        <f t="shared" si="377"/>
        <v>1</v>
      </c>
      <c r="T1856" s="28">
        <f t="shared" si="378"/>
        <v>735271.20000000007</v>
      </c>
      <c r="U1856" s="61">
        <f ca="1">OFFSET($U$4,B1856,0)/OFFSET($G$4,B1856,0)*G1856</f>
        <v>2424595.3600406437</v>
      </c>
      <c r="V1856" s="62">
        <f t="shared" ca="1" si="379"/>
        <v>3159866.5600406439</v>
      </c>
      <c r="W1856" s="63">
        <v>1170.6630511829685</v>
      </c>
      <c r="X1856" s="63">
        <f t="shared" ca="1" si="380"/>
        <v>1124.5076726123289</v>
      </c>
      <c r="Y1856" s="64">
        <f t="shared" ca="1" si="381"/>
        <v>-3.9426697993072524E-2</v>
      </c>
      <c r="Z1856" s="64"/>
      <c r="AA1856" s="64">
        <f ca="1">MAX(Y1856,OFFSET($AA$4,B1856,0))</f>
        <v>-3.9426697993072524E-2</v>
      </c>
      <c r="AB1856" s="62">
        <f t="shared" ca="1" si="382"/>
        <v>3159866.5600406439</v>
      </c>
      <c r="AC1856" s="65">
        <f t="shared" ca="1" si="383"/>
        <v>0</v>
      </c>
      <c r="AD1856" s="62">
        <f ca="1">MAX(0,AB1856-W1856*(1+OFFSET($Y$4,B1856,0))*E1856)</f>
        <v>91252.684808714781</v>
      </c>
      <c r="AE1856" s="65">
        <f ca="1">IF(OFFSET($AC$4,B1856,0)=0,0,-OFFSET($AC$4,B1856,0)/OFFSET($AD$4,B1856,0)*AD1856)</f>
        <v>-32861.342644766002</v>
      </c>
      <c r="AF1856" s="51">
        <f t="shared" ca="1" si="384"/>
        <v>3127005.2173958779</v>
      </c>
    </row>
    <row r="1857" spans="1:32" ht="11.25" x14ac:dyDescent="0.2">
      <c r="A1857" s="60">
        <v>70510</v>
      </c>
      <c r="B1857" s="102">
        <f>INT(A1857/10000)</f>
        <v>7</v>
      </c>
      <c r="C1857" s="109">
        <v>3</v>
      </c>
      <c r="D1857" s="60" t="s">
        <v>1913</v>
      </c>
      <c r="E1857" s="60">
        <v>1566</v>
      </c>
      <c r="F1857" s="60">
        <v>0</v>
      </c>
      <c r="G1857" s="60">
        <f t="shared" si="372"/>
        <v>2524.2985074626868</v>
      </c>
      <c r="H1857" s="60"/>
      <c r="I1857" s="60"/>
      <c r="J1857" s="57"/>
      <c r="K1857" s="23">
        <f t="shared" si="373"/>
        <v>1</v>
      </c>
      <c r="L1857" s="23">
        <f t="shared" si="374"/>
        <v>0</v>
      </c>
      <c r="M1857" s="23">
        <f ca="1">OFFSET('Z1'!$B$7,B1857,K1857)*E1857</f>
        <v>0</v>
      </c>
      <c r="N1857" s="23">
        <f ca="1">IF(L1857&gt;0,OFFSET('Z1'!$I$7,B1857,L1857)*IF(L1857=1,E1857-9300,IF(L1857=2,E1857-18000,IF(L1857=3,E1857-45000,0))),0)</f>
        <v>0</v>
      </c>
      <c r="O1857" s="23">
        <f>IF(AND(F1857=1,E1857&gt;20000,E1857&lt;=45000),E1857*'Z1'!$G$7,0)+IF(AND(F1857=1,E1857&gt;45000,E1857&lt;=50000),'Z1'!$G$7/5000*(50000-E1857)*E1857,0)</f>
        <v>0</v>
      </c>
      <c r="P1857" s="24">
        <f t="shared" ca="1" si="375"/>
        <v>0</v>
      </c>
      <c r="Q1857" s="27">
        <v>47594</v>
      </c>
      <c r="R1857" s="26">
        <f t="shared" si="376"/>
        <v>46594</v>
      </c>
      <c r="S1857" s="27">
        <f t="shared" si="377"/>
        <v>1</v>
      </c>
      <c r="T1857" s="28">
        <f t="shared" si="378"/>
        <v>41934.6</v>
      </c>
      <c r="U1857" s="61">
        <f ca="1">OFFSET($U$4,B1857,0)/OFFSET($G$4,B1857,0)*G1857</f>
        <v>1351215.7771614408</v>
      </c>
      <c r="V1857" s="62">
        <f t="shared" ca="1" si="379"/>
        <v>1393150.3771614409</v>
      </c>
      <c r="W1857" s="63">
        <v>953.76468211842382</v>
      </c>
      <c r="X1857" s="63">
        <f t="shared" ca="1" si="380"/>
        <v>889.6234847774208</v>
      </c>
      <c r="Y1857" s="64">
        <f t="shared" ca="1" si="381"/>
        <v>-6.7250547796064208E-2</v>
      </c>
      <c r="Z1857" s="64"/>
      <c r="AA1857" s="64">
        <f ca="1">MAX(Y1857,OFFSET($AA$4,B1857,0))</f>
        <v>-6.7250547796064208E-2</v>
      </c>
      <c r="AB1857" s="62">
        <f t="shared" ca="1" si="382"/>
        <v>1393150.3771614409</v>
      </c>
      <c r="AC1857" s="65">
        <f t="shared" ca="1" si="383"/>
        <v>0</v>
      </c>
      <c r="AD1857" s="62">
        <f ca="1">MAX(0,AB1857-W1857*(1+OFFSET($Y$4,B1857,0))*E1857)</f>
        <v>0</v>
      </c>
      <c r="AE1857" s="65">
        <f ca="1">IF(OFFSET($AC$4,B1857,0)=0,0,-OFFSET($AC$4,B1857,0)/OFFSET($AD$4,B1857,0)*AD1857)</f>
        <v>0</v>
      </c>
      <c r="AF1857" s="51">
        <f t="shared" ca="1" si="384"/>
        <v>1393150.3771614409</v>
      </c>
    </row>
    <row r="1858" spans="1:32" ht="11.25" x14ac:dyDescent="0.2">
      <c r="A1858" s="60">
        <v>70511</v>
      </c>
      <c r="B1858" s="102">
        <f>INT(A1858/10000)</f>
        <v>7</v>
      </c>
      <c r="C1858" s="109">
        <v>5</v>
      </c>
      <c r="D1858" s="60" t="s">
        <v>1914</v>
      </c>
      <c r="E1858" s="60">
        <v>5864</v>
      </c>
      <c r="F1858" s="60">
        <v>0</v>
      </c>
      <c r="G1858" s="60">
        <f t="shared" si="372"/>
        <v>9452.4179104477607</v>
      </c>
      <c r="H1858" s="60"/>
      <c r="I1858" s="60"/>
      <c r="J1858" s="57"/>
      <c r="K1858" s="23">
        <f t="shared" si="373"/>
        <v>1</v>
      </c>
      <c r="L1858" s="23">
        <f t="shared" si="374"/>
        <v>0</v>
      </c>
      <c r="M1858" s="23">
        <f ca="1">OFFSET('Z1'!$B$7,B1858,K1858)*E1858</f>
        <v>0</v>
      </c>
      <c r="N1858" s="23">
        <f ca="1">IF(L1858&gt;0,OFFSET('Z1'!$I$7,B1858,L1858)*IF(L1858=1,E1858-9300,IF(L1858=2,E1858-18000,IF(L1858=3,E1858-45000,0))),0)</f>
        <v>0</v>
      </c>
      <c r="O1858" s="23">
        <f>IF(AND(F1858=1,E1858&gt;20000,E1858&lt;=45000),E1858*'Z1'!$G$7,0)+IF(AND(F1858=1,E1858&gt;45000,E1858&lt;=50000),'Z1'!$G$7/5000*(50000-E1858)*E1858,0)</f>
        <v>0</v>
      </c>
      <c r="P1858" s="24">
        <f t="shared" ca="1" si="375"/>
        <v>0</v>
      </c>
      <c r="Q1858" s="27">
        <v>26501</v>
      </c>
      <c r="R1858" s="26">
        <f t="shared" si="376"/>
        <v>25501</v>
      </c>
      <c r="S1858" s="27">
        <f t="shared" si="377"/>
        <v>1</v>
      </c>
      <c r="T1858" s="28">
        <f t="shared" si="378"/>
        <v>22950.9</v>
      </c>
      <c r="U1858" s="61">
        <f ca="1">OFFSET($U$4,B1858,0)/OFFSET($G$4,B1858,0)*G1858</f>
        <v>5059724.9791026106</v>
      </c>
      <c r="V1858" s="62">
        <f t="shared" ca="1" si="379"/>
        <v>5082675.879102611</v>
      </c>
      <c r="W1858" s="63">
        <v>938.90113462021975</v>
      </c>
      <c r="X1858" s="63">
        <f t="shared" ca="1" si="380"/>
        <v>866.75918811436065</v>
      </c>
      <c r="Y1858" s="64">
        <f t="shared" ca="1" si="381"/>
        <v>-7.6836573996728719E-2</v>
      </c>
      <c r="Z1858" s="64"/>
      <c r="AA1858" s="64">
        <f ca="1">MAX(Y1858,OFFSET($AA$4,B1858,0))</f>
        <v>-7.2166759510916223E-2</v>
      </c>
      <c r="AB1858" s="62">
        <f t="shared" ca="1" si="382"/>
        <v>5108386.5526175722</v>
      </c>
      <c r="AC1858" s="65">
        <f t="shared" ca="1" si="383"/>
        <v>25710.673514961265</v>
      </c>
      <c r="AD1858" s="62">
        <f ca="1">MAX(0,AB1858-W1858*(1+OFFSET($Y$4,B1858,0))*E1858)</f>
        <v>0</v>
      </c>
      <c r="AE1858" s="65">
        <f ca="1">IF(OFFSET($AC$4,B1858,0)=0,0,-OFFSET($AC$4,B1858,0)/OFFSET($AD$4,B1858,0)*AD1858)</f>
        <v>0</v>
      </c>
      <c r="AF1858" s="51">
        <f t="shared" ca="1" si="384"/>
        <v>5108386.5526175722</v>
      </c>
    </row>
    <row r="1859" spans="1:32" ht="11.25" x14ac:dyDescent="0.2">
      <c r="A1859" s="60">
        <v>70512</v>
      </c>
      <c r="B1859" s="102">
        <f>INT(A1859/10000)</f>
        <v>7</v>
      </c>
      <c r="C1859" s="109">
        <v>4</v>
      </c>
      <c r="D1859" s="60" t="s">
        <v>1915</v>
      </c>
      <c r="E1859" s="60">
        <v>4928</v>
      </c>
      <c r="F1859" s="60">
        <v>0</v>
      </c>
      <c r="G1859" s="60">
        <f t="shared" si="372"/>
        <v>7943.6417910447763</v>
      </c>
      <c r="H1859" s="60"/>
      <c r="I1859" s="60"/>
      <c r="J1859" s="57"/>
      <c r="K1859" s="23">
        <f t="shared" si="373"/>
        <v>1</v>
      </c>
      <c r="L1859" s="23">
        <f t="shared" si="374"/>
        <v>0</v>
      </c>
      <c r="M1859" s="23">
        <f ca="1">OFFSET('Z1'!$B$7,B1859,K1859)*E1859</f>
        <v>0</v>
      </c>
      <c r="N1859" s="23">
        <f ca="1">IF(L1859&gt;0,OFFSET('Z1'!$I$7,B1859,L1859)*IF(L1859=1,E1859-9300,IF(L1859=2,E1859-18000,IF(L1859=3,E1859-45000,0))),0)</f>
        <v>0</v>
      </c>
      <c r="O1859" s="23">
        <f>IF(AND(F1859=1,E1859&gt;20000,E1859&lt;=45000),E1859*'Z1'!$G$7,0)+IF(AND(F1859=1,E1859&gt;45000,E1859&lt;=50000),'Z1'!$G$7/5000*(50000-E1859)*E1859,0)</f>
        <v>0</v>
      </c>
      <c r="P1859" s="24">
        <f t="shared" ca="1" si="375"/>
        <v>0</v>
      </c>
      <c r="Q1859" s="27">
        <v>218454</v>
      </c>
      <c r="R1859" s="26">
        <f t="shared" si="376"/>
        <v>217454</v>
      </c>
      <c r="S1859" s="27">
        <f t="shared" si="377"/>
        <v>1</v>
      </c>
      <c r="T1859" s="28">
        <f t="shared" si="378"/>
        <v>195708.6</v>
      </c>
      <c r="U1859" s="61">
        <f ca="1">OFFSET($U$4,B1859,0)/OFFSET($G$4,B1859,0)*G1859</f>
        <v>4252101.7559716348</v>
      </c>
      <c r="V1859" s="62">
        <f t="shared" ca="1" si="379"/>
        <v>4447810.3559716344</v>
      </c>
      <c r="W1859" s="63">
        <v>972.63902379669139</v>
      </c>
      <c r="X1859" s="63">
        <f t="shared" ca="1" si="380"/>
        <v>902.5589196371011</v>
      </c>
      <c r="Y1859" s="64">
        <f t="shared" ca="1" si="381"/>
        <v>-7.2051503635987113E-2</v>
      </c>
      <c r="Z1859" s="64"/>
      <c r="AA1859" s="64">
        <f ca="1">MAX(Y1859,OFFSET($AA$4,B1859,0))</f>
        <v>-7.2051503635987113E-2</v>
      </c>
      <c r="AB1859" s="62">
        <f t="shared" ca="1" si="382"/>
        <v>4447810.3559716344</v>
      </c>
      <c r="AC1859" s="65">
        <f t="shared" ca="1" si="383"/>
        <v>0</v>
      </c>
      <c r="AD1859" s="62">
        <f ca="1">MAX(0,AB1859-W1859*(1+OFFSET($Y$4,B1859,0))*E1859)</f>
        <v>0</v>
      </c>
      <c r="AE1859" s="65">
        <f ca="1">IF(OFFSET($AC$4,B1859,0)=0,0,-OFFSET($AC$4,B1859,0)/OFFSET($AD$4,B1859,0)*AD1859)</f>
        <v>0</v>
      </c>
      <c r="AF1859" s="51">
        <f t="shared" ca="1" si="384"/>
        <v>4447810.3559716344</v>
      </c>
    </row>
    <row r="1860" spans="1:32" ht="11.25" x14ac:dyDescent="0.2">
      <c r="A1860" s="60">
        <v>70513</v>
      </c>
      <c r="B1860" s="102">
        <f>INT(A1860/10000)</f>
        <v>7</v>
      </c>
      <c r="C1860" s="109">
        <v>6</v>
      </c>
      <c r="D1860" s="60" t="s">
        <v>1916</v>
      </c>
      <c r="E1860" s="60">
        <v>19385</v>
      </c>
      <c r="F1860" s="60">
        <v>0</v>
      </c>
      <c r="G1860" s="60">
        <f t="shared" si="372"/>
        <v>36925</v>
      </c>
      <c r="H1860" s="60"/>
      <c r="I1860" s="60"/>
      <c r="J1860" s="57"/>
      <c r="K1860" s="23">
        <f t="shared" si="373"/>
        <v>2</v>
      </c>
      <c r="L1860" s="23">
        <f t="shared" si="374"/>
        <v>2</v>
      </c>
      <c r="M1860" s="23">
        <f ca="1">OFFSET('Z1'!$B$7,B1860,K1860)*E1860</f>
        <v>2807529.5500000003</v>
      </c>
      <c r="N1860" s="23">
        <f ca="1">IF(L1860&gt;0,OFFSET('Z1'!$I$7,B1860,L1860)*IF(L1860=1,E1860-9300,IF(L1860=2,E1860-18000,IF(L1860=3,E1860-45000,0))),0)</f>
        <v>0</v>
      </c>
      <c r="O1860" s="23">
        <f>IF(AND(F1860=1,E1860&gt;20000,E1860&lt;=45000),E1860*'Z1'!$G$7,0)+IF(AND(F1860=1,E1860&gt;45000,E1860&lt;=50000),'Z1'!$G$7/5000*(50000-E1860)*E1860,0)</f>
        <v>0</v>
      </c>
      <c r="P1860" s="24">
        <f t="shared" ca="1" si="375"/>
        <v>2807529.5500000003</v>
      </c>
      <c r="Q1860" s="27">
        <v>172065</v>
      </c>
      <c r="R1860" s="26">
        <f t="shared" si="376"/>
        <v>171065</v>
      </c>
      <c r="S1860" s="27">
        <f t="shared" si="377"/>
        <v>0</v>
      </c>
      <c r="T1860" s="28">
        <f t="shared" si="378"/>
        <v>0</v>
      </c>
      <c r="U1860" s="61">
        <f ca="1">OFFSET($U$4,B1860,0)/OFFSET($G$4,B1860,0)*G1860</f>
        <v>19765349.630474996</v>
      </c>
      <c r="V1860" s="62">
        <f t="shared" ca="1" si="379"/>
        <v>22572879.180474997</v>
      </c>
      <c r="W1860" s="63">
        <v>1224.1395023310797</v>
      </c>
      <c r="X1860" s="63">
        <f t="shared" ca="1" si="380"/>
        <v>1164.4508217939126</v>
      </c>
      <c r="Y1860" s="64">
        <f t="shared" ca="1" si="381"/>
        <v>-4.875970461169199E-2</v>
      </c>
      <c r="Z1860" s="64"/>
      <c r="AA1860" s="64">
        <f ca="1">MAX(Y1860,OFFSET($AA$4,B1860,0))</f>
        <v>-4.875970461169199E-2</v>
      </c>
      <c r="AB1860" s="62">
        <f t="shared" ca="1" si="382"/>
        <v>22572879.180474997</v>
      </c>
      <c r="AC1860" s="65">
        <f t="shared" ca="1" si="383"/>
        <v>0</v>
      </c>
      <c r="AD1860" s="62">
        <f ca="1">MAX(0,AB1860-W1860*(1+OFFSET($Y$4,B1860,0))*E1860)</f>
        <v>436798.38661475852</v>
      </c>
      <c r="AE1860" s="65">
        <f ca="1">IF(OFFSET($AC$4,B1860,0)=0,0,-OFFSET($AC$4,B1860,0)/OFFSET($AD$4,B1860,0)*AD1860)</f>
        <v>-157297.08642893258</v>
      </c>
      <c r="AF1860" s="51">
        <f t="shared" ca="1" si="384"/>
        <v>22415582.094046064</v>
      </c>
    </row>
    <row r="1861" spans="1:32" ht="11.25" x14ac:dyDescent="0.2">
      <c r="A1861" s="60">
        <v>70514</v>
      </c>
      <c r="B1861" s="102">
        <f>INT(A1861/10000)</f>
        <v>7</v>
      </c>
      <c r="C1861" s="109">
        <v>4</v>
      </c>
      <c r="D1861" s="60" t="s">
        <v>1917</v>
      </c>
      <c r="E1861" s="60">
        <v>4599</v>
      </c>
      <c r="F1861" s="60">
        <v>0</v>
      </c>
      <c r="G1861" s="60">
        <f t="shared" si="372"/>
        <v>7413.313432835821</v>
      </c>
      <c r="H1861" s="60"/>
      <c r="I1861" s="60"/>
      <c r="J1861" s="57"/>
      <c r="K1861" s="23">
        <f t="shared" si="373"/>
        <v>1</v>
      </c>
      <c r="L1861" s="23">
        <f t="shared" si="374"/>
        <v>0</v>
      </c>
      <c r="M1861" s="23">
        <f ca="1">OFFSET('Z1'!$B$7,B1861,K1861)*E1861</f>
        <v>0</v>
      </c>
      <c r="N1861" s="23">
        <f ca="1">IF(L1861&gt;0,OFFSET('Z1'!$I$7,B1861,L1861)*IF(L1861=1,E1861-9300,IF(L1861=2,E1861-18000,IF(L1861=3,E1861-45000,0))),0)</f>
        <v>0</v>
      </c>
      <c r="O1861" s="23">
        <f>IF(AND(F1861=1,E1861&gt;20000,E1861&lt;=45000),E1861*'Z1'!$G$7,0)+IF(AND(F1861=1,E1861&gt;45000,E1861&lt;=50000),'Z1'!$G$7/5000*(50000-E1861)*E1861,0)</f>
        <v>0</v>
      </c>
      <c r="P1861" s="24">
        <f t="shared" ca="1" si="375"/>
        <v>0</v>
      </c>
      <c r="Q1861" s="27">
        <v>7636</v>
      </c>
      <c r="R1861" s="26">
        <f t="shared" si="376"/>
        <v>6636</v>
      </c>
      <c r="S1861" s="27">
        <f t="shared" si="377"/>
        <v>1</v>
      </c>
      <c r="T1861" s="28">
        <f t="shared" si="378"/>
        <v>5972.4000000000005</v>
      </c>
      <c r="U1861" s="61">
        <f ca="1">OFFSET($U$4,B1861,0)/OFFSET($G$4,B1861,0)*G1861</f>
        <v>3968225.6444223919</v>
      </c>
      <c r="V1861" s="62">
        <f t="shared" ca="1" si="379"/>
        <v>3974198.0444223918</v>
      </c>
      <c r="W1861" s="63">
        <v>935.46921586071028</v>
      </c>
      <c r="X1861" s="63">
        <f t="shared" ca="1" si="380"/>
        <v>864.14395399486671</v>
      </c>
      <c r="Y1861" s="64">
        <f t="shared" ca="1" si="381"/>
        <v>-7.6245439888920741E-2</v>
      </c>
      <c r="Z1861" s="64"/>
      <c r="AA1861" s="64">
        <f ca="1">MAX(Y1861,OFFSET($AA$4,B1861,0))</f>
        <v>-7.2166759510916223E-2</v>
      </c>
      <c r="AB1861" s="62">
        <f t="shared" ca="1" si="382"/>
        <v>3991745.4366432652</v>
      </c>
      <c r="AC1861" s="65">
        <f t="shared" ca="1" si="383"/>
        <v>17547.392220873386</v>
      </c>
      <c r="AD1861" s="62">
        <f ca="1">MAX(0,AB1861-W1861*(1+OFFSET($Y$4,B1861,0))*E1861)</f>
        <v>0</v>
      </c>
      <c r="AE1861" s="65">
        <f ca="1">IF(OFFSET($AC$4,B1861,0)=0,0,-OFFSET($AC$4,B1861,0)/OFFSET($AD$4,B1861,0)*AD1861)</f>
        <v>0</v>
      </c>
      <c r="AF1861" s="51">
        <f t="shared" ca="1" si="384"/>
        <v>3991745.4366432652</v>
      </c>
    </row>
    <row r="1862" spans="1:32" ht="11.25" x14ac:dyDescent="0.2">
      <c r="A1862" s="60">
        <v>70515</v>
      </c>
      <c r="B1862" s="102">
        <f>INT(A1862/10000)</f>
        <v>7</v>
      </c>
      <c r="C1862" s="109">
        <v>4</v>
      </c>
      <c r="D1862" s="60" t="s">
        <v>1918</v>
      </c>
      <c r="E1862" s="60">
        <v>4163</v>
      </c>
      <c r="F1862" s="60">
        <v>0</v>
      </c>
      <c r="G1862" s="60">
        <f t="shared" si="372"/>
        <v>6710.5074626865671</v>
      </c>
      <c r="H1862" s="60"/>
      <c r="I1862" s="60"/>
      <c r="J1862" s="57"/>
      <c r="K1862" s="23">
        <f t="shared" si="373"/>
        <v>1</v>
      </c>
      <c r="L1862" s="23">
        <f t="shared" si="374"/>
        <v>0</v>
      </c>
      <c r="M1862" s="23">
        <f ca="1">OFFSET('Z1'!$B$7,B1862,K1862)*E1862</f>
        <v>0</v>
      </c>
      <c r="N1862" s="23">
        <f ca="1">IF(L1862&gt;0,OFFSET('Z1'!$I$7,B1862,L1862)*IF(L1862=1,E1862-9300,IF(L1862=2,E1862-18000,IF(L1862=3,E1862-45000,0))),0)</f>
        <v>0</v>
      </c>
      <c r="O1862" s="23">
        <f>IF(AND(F1862=1,E1862&gt;20000,E1862&lt;=45000),E1862*'Z1'!$G$7,0)+IF(AND(F1862=1,E1862&gt;45000,E1862&lt;=50000),'Z1'!$G$7/5000*(50000-E1862)*E1862,0)</f>
        <v>0</v>
      </c>
      <c r="P1862" s="24">
        <f t="shared" ca="1" si="375"/>
        <v>0</v>
      </c>
      <c r="Q1862" s="27">
        <v>18343</v>
      </c>
      <c r="R1862" s="26">
        <f t="shared" si="376"/>
        <v>17343</v>
      </c>
      <c r="S1862" s="27">
        <f t="shared" si="377"/>
        <v>1</v>
      </c>
      <c r="T1862" s="28">
        <f t="shared" si="378"/>
        <v>15608.7</v>
      </c>
      <c r="U1862" s="61">
        <f ca="1">OFFSET($U$4,B1862,0)/OFFSET($G$4,B1862,0)*G1862</f>
        <v>3592025.0832203561</v>
      </c>
      <c r="V1862" s="62">
        <f t="shared" ca="1" si="379"/>
        <v>3607633.7832203563</v>
      </c>
      <c r="W1862" s="63">
        <v>938.27635931819623</v>
      </c>
      <c r="X1862" s="63">
        <f t="shared" ca="1" si="380"/>
        <v>866.59471131884607</v>
      </c>
      <c r="Y1862" s="64">
        <f t="shared" ca="1" si="381"/>
        <v>-7.6397158776800089E-2</v>
      </c>
      <c r="Z1862" s="64"/>
      <c r="AA1862" s="64">
        <f ca="1">MAX(Y1862,OFFSET($AA$4,B1862,0))</f>
        <v>-7.2166759510916223E-2</v>
      </c>
      <c r="AB1862" s="62">
        <f t="shared" ca="1" si="382"/>
        <v>3624157.9109373097</v>
      </c>
      <c r="AC1862" s="65">
        <f t="shared" ca="1" si="383"/>
        <v>16524.127716953401</v>
      </c>
      <c r="AD1862" s="62">
        <f ca="1">MAX(0,AB1862-W1862*(1+OFFSET($Y$4,B1862,0))*E1862)</f>
        <v>0</v>
      </c>
      <c r="AE1862" s="65">
        <f ca="1">IF(OFFSET($AC$4,B1862,0)=0,0,-OFFSET($AC$4,B1862,0)/OFFSET($AD$4,B1862,0)*AD1862)</f>
        <v>0</v>
      </c>
      <c r="AF1862" s="51">
        <f t="shared" ca="1" si="384"/>
        <v>3624157.9109373097</v>
      </c>
    </row>
    <row r="1863" spans="1:32" ht="11.25" x14ac:dyDescent="0.2">
      <c r="A1863" s="60">
        <v>70516</v>
      </c>
      <c r="B1863" s="102">
        <f>INT(A1863/10000)</f>
        <v>7</v>
      </c>
      <c r="C1863" s="109">
        <v>1</v>
      </c>
      <c r="D1863" s="60" t="s">
        <v>1919</v>
      </c>
      <c r="E1863" s="60">
        <v>392</v>
      </c>
      <c r="F1863" s="60">
        <v>0</v>
      </c>
      <c r="G1863" s="60">
        <f t="shared" si="372"/>
        <v>631.88059701492534</v>
      </c>
      <c r="H1863" s="60"/>
      <c r="I1863" s="60"/>
      <c r="J1863" s="57"/>
      <c r="K1863" s="23">
        <f t="shared" si="373"/>
        <v>1</v>
      </c>
      <c r="L1863" s="23">
        <f t="shared" si="374"/>
        <v>0</v>
      </c>
      <c r="M1863" s="23">
        <f ca="1">OFFSET('Z1'!$B$7,B1863,K1863)*E1863</f>
        <v>0</v>
      </c>
      <c r="N1863" s="23">
        <f ca="1">IF(L1863&gt;0,OFFSET('Z1'!$I$7,B1863,L1863)*IF(L1863=1,E1863-9300,IF(L1863=2,E1863-18000,IF(L1863=3,E1863-45000,0))),0)</f>
        <v>0</v>
      </c>
      <c r="O1863" s="23">
        <f>IF(AND(F1863=1,E1863&gt;20000,E1863&lt;=45000),E1863*'Z1'!$G$7,0)+IF(AND(F1863=1,E1863&gt;45000,E1863&lt;=50000),'Z1'!$G$7/5000*(50000-E1863)*E1863,0)</f>
        <v>0</v>
      </c>
      <c r="P1863" s="24">
        <f t="shared" ca="1" si="375"/>
        <v>0</v>
      </c>
      <c r="Q1863" s="27">
        <v>13275</v>
      </c>
      <c r="R1863" s="26">
        <f t="shared" si="376"/>
        <v>12275</v>
      </c>
      <c r="S1863" s="27">
        <f t="shared" si="377"/>
        <v>1</v>
      </c>
      <c r="T1863" s="28">
        <f t="shared" si="378"/>
        <v>11047.5</v>
      </c>
      <c r="U1863" s="61">
        <f ca="1">OFFSET($U$4,B1863,0)/OFFSET($G$4,B1863,0)*G1863</f>
        <v>338235.36695228913</v>
      </c>
      <c r="V1863" s="62">
        <f t="shared" ca="1" si="379"/>
        <v>349282.86695228913</v>
      </c>
      <c r="W1863" s="63">
        <v>987.05556835476409</v>
      </c>
      <c r="X1863" s="63">
        <f t="shared" ca="1" si="380"/>
        <v>891.02772181706405</v>
      </c>
      <c r="Y1863" s="64">
        <f t="shared" ca="1" si="381"/>
        <v>-9.7287173707717778E-2</v>
      </c>
      <c r="Z1863" s="64"/>
      <c r="AA1863" s="64">
        <f ca="1">MAX(Y1863,OFFSET($AA$4,B1863,0))</f>
        <v>-7.2166759510916223E-2</v>
      </c>
      <c r="AB1863" s="62">
        <f t="shared" ca="1" si="382"/>
        <v>359002.60287952289</v>
      </c>
      <c r="AC1863" s="65">
        <f t="shared" ca="1" si="383"/>
        <v>9719.7359272337635</v>
      </c>
      <c r="AD1863" s="62">
        <f ca="1">MAX(0,AB1863-W1863*(1+OFFSET($Y$4,B1863,0))*E1863)</f>
        <v>0</v>
      </c>
      <c r="AE1863" s="65">
        <f ca="1">IF(OFFSET($AC$4,B1863,0)=0,0,-OFFSET($AC$4,B1863,0)/OFFSET($AD$4,B1863,0)*AD1863)</f>
        <v>0</v>
      </c>
      <c r="AF1863" s="51">
        <f t="shared" ca="1" si="384"/>
        <v>359002.60287952289</v>
      </c>
    </row>
    <row r="1864" spans="1:32" ht="11.25" x14ac:dyDescent="0.2">
      <c r="A1864" s="60">
        <v>70517</v>
      </c>
      <c r="B1864" s="102">
        <f>INT(A1864/10000)</f>
        <v>7</v>
      </c>
      <c r="C1864" s="109">
        <v>4</v>
      </c>
      <c r="D1864" s="60" t="s">
        <v>1920</v>
      </c>
      <c r="E1864" s="60">
        <v>3343</v>
      </c>
      <c r="F1864" s="60">
        <v>0</v>
      </c>
      <c r="G1864" s="60">
        <f t="shared" si="372"/>
        <v>5388.7164179104475</v>
      </c>
      <c r="H1864" s="60"/>
      <c r="I1864" s="60"/>
      <c r="J1864" s="57"/>
      <c r="K1864" s="23">
        <f t="shared" si="373"/>
        <v>1</v>
      </c>
      <c r="L1864" s="23">
        <f t="shared" si="374"/>
        <v>0</v>
      </c>
      <c r="M1864" s="23">
        <f ca="1">OFFSET('Z1'!$B$7,B1864,K1864)*E1864</f>
        <v>0</v>
      </c>
      <c r="N1864" s="23">
        <f ca="1">IF(L1864&gt;0,OFFSET('Z1'!$I$7,B1864,L1864)*IF(L1864=1,E1864-9300,IF(L1864=2,E1864-18000,IF(L1864=3,E1864-45000,0))),0)</f>
        <v>0</v>
      </c>
      <c r="O1864" s="23">
        <f>IF(AND(F1864=1,E1864&gt;20000,E1864&lt;=45000),E1864*'Z1'!$G$7,0)+IF(AND(F1864=1,E1864&gt;45000,E1864&lt;=50000),'Z1'!$G$7/5000*(50000-E1864)*E1864,0)</f>
        <v>0</v>
      </c>
      <c r="P1864" s="24">
        <f t="shared" ca="1" si="375"/>
        <v>0</v>
      </c>
      <c r="Q1864" s="27">
        <v>40843</v>
      </c>
      <c r="R1864" s="26">
        <f t="shared" si="376"/>
        <v>39843</v>
      </c>
      <c r="S1864" s="27">
        <f t="shared" si="377"/>
        <v>1</v>
      </c>
      <c r="T1864" s="28">
        <f t="shared" si="378"/>
        <v>35858.700000000004</v>
      </c>
      <c r="U1864" s="61">
        <f ca="1">OFFSET($U$4,B1864,0)/OFFSET($G$4,B1864,0)*G1864</f>
        <v>2884491.9176568943</v>
      </c>
      <c r="V1864" s="62">
        <f t="shared" ca="1" si="379"/>
        <v>2920350.6176568945</v>
      </c>
      <c r="W1864" s="63">
        <v>945.96499223799208</v>
      </c>
      <c r="X1864" s="63">
        <f t="shared" ca="1" si="380"/>
        <v>873.57182699877194</v>
      </c>
      <c r="Y1864" s="64">
        <f t="shared" ca="1" si="381"/>
        <v>-7.6528376666403108E-2</v>
      </c>
      <c r="Z1864" s="64"/>
      <c r="AA1864" s="64">
        <f ca="1">MAX(Y1864,OFFSET($AA$4,B1864,0))</f>
        <v>-7.2166759510916223E-2</v>
      </c>
      <c r="AB1864" s="62">
        <f t="shared" ca="1" si="382"/>
        <v>2934143.625511352</v>
      </c>
      <c r="AC1864" s="65">
        <f t="shared" ca="1" si="383"/>
        <v>13793.007854457479</v>
      </c>
      <c r="AD1864" s="62">
        <f ca="1">MAX(0,AB1864-W1864*(1+OFFSET($Y$4,B1864,0))*E1864)</f>
        <v>0</v>
      </c>
      <c r="AE1864" s="65">
        <f ca="1">IF(OFFSET($AC$4,B1864,0)=0,0,-OFFSET($AC$4,B1864,0)/OFFSET($AD$4,B1864,0)*AD1864)</f>
        <v>0</v>
      </c>
      <c r="AF1864" s="51">
        <f t="shared" ca="1" si="384"/>
        <v>2934143.625511352</v>
      </c>
    </row>
    <row r="1865" spans="1:32" ht="11.25" x14ac:dyDescent="0.2">
      <c r="A1865" s="60">
        <v>70518</v>
      </c>
      <c r="B1865" s="102">
        <f>INT(A1865/10000)</f>
        <v>7</v>
      </c>
      <c r="C1865" s="109">
        <v>4</v>
      </c>
      <c r="D1865" s="60" t="s">
        <v>1921</v>
      </c>
      <c r="E1865" s="60">
        <v>2767</v>
      </c>
      <c r="F1865" s="60">
        <v>0</v>
      </c>
      <c r="G1865" s="60">
        <f t="shared" si="372"/>
        <v>4460.2388059701489</v>
      </c>
      <c r="H1865" s="60"/>
      <c r="I1865" s="60"/>
      <c r="J1865" s="57"/>
      <c r="K1865" s="23">
        <f t="shared" si="373"/>
        <v>1</v>
      </c>
      <c r="L1865" s="23">
        <f t="shared" si="374"/>
        <v>0</v>
      </c>
      <c r="M1865" s="23">
        <f ca="1">OFFSET('Z1'!$B$7,B1865,K1865)*E1865</f>
        <v>0</v>
      </c>
      <c r="N1865" s="23">
        <f ca="1">IF(L1865&gt;0,OFFSET('Z1'!$I$7,B1865,L1865)*IF(L1865=1,E1865-9300,IF(L1865=2,E1865-18000,IF(L1865=3,E1865-45000,0))),0)</f>
        <v>0</v>
      </c>
      <c r="O1865" s="23">
        <f>IF(AND(F1865=1,E1865&gt;20000,E1865&lt;=45000),E1865*'Z1'!$G$7,0)+IF(AND(F1865=1,E1865&gt;45000,E1865&lt;=50000),'Z1'!$G$7/5000*(50000-E1865)*E1865,0)</f>
        <v>0</v>
      </c>
      <c r="P1865" s="24">
        <f t="shared" ca="1" si="375"/>
        <v>0</v>
      </c>
      <c r="Q1865" s="27">
        <v>17633</v>
      </c>
      <c r="R1865" s="26">
        <f t="shared" si="376"/>
        <v>16633</v>
      </c>
      <c r="S1865" s="27">
        <f t="shared" si="377"/>
        <v>1</v>
      </c>
      <c r="T1865" s="28">
        <f t="shared" si="378"/>
        <v>14969.7</v>
      </c>
      <c r="U1865" s="61">
        <f ca="1">OFFSET($U$4,B1865,0)/OFFSET($G$4,B1865,0)*G1865</f>
        <v>2387493.0111147547</v>
      </c>
      <c r="V1865" s="62">
        <f t="shared" ca="1" si="379"/>
        <v>2402462.7111147549</v>
      </c>
      <c r="W1865" s="63">
        <v>940.6709508797004</v>
      </c>
      <c r="X1865" s="63">
        <f t="shared" ca="1" si="380"/>
        <v>868.25540698039572</v>
      </c>
      <c r="Y1865" s="64">
        <f t="shared" ca="1" si="381"/>
        <v>-7.6982864020179287E-2</v>
      </c>
      <c r="Z1865" s="64"/>
      <c r="AA1865" s="64">
        <f ca="1">MAX(Y1865,OFFSET($AA$4,B1865,0))</f>
        <v>-7.2166759510916223E-2</v>
      </c>
      <c r="AB1865" s="62">
        <f t="shared" ca="1" si="382"/>
        <v>2414998.2438208228</v>
      </c>
      <c r="AC1865" s="65">
        <f t="shared" ca="1" si="383"/>
        <v>12535.532706067897</v>
      </c>
      <c r="AD1865" s="62">
        <f ca="1">MAX(0,AB1865-W1865*(1+OFFSET($Y$4,B1865,0))*E1865)</f>
        <v>0</v>
      </c>
      <c r="AE1865" s="65">
        <f ca="1">IF(OFFSET($AC$4,B1865,0)=0,0,-OFFSET($AC$4,B1865,0)/OFFSET($AD$4,B1865,0)*AD1865)</f>
        <v>0</v>
      </c>
      <c r="AF1865" s="51">
        <f t="shared" ca="1" si="384"/>
        <v>2414998.2438208228</v>
      </c>
    </row>
    <row r="1866" spans="1:32" ht="11.25" x14ac:dyDescent="0.2">
      <c r="A1866" s="60">
        <v>70519</v>
      </c>
      <c r="B1866" s="102">
        <f>INT(A1866/10000)</f>
        <v>7</v>
      </c>
      <c r="C1866" s="109">
        <v>2</v>
      </c>
      <c r="D1866" s="60" t="s">
        <v>1922</v>
      </c>
      <c r="E1866" s="60">
        <v>724</v>
      </c>
      <c r="F1866" s="60">
        <v>0</v>
      </c>
      <c r="G1866" s="60">
        <f t="shared" si="372"/>
        <v>1167.044776119403</v>
      </c>
      <c r="H1866" s="60"/>
      <c r="I1866" s="60"/>
      <c r="J1866" s="57"/>
      <c r="K1866" s="23">
        <f t="shared" si="373"/>
        <v>1</v>
      </c>
      <c r="L1866" s="23">
        <f t="shared" si="374"/>
        <v>0</v>
      </c>
      <c r="M1866" s="23">
        <f ca="1">OFFSET('Z1'!$B$7,B1866,K1866)*E1866</f>
        <v>0</v>
      </c>
      <c r="N1866" s="23">
        <f ca="1">IF(L1866&gt;0,OFFSET('Z1'!$I$7,B1866,L1866)*IF(L1866=1,E1866-9300,IF(L1866=2,E1866-18000,IF(L1866=3,E1866-45000,0))),0)</f>
        <v>0</v>
      </c>
      <c r="O1866" s="23">
        <f>IF(AND(F1866=1,E1866&gt;20000,E1866&lt;=45000),E1866*'Z1'!$G$7,0)+IF(AND(F1866=1,E1866&gt;45000,E1866&lt;=50000),'Z1'!$G$7/5000*(50000-E1866)*E1866,0)</f>
        <v>0</v>
      </c>
      <c r="P1866" s="24">
        <f t="shared" ca="1" si="375"/>
        <v>0</v>
      </c>
      <c r="Q1866" s="27">
        <v>4635</v>
      </c>
      <c r="R1866" s="26">
        <f t="shared" si="376"/>
        <v>3635</v>
      </c>
      <c r="S1866" s="27">
        <f t="shared" si="377"/>
        <v>1</v>
      </c>
      <c r="T1866" s="28">
        <f t="shared" si="378"/>
        <v>3271.5</v>
      </c>
      <c r="U1866" s="61">
        <f ca="1">OFFSET($U$4,B1866,0)/OFFSET($G$4,B1866,0)*G1866</f>
        <v>624700.01447310543</v>
      </c>
      <c r="V1866" s="62">
        <f t="shared" ca="1" si="379"/>
        <v>627971.51447310543</v>
      </c>
      <c r="W1866" s="63">
        <v>938.37445344925743</v>
      </c>
      <c r="X1866" s="63">
        <f t="shared" ca="1" si="380"/>
        <v>867.36397026672023</v>
      </c>
      <c r="Y1866" s="64">
        <f t="shared" ca="1" si="381"/>
        <v>-7.5673930509849607E-2</v>
      </c>
      <c r="Z1866" s="64"/>
      <c r="AA1866" s="64">
        <f ca="1">MAX(Y1866,OFFSET($AA$4,B1866,0))</f>
        <v>-7.2166759510916223E-2</v>
      </c>
      <c r="AB1866" s="62">
        <f t="shared" ca="1" si="382"/>
        <v>630354.2271936622</v>
      </c>
      <c r="AC1866" s="65">
        <f t="shared" ca="1" si="383"/>
        <v>2382.7127205567667</v>
      </c>
      <c r="AD1866" s="62">
        <f ca="1">MAX(0,AB1866-W1866*(1+OFFSET($Y$4,B1866,0))*E1866)</f>
        <v>0</v>
      </c>
      <c r="AE1866" s="65">
        <f ca="1">IF(OFFSET($AC$4,B1866,0)=0,0,-OFFSET($AC$4,B1866,0)/OFFSET($AD$4,B1866,0)*AD1866)</f>
        <v>0</v>
      </c>
      <c r="AF1866" s="51">
        <f t="shared" ca="1" si="384"/>
        <v>630354.2271936622</v>
      </c>
    </row>
    <row r="1867" spans="1:32" ht="11.25" x14ac:dyDescent="0.2">
      <c r="A1867" s="60">
        <v>70520</v>
      </c>
      <c r="B1867" s="102">
        <f>INT(A1867/10000)</f>
        <v>7</v>
      </c>
      <c r="C1867" s="109">
        <v>4</v>
      </c>
      <c r="D1867" s="60" t="s">
        <v>1923</v>
      </c>
      <c r="E1867" s="60">
        <v>2520</v>
      </c>
      <c r="F1867" s="60">
        <v>0</v>
      </c>
      <c r="G1867" s="60">
        <f t="shared" si="372"/>
        <v>4062.0895522388059</v>
      </c>
      <c r="H1867" s="60"/>
      <c r="I1867" s="60"/>
      <c r="J1867" s="57"/>
      <c r="K1867" s="23">
        <f t="shared" si="373"/>
        <v>1</v>
      </c>
      <c r="L1867" s="23">
        <f t="shared" si="374"/>
        <v>0</v>
      </c>
      <c r="M1867" s="23">
        <f ca="1">OFFSET('Z1'!$B$7,B1867,K1867)*E1867</f>
        <v>0</v>
      </c>
      <c r="N1867" s="23">
        <f ca="1">IF(L1867&gt;0,OFFSET('Z1'!$I$7,B1867,L1867)*IF(L1867=1,E1867-9300,IF(L1867=2,E1867-18000,IF(L1867=3,E1867-45000,0))),0)</f>
        <v>0</v>
      </c>
      <c r="O1867" s="23">
        <f>IF(AND(F1867=1,E1867&gt;20000,E1867&lt;=45000),E1867*'Z1'!$G$7,0)+IF(AND(F1867=1,E1867&gt;45000,E1867&lt;=50000),'Z1'!$G$7/5000*(50000-E1867)*E1867,0)</f>
        <v>0</v>
      </c>
      <c r="P1867" s="24">
        <f t="shared" ca="1" si="375"/>
        <v>0</v>
      </c>
      <c r="Q1867" s="27">
        <v>59468</v>
      </c>
      <c r="R1867" s="26">
        <f t="shared" si="376"/>
        <v>58468</v>
      </c>
      <c r="S1867" s="27">
        <f t="shared" si="377"/>
        <v>1</v>
      </c>
      <c r="T1867" s="28">
        <f t="shared" si="378"/>
        <v>52621.200000000004</v>
      </c>
      <c r="U1867" s="61">
        <f ca="1">OFFSET($U$4,B1867,0)/OFFSET($G$4,B1867,0)*G1867</f>
        <v>2174370.2161218585</v>
      </c>
      <c r="V1867" s="62">
        <f t="shared" ca="1" si="379"/>
        <v>2226991.4161218586</v>
      </c>
      <c r="W1867" s="63">
        <v>955.20770644445349</v>
      </c>
      <c r="X1867" s="63">
        <f t="shared" ca="1" si="380"/>
        <v>883.72675242930893</v>
      </c>
      <c r="Y1867" s="64">
        <f t="shared" ca="1" si="381"/>
        <v>-7.4832890828756327E-2</v>
      </c>
      <c r="Z1867" s="64"/>
      <c r="AA1867" s="64">
        <f ca="1">MAX(Y1867,OFFSET($AA$4,B1867,0))</f>
        <v>-7.2166759510916223E-2</v>
      </c>
      <c r="AB1867" s="62">
        <f t="shared" ca="1" si="382"/>
        <v>2233409.1232584668</v>
      </c>
      <c r="AC1867" s="65">
        <f t="shared" ca="1" si="383"/>
        <v>6417.7071366081946</v>
      </c>
      <c r="AD1867" s="62">
        <f ca="1">MAX(0,AB1867-W1867*(1+OFFSET($Y$4,B1867,0))*E1867)</f>
        <v>0</v>
      </c>
      <c r="AE1867" s="65">
        <f ca="1">IF(OFFSET($AC$4,B1867,0)=0,0,-OFFSET($AC$4,B1867,0)/OFFSET($AD$4,B1867,0)*AD1867)</f>
        <v>0</v>
      </c>
      <c r="AF1867" s="51">
        <f t="shared" ca="1" si="384"/>
        <v>2233409.1232584668</v>
      </c>
    </row>
    <row r="1868" spans="1:32" ht="11.25" x14ac:dyDescent="0.2">
      <c r="A1868" s="60">
        <v>70521</v>
      </c>
      <c r="B1868" s="102">
        <f>INT(A1868/10000)</f>
        <v>7</v>
      </c>
      <c r="C1868" s="109">
        <v>1</v>
      </c>
      <c r="D1868" s="60" t="s">
        <v>1924</v>
      </c>
      <c r="E1868" s="60">
        <v>413</v>
      </c>
      <c r="F1868" s="60">
        <v>0</v>
      </c>
      <c r="G1868" s="60">
        <f t="shared" si="372"/>
        <v>665.73134328358208</v>
      </c>
      <c r="H1868" s="60"/>
      <c r="I1868" s="60"/>
      <c r="J1868" s="57"/>
      <c r="K1868" s="23">
        <f t="shared" si="373"/>
        <v>1</v>
      </c>
      <c r="L1868" s="23">
        <f t="shared" si="374"/>
        <v>0</v>
      </c>
      <c r="M1868" s="23">
        <f ca="1">OFFSET('Z1'!$B$7,B1868,K1868)*E1868</f>
        <v>0</v>
      </c>
      <c r="N1868" s="23">
        <f ca="1">IF(L1868&gt;0,OFFSET('Z1'!$I$7,B1868,L1868)*IF(L1868=1,E1868-9300,IF(L1868=2,E1868-18000,IF(L1868=3,E1868-45000,0))),0)</f>
        <v>0</v>
      </c>
      <c r="O1868" s="23">
        <f>IF(AND(F1868=1,E1868&gt;20000,E1868&lt;=45000),E1868*'Z1'!$G$7,0)+IF(AND(F1868=1,E1868&gt;45000,E1868&lt;=50000),'Z1'!$G$7/5000*(50000-E1868)*E1868,0)</f>
        <v>0</v>
      </c>
      <c r="P1868" s="24">
        <f t="shared" ca="1" si="375"/>
        <v>0</v>
      </c>
      <c r="Q1868" s="27">
        <v>2647</v>
      </c>
      <c r="R1868" s="26">
        <f t="shared" si="376"/>
        <v>1647</v>
      </c>
      <c r="S1868" s="27">
        <f t="shared" si="377"/>
        <v>1</v>
      </c>
      <c r="T1868" s="28">
        <f t="shared" si="378"/>
        <v>1482.3</v>
      </c>
      <c r="U1868" s="61">
        <f ca="1">OFFSET($U$4,B1868,0)/OFFSET($G$4,B1868,0)*G1868</f>
        <v>356355.11875330459</v>
      </c>
      <c r="V1868" s="62">
        <f t="shared" ca="1" si="379"/>
        <v>357837.41875330458</v>
      </c>
      <c r="W1868" s="63">
        <v>1050.0405039851812</v>
      </c>
      <c r="X1868" s="63">
        <f t="shared" ca="1" si="380"/>
        <v>866.43442797410307</v>
      </c>
      <c r="Y1868" s="64">
        <f t="shared" ca="1" si="381"/>
        <v>-0.17485618441788153</v>
      </c>
      <c r="Z1868" s="64"/>
      <c r="AA1868" s="64">
        <f ca="1">MAX(Y1868,OFFSET($AA$4,B1868,0))</f>
        <v>-7.2166759510916223E-2</v>
      </c>
      <c r="AB1868" s="62">
        <f t="shared" ca="1" si="382"/>
        <v>402370.40566789021</v>
      </c>
      <c r="AC1868" s="65">
        <f t="shared" ca="1" si="383"/>
        <v>44532.986914585636</v>
      </c>
      <c r="AD1868" s="62">
        <f ca="1">MAX(0,AB1868-W1868*(1+OFFSET($Y$4,B1868,0))*E1868)</f>
        <v>0</v>
      </c>
      <c r="AE1868" s="65">
        <f ca="1">IF(OFFSET($AC$4,B1868,0)=0,0,-OFFSET($AC$4,B1868,0)/OFFSET($AD$4,B1868,0)*AD1868)</f>
        <v>0</v>
      </c>
      <c r="AF1868" s="51">
        <f t="shared" ca="1" si="384"/>
        <v>402370.40566789021</v>
      </c>
    </row>
    <row r="1869" spans="1:32" ht="11.25" x14ac:dyDescent="0.2">
      <c r="A1869" s="60">
        <v>70522</v>
      </c>
      <c r="B1869" s="102">
        <f>INT(A1869/10000)</f>
        <v>7</v>
      </c>
      <c r="C1869" s="109">
        <v>4</v>
      </c>
      <c r="D1869" s="60" t="s">
        <v>1925</v>
      </c>
      <c r="E1869" s="60">
        <v>2767</v>
      </c>
      <c r="F1869" s="60">
        <v>0</v>
      </c>
      <c r="G1869" s="60">
        <f t="shared" si="372"/>
        <v>4460.2388059701489</v>
      </c>
      <c r="H1869" s="60"/>
      <c r="I1869" s="60"/>
      <c r="J1869" s="57"/>
      <c r="K1869" s="23">
        <f t="shared" si="373"/>
        <v>1</v>
      </c>
      <c r="L1869" s="23">
        <f t="shared" si="374"/>
        <v>0</v>
      </c>
      <c r="M1869" s="23">
        <f ca="1">OFFSET('Z1'!$B$7,B1869,K1869)*E1869</f>
        <v>0</v>
      </c>
      <c r="N1869" s="23">
        <f ca="1">IF(L1869&gt;0,OFFSET('Z1'!$I$7,B1869,L1869)*IF(L1869=1,E1869-9300,IF(L1869=2,E1869-18000,IF(L1869=3,E1869-45000,0))),0)</f>
        <v>0</v>
      </c>
      <c r="O1869" s="23">
        <f>IF(AND(F1869=1,E1869&gt;20000,E1869&lt;=45000),E1869*'Z1'!$G$7,0)+IF(AND(F1869=1,E1869&gt;45000,E1869&lt;=50000),'Z1'!$G$7/5000*(50000-E1869)*E1869,0)</f>
        <v>0</v>
      </c>
      <c r="P1869" s="24">
        <f t="shared" ca="1" si="375"/>
        <v>0</v>
      </c>
      <c r="Q1869" s="27">
        <v>168463</v>
      </c>
      <c r="R1869" s="26">
        <f t="shared" si="376"/>
        <v>167463</v>
      </c>
      <c r="S1869" s="27">
        <f t="shared" si="377"/>
        <v>1</v>
      </c>
      <c r="T1869" s="28">
        <f t="shared" si="378"/>
        <v>150716.70000000001</v>
      </c>
      <c r="U1869" s="61">
        <f ca="1">OFFSET($U$4,B1869,0)/OFFSET($G$4,B1869,0)*G1869</f>
        <v>2387493.0111147547</v>
      </c>
      <c r="V1869" s="62">
        <f t="shared" ca="1" si="379"/>
        <v>2538209.7111147549</v>
      </c>
      <c r="W1869" s="63">
        <v>989.95139849175018</v>
      </c>
      <c r="X1869" s="63">
        <f t="shared" ca="1" si="380"/>
        <v>917.31467694786954</v>
      </c>
      <c r="Y1869" s="64">
        <f t="shared" ca="1" si="381"/>
        <v>-7.3374027911417672E-2</v>
      </c>
      <c r="Z1869" s="64"/>
      <c r="AA1869" s="64">
        <f ca="1">MAX(Y1869,OFFSET($AA$4,B1869,0))</f>
        <v>-7.2166759510916223E-2</v>
      </c>
      <c r="AB1869" s="62">
        <f t="shared" ca="1" si="382"/>
        <v>2541516.6553083952</v>
      </c>
      <c r="AC1869" s="65">
        <f t="shared" ca="1" si="383"/>
        <v>3306.9441936402582</v>
      </c>
      <c r="AD1869" s="62">
        <f ca="1">MAX(0,AB1869-W1869*(1+OFFSET($Y$4,B1869,0))*E1869)</f>
        <v>0</v>
      </c>
      <c r="AE1869" s="65">
        <f ca="1">IF(OFFSET($AC$4,B1869,0)=0,0,-OFFSET($AC$4,B1869,0)/OFFSET($AD$4,B1869,0)*AD1869)</f>
        <v>0</v>
      </c>
      <c r="AF1869" s="51">
        <f t="shared" ca="1" si="384"/>
        <v>2541516.6553083952</v>
      </c>
    </row>
    <row r="1870" spans="1:32" ht="11.25" x14ac:dyDescent="0.2">
      <c r="A1870" s="60">
        <v>70523</v>
      </c>
      <c r="B1870" s="102">
        <f>INT(A1870/10000)</f>
        <v>7</v>
      </c>
      <c r="C1870" s="109">
        <v>2</v>
      </c>
      <c r="D1870" s="60" t="s">
        <v>1926</v>
      </c>
      <c r="E1870" s="60">
        <v>522</v>
      </c>
      <c r="F1870" s="60">
        <v>0</v>
      </c>
      <c r="G1870" s="60">
        <f t="shared" si="372"/>
        <v>841.43283582089555</v>
      </c>
      <c r="H1870" s="60"/>
      <c r="I1870" s="60"/>
      <c r="J1870" s="57"/>
      <c r="K1870" s="23">
        <f t="shared" si="373"/>
        <v>1</v>
      </c>
      <c r="L1870" s="23">
        <f t="shared" si="374"/>
        <v>0</v>
      </c>
      <c r="M1870" s="23">
        <f ca="1">OFFSET('Z1'!$B$7,B1870,K1870)*E1870</f>
        <v>0</v>
      </c>
      <c r="N1870" s="23">
        <f ca="1">IF(L1870&gt;0,OFFSET('Z1'!$I$7,B1870,L1870)*IF(L1870=1,E1870-9300,IF(L1870=2,E1870-18000,IF(L1870=3,E1870-45000,0))),0)</f>
        <v>0</v>
      </c>
      <c r="O1870" s="23">
        <f>IF(AND(F1870=1,E1870&gt;20000,E1870&lt;=45000),E1870*'Z1'!$G$7,0)+IF(AND(F1870=1,E1870&gt;45000,E1870&lt;=50000),'Z1'!$G$7/5000*(50000-E1870)*E1870,0)</f>
        <v>0</v>
      </c>
      <c r="P1870" s="24">
        <f t="shared" ca="1" si="375"/>
        <v>0</v>
      </c>
      <c r="Q1870" s="27">
        <v>18341</v>
      </c>
      <c r="R1870" s="26">
        <f t="shared" si="376"/>
        <v>17341</v>
      </c>
      <c r="S1870" s="27">
        <f t="shared" si="377"/>
        <v>1</v>
      </c>
      <c r="T1870" s="28">
        <f t="shared" si="378"/>
        <v>15606.9</v>
      </c>
      <c r="U1870" s="61">
        <f ca="1">OFFSET($U$4,B1870,0)/OFFSET($G$4,B1870,0)*G1870</f>
        <v>450405.25905381358</v>
      </c>
      <c r="V1870" s="62">
        <f t="shared" ca="1" si="379"/>
        <v>466012.15905381361</v>
      </c>
      <c r="W1870" s="63">
        <v>961.56772790351499</v>
      </c>
      <c r="X1870" s="63">
        <f t="shared" ca="1" si="380"/>
        <v>892.74359971994943</v>
      </c>
      <c r="Y1870" s="64">
        <f t="shared" ca="1" si="381"/>
        <v>-7.1574914783820054E-2</v>
      </c>
      <c r="Z1870" s="64"/>
      <c r="AA1870" s="64">
        <f ca="1">MAX(Y1870,OFFSET($AA$4,B1870,0))</f>
        <v>-7.1574914783820054E-2</v>
      </c>
      <c r="AB1870" s="62">
        <f t="shared" ca="1" si="382"/>
        <v>466012.15905381361</v>
      </c>
      <c r="AC1870" s="65">
        <f t="shared" ca="1" si="383"/>
        <v>0</v>
      </c>
      <c r="AD1870" s="62">
        <f ca="1">MAX(0,AB1870-W1870*(1+OFFSET($Y$4,B1870,0))*E1870)</f>
        <v>0</v>
      </c>
      <c r="AE1870" s="65">
        <f ca="1">IF(OFFSET($AC$4,B1870,0)=0,0,-OFFSET($AC$4,B1870,0)/OFFSET($AD$4,B1870,0)*AD1870)</f>
        <v>0</v>
      </c>
      <c r="AF1870" s="51">
        <f t="shared" ca="1" si="384"/>
        <v>466012.15905381361</v>
      </c>
    </row>
    <row r="1871" spans="1:32" ht="11.25" x14ac:dyDescent="0.2">
      <c r="A1871" s="60">
        <v>70524</v>
      </c>
      <c r="B1871" s="102">
        <f>INT(A1871/10000)</f>
        <v>7</v>
      </c>
      <c r="C1871" s="109">
        <v>3</v>
      </c>
      <c r="D1871" s="60" t="s">
        <v>1927</v>
      </c>
      <c r="E1871" s="60">
        <v>1463</v>
      </c>
      <c r="F1871" s="60">
        <v>0</v>
      </c>
      <c r="G1871" s="60">
        <f t="shared" si="372"/>
        <v>2358.2686567164178</v>
      </c>
      <c r="H1871" s="60"/>
      <c r="I1871" s="60"/>
      <c r="J1871" s="57"/>
      <c r="K1871" s="23">
        <f t="shared" si="373"/>
        <v>1</v>
      </c>
      <c r="L1871" s="23">
        <f t="shared" si="374"/>
        <v>0</v>
      </c>
      <c r="M1871" s="23">
        <f ca="1">OFFSET('Z1'!$B$7,B1871,K1871)*E1871</f>
        <v>0</v>
      </c>
      <c r="N1871" s="23">
        <f ca="1">IF(L1871&gt;0,OFFSET('Z1'!$I$7,B1871,L1871)*IF(L1871=1,E1871-9300,IF(L1871=2,E1871-18000,IF(L1871=3,E1871-45000,0))),0)</f>
        <v>0</v>
      </c>
      <c r="O1871" s="23">
        <f>IF(AND(F1871=1,E1871&gt;20000,E1871&lt;=45000),E1871*'Z1'!$G$7,0)+IF(AND(F1871=1,E1871&gt;45000,E1871&lt;=50000),'Z1'!$G$7/5000*(50000-E1871)*E1871,0)</f>
        <v>0</v>
      </c>
      <c r="P1871" s="24">
        <f t="shared" ca="1" si="375"/>
        <v>0</v>
      </c>
      <c r="Q1871" s="27">
        <v>304407</v>
      </c>
      <c r="R1871" s="26">
        <f t="shared" si="376"/>
        <v>303407</v>
      </c>
      <c r="S1871" s="27">
        <f t="shared" si="377"/>
        <v>1</v>
      </c>
      <c r="T1871" s="28">
        <f t="shared" si="378"/>
        <v>273066.3</v>
      </c>
      <c r="U1871" s="61">
        <f ca="1">OFFSET($U$4,B1871,0)/OFFSET($G$4,B1871,0)*G1871</f>
        <v>1262342.7088040791</v>
      </c>
      <c r="V1871" s="62">
        <f t="shared" ca="1" si="379"/>
        <v>1535409.0088040791</v>
      </c>
      <c r="W1871" s="63">
        <v>1107.4133850275148</v>
      </c>
      <c r="X1871" s="63">
        <f t="shared" ca="1" si="380"/>
        <v>1049.4935125113323</v>
      </c>
      <c r="Y1871" s="64">
        <f t="shared" ca="1" si="381"/>
        <v>-5.2301943699861853E-2</v>
      </c>
      <c r="Z1871" s="64"/>
      <c r="AA1871" s="64">
        <f ca="1">MAX(Y1871,OFFSET($AA$4,B1871,0))</f>
        <v>-5.2301943699861853E-2</v>
      </c>
      <c r="AB1871" s="62">
        <f t="shared" ca="1" si="382"/>
        <v>1535409.0088040791</v>
      </c>
      <c r="AC1871" s="65">
        <f t="shared" ca="1" si="383"/>
        <v>0</v>
      </c>
      <c r="AD1871" s="62">
        <f ca="1">MAX(0,AB1871-W1871*(1+OFFSET($Y$4,B1871,0))*E1871)</f>
        <v>24083.16864087549</v>
      </c>
      <c r="AE1871" s="65">
        <f ca="1">IF(OFFSET($AC$4,B1871,0)=0,0,-OFFSET($AC$4,B1871,0)/OFFSET($AD$4,B1871,0)*AD1871)</f>
        <v>-8672.6791473417852</v>
      </c>
      <c r="AF1871" s="51">
        <f t="shared" ca="1" si="384"/>
        <v>1526736.3296567374</v>
      </c>
    </row>
    <row r="1872" spans="1:32" ht="11.25" x14ac:dyDescent="0.2">
      <c r="A1872" s="60">
        <v>70525</v>
      </c>
      <c r="B1872" s="102">
        <f>INT(A1872/10000)</f>
        <v>7</v>
      </c>
      <c r="C1872" s="109">
        <v>4</v>
      </c>
      <c r="D1872" s="60" t="s">
        <v>1928</v>
      </c>
      <c r="E1872" s="60">
        <v>2506</v>
      </c>
      <c r="F1872" s="60">
        <v>0</v>
      </c>
      <c r="G1872" s="60">
        <f t="shared" si="372"/>
        <v>4039.5223880597014</v>
      </c>
      <c r="H1872" s="60"/>
      <c r="I1872" s="60"/>
      <c r="J1872" s="57"/>
      <c r="K1872" s="23">
        <f t="shared" si="373"/>
        <v>1</v>
      </c>
      <c r="L1872" s="23">
        <f t="shared" si="374"/>
        <v>0</v>
      </c>
      <c r="M1872" s="23">
        <f ca="1">OFFSET('Z1'!$B$7,B1872,K1872)*E1872</f>
        <v>0</v>
      </c>
      <c r="N1872" s="23">
        <f ca="1">IF(L1872&gt;0,OFFSET('Z1'!$I$7,B1872,L1872)*IF(L1872=1,E1872-9300,IF(L1872=2,E1872-18000,IF(L1872=3,E1872-45000,0))),0)</f>
        <v>0</v>
      </c>
      <c r="O1872" s="23">
        <f>IF(AND(F1872=1,E1872&gt;20000,E1872&lt;=45000),E1872*'Z1'!$G$7,0)+IF(AND(F1872=1,E1872&gt;45000,E1872&lt;=50000),'Z1'!$G$7/5000*(50000-E1872)*E1872,0)</f>
        <v>0</v>
      </c>
      <c r="P1872" s="24">
        <f t="shared" ca="1" si="375"/>
        <v>0</v>
      </c>
      <c r="Q1872" s="27">
        <v>14226</v>
      </c>
      <c r="R1872" s="26">
        <f t="shared" si="376"/>
        <v>13226</v>
      </c>
      <c r="S1872" s="27">
        <f t="shared" si="377"/>
        <v>1</v>
      </c>
      <c r="T1872" s="28">
        <f t="shared" si="378"/>
        <v>11903.4</v>
      </c>
      <c r="U1872" s="61">
        <f ca="1">OFFSET($U$4,B1872,0)/OFFSET($G$4,B1872,0)*G1872</f>
        <v>2162290.3815878481</v>
      </c>
      <c r="V1872" s="62">
        <f t="shared" ca="1" si="379"/>
        <v>2174193.781587848</v>
      </c>
      <c r="W1872" s="63">
        <v>939.20608266469765</v>
      </c>
      <c r="X1872" s="63">
        <f t="shared" ca="1" si="380"/>
        <v>867.59528395365044</v>
      </c>
      <c r="Y1872" s="64">
        <f t="shared" ca="1" si="381"/>
        <v>-7.6246097669932511E-2</v>
      </c>
      <c r="Z1872" s="64"/>
      <c r="AA1872" s="64">
        <f ca="1">MAX(Y1872,OFFSET($AA$4,B1872,0))</f>
        <v>-7.2166759510916223E-2</v>
      </c>
      <c r="AB1872" s="62">
        <f t="shared" ca="1" si="382"/>
        <v>2183795.1176536069</v>
      </c>
      <c r="AC1872" s="65">
        <f t="shared" ca="1" si="383"/>
        <v>9601.336065758951</v>
      </c>
      <c r="AD1872" s="62">
        <f ca="1">MAX(0,AB1872-W1872*(1+OFFSET($Y$4,B1872,0))*E1872)</f>
        <v>0</v>
      </c>
      <c r="AE1872" s="65">
        <f ca="1">IF(OFFSET($AC$4,B1872,0)=0,0,-OFFSET($AC$4,B1872,0)/OFFSET($AD$4,B1872,0)*AD1872)</f>
        <v>0</v>
      </c>
      <c r="AF1872" s="51">
        <f t="shared" ca="1" si="384"/>
        <v>2183795.1176536069</v>
      </c>
    </row>
    <row r="1873" spans="1:32" ht="11.25" x14ac:dyDescent="0.2">
      <c r="A1873" s="60">
        <v>70526</v>
      </c>
      <c r="B1873" s="102">
        <f>INT(A1873/10000)</f>
        <v>7</v>
      </c>
      <c r="C1873" s="109">
        <v>4</v>
      </c>
      <c r="D1873" s="60" t="s">
        <v>1929</v>
      </c>
      <c r="E1873" s="60">
        <v>3666</v>
      </c>
      <c r="F1873" s="60">
        <v>0</v>
      </c>
      <c r="G1873" s="60">
        <f t="shared" si="372"/>
        <v>5909.373134328358</v>
      </c>
      <c r="H1873" s="60"/>
      <c r="I1873" s="60"/>
      <c r="J1873" s="57"/>
      <c r="K1873" s="23">
        <f t="shared" si="373"/>
        <v>1</v>
      </c>
      <c r="L1873" s="23">
        <f t="shared" si="374"/>
        <v>0</v>
      </c>
      <c r="M1873" s="23">
        <f ca="1">OFFSET('Z1'!$B$7,B1873,K1873)*E1873</f>
        <v>0</v>
      </c>
      <c r="N1873" s="23">
        <f ca="1">IF(L1873&gt;0,OFFSET('Z1'!$I$7,B1873,L1873)*IF(L1873=1,E1873-9300,IF(L1873=2,E1873-18000,IF(L1873=3,E1873-45000,0))),0)</f>
        <v>0</v>
      </c>
      <c r="O1873" s="23">
        <f>IF(AND(F1873=1,E1873&gt;20000,E1873&lt;=45000),E1873*'Z1'!$G$7,0)+IF(AND(F1873=1,E1873&gt;45000,E1873&lt;=50000),'Z1'!$G$7/5000*(50000-E1873)*E1873,0)</f>
        <v>0</v>
      </c>
      <c r="P1873" s="24">
        <f t="shared" ca="1" si="375"/>
        <v>0</v>
      </c>
      <c r="Q1873" s="27">
        <v>583713</v>
      </c>
      <c r="R1873" s="26">
        <f t="shared" si="376"/>
        <v>582713</v>
      </c>
      <c r="S1873" s="27">
        <f t="shared" si="377"/>
        <v>1</v>
      </c>
      <c r="T1873" s="28">
        <f t="shared" si="378"/>
        <v>524441.70000000007</v>
      </c>
      <c r="U1873" s="61">
        <f ca="1">OFFSET($U$4,B1873,0)/OFFSET($G$4,B1873,0)*G1873</f>
        <v>3163190.9572629896</v>
      </c>
      <c r="V1873" s="62">
        <f t="shared" ca="1" si="379"/>
        <v>3687632.6572629898</v>
      </c>
      <c r="W1873" s="63">
        <v>1072.9953555165437</v>
      </c>
      <c r="X1873" s="63">
        <f t="shared" ca="1" si="380"/>
        <v>1005.9008885059983</v>
      </c>
      <c r="Y1873" s="64">
        <f t="shared" ca="1" si="381"/>
        <v>-6.2530062842859113E-2</v>
      </c>
      <c r="Z1873" s="64"/>
      <c r="AA1873" s="64">
        <f ca="1">MAX(Y1873,OFFSET($AA$4,B1873,0))</f>
        <v>-6.2530062842859113E-2</v>
      </c>
      <c r="AB1873" s="62">
        <f t="shared" ca="1" si="382"/>
        <v>3687632.6572629893</v>
      </c>
      <c r="AC1873" s="65">
        <f t="shared" ca="1" si="383"/>
        <v>0</v>
      </c>
      <c r="AD1873" s="62">
        <f ca="1">MAX(0,AB1873-W1873*(1+OFFSET($Y$4,B1873,0))*E1873)</f>
        <v>18238.914526476059</v>
      </c>
      <c r="AE1873" s="65">
        <f ca="1">IF(OFFSET($AC$4,B1873,0)=0,0,-OFFSET($AC$4,B1873,0)/OFFSET($AD$4,B1873,0)*AD1873)</f>
        <v>-6568.0831306991913</v>
      </c>
      <c r="AF1873" s="51">
        <f t="shared" ca="1" si="384"/>
        <v>3681064.5741322902</v>
      </c>
    </row>
    <row r="1874" spans="1:32" ht="11.25" x14ac:dyDescent="0.2">
      <c r="A1874" s="60">
        <v>70527</v>
      </c>
      <c r="B1874" s="102">
        <f>INT(A1874/10000)</f>
        <v>7</v>
      </c>
      <c r="C1874" s="109">
        <v>4</v>
      </c>
      <c r="D1874" s="60" t="s">
        <v>1930</v>
      </c>
      <c r="E1874" s="60">
        <v>3010</v>
      </c>
      <c r="F1874" s="60">
        <v>0</v>
      </c>
      <c r="G1874" s="60">
        <f t="shared" si="372"/>
        <v>4851.940298507463</v>
      </c>
      <c r="H1874" s="60"/>
      <c r="I1874" s="60"/>
      <c r="J1874" s="57"/>
      <c r="K1874" s="23">
        <f t="shared" si="373"/>
        <v>1</v>
      </c>
      <c r="L1874" s="23">
        <f t="shared" si="374"/>
        <v>0</v>
      </c>
      <c r="M1874" s="23">
        <f ca="1">OFFSET('Z1'!$B$7,B1874,K1874)*E1874</f>
        <v>0</v>
      </c>
      <c r="N1874" s="23">
        <f ca="1">IF(L1874&gt;0,OFFSET('Z1'!$I$7,B1874,L1874)*IF(L1874=1,E1874-9300,IF(L1874=2,E1874-18000,IF(L1874=3,E1874-45000,0))),0)</f>
        <v>0</v>
      </c>
      <c r="O1874" s="23">
        <f>IF(AND(F1874=1,E1874&gt;20000,E1874&lt;=45000),E1874*'Z1'!$G$7,0)+IF(AND(F1874=1,E1874&gt;45000,E1874&lt;=50000),'Z1'!$G$7/5000*(50000-E1874)*E1874,0)</f>
        <v>0</v>
      </c>
      <c r="P1874" s="24">
        <f t="shared" ca="1" si="375"/>
        <v>0</v>
      </c>
      <c r="Q1874" s="27">
        <v>210613</v>
      </c>
      <c r="R1874" s="26">
        <f t="shared" si="376"/>
        <v>209613</v>
      </c>
      <c r="S1874" s="27">
        <f t="shared" si="377"/>
        <v>1</v>
      </c>
      <c r="T1874" s="28">
        <f t="shared" si="378"/>
        <v>188651.7</v>
      </c>
      <c r="U1874" s="61">
        <f ca="1">OFFSET($U$4,B1874,0)/OFFSET($G$4,B1874,0)*G1874</f>
        <v>2597164.42481222</v>
      </c>
      <c r="V1874" s="62">
        <f t="shared" ca="1" si="379"/>
        <v>2785816.1248122202</v>
      </c>
      <c r="W1874" s="63">
        <v>992.54303897432419</v>
      </c>
      <c r="X1874" s="63">
        <f t="shared" ca="1" si="380"/>
        <v>925.52030724658482</v>
      </c>
      <c r="Y1874" s="64">
        <f t="shared" ca="1" si="381"/>
        <v>-6.7526272510056051E-2</v>
      </c>
      <c r="Z1874" s="64"/>
      <c r="AA1874" s="64">
        <f ca="1">MAX(Y1874,OFFSET($AA$4,B1874,0))</f>
        <v>-6.7526272510056051E-2</v>
      </c>
      <c r="AB1874" s="62">
        <f t="shared" ca="1" si="382"/>
        <v>2785816.1248122202</v>
      </c>
      <c r="AC1874" s="65">
        <f t="shared" ca="1" si="383"/>
        <v>0</v>
      </c>
      <c r="AD1874" s="62">
        <f ca="1">MAX(0,AB1874-W1874*(1+OFFSET($Y$4,B1874,0))*E1874)</f>
        <v>0</v>
      </c>
      <c r="AE1874" s="65">
        <f ca="1">IF(OFFSET($AC$4,B1874,0)=0,0,-OFFSET($AC$4,B1874,0)/OFFSET($AD$4,B1874,0)*AD1874)</f>
        <v>0</v>
      </c>
      <c r="AF1874" s="51">
        <f t="shared" ca="1" si="384"/>
        <v>2785816.1248122202</v>
      </c>
    </row>
    <row r="1875" spans="1:32" ht="11.25" x14ac:dyDescent="0.2">
      <c r="A1875" s="60">
        <v>70528</v>
      </c>
      <c r="B1875" s="102">
        <f>INT(A1875/10000)</f>
        <v>7</v>
      </c>
      <c r="C1875" s="109">
        <v>3</v>
      </c>
      <c r="D1875" s="60" t="s">
        <v>1931</v>
      </c>
      <c r="E1875" s="60">
        <v>1908</v>
      </c>
      <c r="F1875" s="60">
        <v>0</v>
      </c>
      <c r="G1875" s="60">
        <f t="shared" si="372"/>
        <v>3075.5820895522388</v>
      </c>
      <c r="H1875" s="60"/>
      <c r="I1875" s="60"/>
      <c r="J1875" s="57"/>
      <c r="K1875" s="23">
        <f t="shared" si="373"/>
        <v>1</v>
      </c>
      <c r="L1875" s="23">
        <f t="shared" si="374"/>
        <v>0</v>
      </c>
      <c r="M1875" s="23">
        <f ca="1">OFFSET('Z1'!$B$7,B1875,K1875)*E1875</f>
        <v>0</v>
      </c>
      <c r="N1875" s="23">
        <f ca="1">IF(L1875&gt;0,OFFSET('Z1'!$I$7,B1875,L1875)*IF(L1875=1,E1875-9300,IF(L1875=2,E1875-18000,IF(L1875=3,E1875-45000,0))),0)</f>
        <v>0</v>
      </c>
      <c r="O1875" s="23">
        <f>IF(AND(F1875=1,E1875&gt;20000,E1875&lt;=45000),E1875*'Z1'!$G$7,0)+IF(AND(F1875=1,E1875&gt;45000,E1875&lt;=50000),'Z1'!$G$7/5000*(50000-E1875)*E1875,0)</f>
        <v>0</v>
      </c>
      <c r="P1875" s="24">
        <f t="shared" ca="1" si="375"/>
        <v>0</v>
      </c>
      <c r="Q1875" s="27">
        <v>29360</v>
      </c>
      <c r="R1875" s="26">
        <f t="shared" si="376"/>
        <v>28360</v>
      </c>
      <c r="S1875" s="27">
        <f t="shared" si="377"/>
        <v>1</v>
      </c>
      <c r="T1875" s="28">
        <f t="shared" si="378"/>
        <v>25524</v>
      </c>
      <c r="U1875" s="61">
        <f ca="1">OFFSET($U$4,B1875,0)/OFFSET($G$4,B1875,0)*G1875</f>
        <v>1646308.8779208357</v>
      </c>
      <c r="V1875" s="62">
        <f t="shared" ca="1" si="379"/>
        <v>1671832.8779208357</v>
      </c>
      <c r="W1875" s="63">
        <v>947.29549018047464</v>
      </c>
      <c r="X1875" s="63">
        <f t="shared" ca="1" si="380"/>
        <v>876.22268234844637</v>
      </c>
      <c r="Y1875" s="64">
        <f t="shared" ca="1" si="381"/>
        <v>-7.5027072934220174E-2</v>
      </c>
      <c r="Z1875" s="64"/>
      <c r="AA1875" s="64">
        <f ca="1">MAX(Y1875,OFFSET($AA$4,B1875,0))</f>
        <v>-7.2166759510916223E-2</v>
      </c>
      <c r="AB1875" s="62">
        <f t="shared" ca="1" si="382"/>
        <v>1677002.722229044</v>
      </c>
      <c r="AC1875" s="65">
        <f t="shared" ca="1" si="383"/>
        <v>5169.8443082082085</v>
      </c>
      <c r="AD1875" s="62">
        <f ca="1">MAX(0,AB1875-W1875*(1+OFFSET($Y$4,B1875,0))*E1875)</f>
        <v>0</v>
      </c>
      <c r="AE1875" s="65">
        <f ca="1">IF(OFFSET($AC$4,B1875,0)=0,0,-OFFSET($AC$4,B1875,0)/OFFSET($AD$4,B1875,0)*AD1875)</f>
        <v>0</v>
      </c>
      <c r="AF1875" s="51">
        <f t="shared" ca="1" si="384"/>
        <v>1677002.722229044</v>
      </c>
    </row>
    <row r="1876" spans="1:32" ht="11.25" x14ac:dyDescent="0.2">
      <c r="A1876" s="60">
        <v>70529</v>
      </c>
      <c r="B1876" s="102">
        <f>INT(A1876/10000)</f>
        <v>7</v>
      </c>
      <c r="C1876" s="109">
        <v>3</v>
      </c>
      <c r="D1876" s="60" t="s">
        <v>1932</v>
      </c>
      <c r="E1876" s="60">
        <v>1912</v>
      </c>
      <c r="F1876" s="60">
        <v>0</v>
      </c>
      <c r="G1876" s="60">
        <f t="shared" ref="G1876:G1939" si="385">IF(AND(F1876=1,E1876&lt;=20000),E1876*2,IF(E1876&lt;=10000,E1876*(1+41/67),IF(E1876&lt;=20000,E1876*(1+2/3),IF(E1876&lt;=50000,E1876*(2),E1876*(2+1/3))))+IF(AND(E1876&gt;9000,E1876&lt;=10000),(E1876-9000)*(110/201),0)+IF(AND(E1876&gt;18000,E1876&lt;=20000),(E1876-18000)*(3+1/3),0)+IF(AND(E1876&gt;45000,E1876&lt;=50000),(E1876-45000)*(3+1/3),0))</f>
        <v>3082.0298507462685</v>
      </c>
      <c r="H1876" s="60"/>
      <c r="I1876" s="60"/>
      <c r="J1876" s="57"/>
      <c r="K1876" s="23">
        <f t="shared" ref="K1876:K1939" si="386">IF(AND(F1876=1,E1876&lt;=20000),3,IF(E1876&lt;=10000,1,IF(E1876&lt;=20000,2,IF(E1876&lt;=50000,3,4))))</f>
        <v>1</v>
      </c>
      <c r="L1876" s="23">
        <f t="shared" ref="L1876:L1939" si="387">IF(AND(F1876=1,E1876&lt;=45000),0,IF(AND(E1876&gt;9300,E1876&lt;=10000),1,IF(AND(E1876&gt;18000,E1876&lt;=20000),2,IF(AND(E1876&gt;45000,E1876&lt;=50000),3,0))))</f>
        <v>0</v>
      </c>
      <c r="M1876" s="23">
        <f ca="1">OFFSET('Z1'!$B$7,B1876,K1876)*E1876</f>
        <v>0</v>
      </c>
      <c r="N1876" s="23">
        <f ca="1">IF(L1876&gt;0,OFFSET('Z1'!$I$7,B1876,L1876)*IF(L1876=1,E1876-9300,IF(L1876=2,E1876-18000,IF(L1876=3,E1876-45000,0))),0)</f>
        <v>0</v>
      </c>
      <c r="O1876" s="23">
        <f>IF(AND(F1876=1,E1876&gt;20000,E1876&lt;=45000),E1876*'Z1'!$G$7,0)+IF(AND(F1876=1,E1876&gt;45000,E1876&lt;=50000),'Z1'!$G$7/5000*(50000-E1876)*E1876,0)</f>
        <v>0</v>
      </c>
      <c r="P1876" s="24">
        <f t="shared" ref="P1876:P1939" ca="1" si="388">SUM(M1876:O1876)</f>
        <v>0</v>
      </c>
      <c r="Q1876" s="27">
        <v>382545</v>
      </c>
      <c r="R1876" s="26">
        <f t="shared" ref="R1876:R1939" si="389">MAX(Q1876-$R$3,0)</f>
        <v>381545</v>
      </c>
      <c r="S1876" s="27">
        <f t="shared" ref="S1876:S1939" si="390">IF(E1876&lt;=9300,1,IF(E1876&gt;10000,0,2))</f>
        <v>1</v>
      </c>
      <c r="T1876" s="28">
        <f t="shared" ref="T1876:T1939" si="391">IF(S1876=0,0,IF(S1876=1,R1876*$T$3,R1876*$T$3*(10000-E1876)/700))</f>
        <v>343390.5</v>
      </c>
      <c r="U1876" s="61">
        <f ca="1">OFFSET($U$4,B1876,0)/OFFSET($G$4,B1876,0)*G1876</f>
        <v>1649760.2592162674</v>
      </c>
      <c r="V1876" s="62">
        <f t="shared" ref="V1876:V1939" ca="1" si="392">P1876+T1876+U1876</f>
        <v>1993150.7592162674</v>
      </c>
      <c r="W1876" s="63">
        <v>1083.4735533304599</v>
      </c>
      <c r="X1876" s="63">
        <f t="shared" ref="X1876:X1939" ca="1" si="393">V1876/E1876</f>
        <v>1042.4428656988846</v>
      </c>
      <c r="Y1876" s="64">
        <f t="shared" ref="Y1876:Y1939" ca="1" si="394">X1876/W1876-1</f>
        <v>-3.7869579285486177E-2</v>
      </c>
      <c r="Z1876" s="64"/>
      <c r="AA1876" s="64">
        <f ca="1">MAX(Y1876,OFFSET($AA$4,B1876,0))</f>
        <v>-3.7869579285486177E-2</v>
      </c>
      <c r="AB1876" s="62">
        <f t="shared" ref="AB1876:AB1939" ca="1" si="395">(W1876*(1+AA1876))*E1876</f>
        <v>1993150.7592162674</v>
      </c>
      <c r="AC1876" s="65">
        <f t="shared" ref="AC1876:AC1939" ca="1" si="396">AB1876-V1876</f>
        <v>0</v>
      </c>
      <c r="AD1876" s="62">
        <f ca="1">MAX(0,AB1876-W1876*(1+OFFSET($Y$4,B1876,0))*E1876)</f>
        <v>60692.080566215096</v>
      </c>
      <c r="AE1876" s="65">
        <f ca="1">IF(OFFSET($AC$4,B1876,0)=0,0,-OFFSET($AC$4,B1876,0)/OFFSET($AD$4,B1876,0)*AD1876)</f>
        <v>-21856.050147903898</v>
      </c>
      <c r="AF1876" s="51">
        <f t="shared" ref="AF1876:AF1939" ca="1" si="397">AB1876+AE1876</f>
        <v>1971294.7090683635</v>
      </c>
    </row>
    <row r="1877" spans="1:32" ht="11.25" x14ac:dyDescent="0.2">
      <c r="A1877" s="60">
        <v>70530</v>
      </c>
      <c r="B1877" s="102">
        <f>INT(A1877/10000)</f>
        <v>7</v>
      </c>
      <c r="C1877" s="109">
        <v>4</v>
      </c>
      <c r="D1877" s="60" t="s">
        <v>1933</v>
      </c>
      <c r="E1877" s="60">
        <v>4266</v>
      </c>
      <c r="F1877" s="60">
        <v>0</v>
      </c>
      <c r="G1877" s="60">
        <f t="shared" si="385"/>
        <v>6876.5373134328356</v>
      </c>
      <c r="H1877" s="60"/>
      <c r="I1877" s="60"/>
      <c r="J1877" s="57"/>
      <c r="K1877" s="23">
        <f t="shared" si="386"/>
        <v>1</v>
      </c>
      <c r="L1877" s="23">
        <f t="shared" si="387"/>
        <v>0</v>
      </c>
      <c r="M1877" s="23">
        <f ca="1">OFFSET('Z1'!$B$7,B1877,K1877)*E1877</f>
        <v>0</v>
      </c>
      <c r="N1877" s="23">
        <f ca="1">IF(L1877&gt;0,OFFSET('Z1'!$I$7,B1877,L1877)*IF(L1877=1,E1877-9300,IF(L1877=2,E1877-18000,IF(L1877=3,E1877-45000,0))),0)</f>
        <v>0</v>
      </c>
      <c r="O1877" s="23">
        <f>IF(AND(F1877=1,E1877&gt;20000,E1877&lt;=45000),E1877*'Z1'!$G$7,0)+IF(AND(F1877=1,E1877&gt;45000,E1877&lt;=50000),'Z1'!$G$7/5000*(50000-E1877)*E1877,0)</f>
        <v>0</v>
      </c>
      <c r="P1877" s="24">
        <f t="shared" ca="1" si="388"/>
        <v>0</v>
      </c>
      <c r="Q1877" s="27">
        <v>762947</v>
      </c>
      <c r="R1877" s="26">
        <f t="shared" si="389"/>
        <v>761947</v>
      </c>
      <c r="S1877" s="27">
        <f t="shared" si="390"/>
        <v>1</v>
      </c>
      <c r="T1877" s="28">
        <f t="shared" si="391"/>
        <v>685752.3</v>
      </c>
      <c r="U1877" s="61">
        <f ca="1">OFFSET($U$4,B1877,0)/OFFSET($G$4,B1877,0)*G1877</f>
        <v>3680898.1515777176</v>
      </c>
      <c r="V1877" s="62">
        <f t="shared" ca="1" si="392"/>
        <v>4366650.4515777174</v>
      </c>
      <c r="W1877" s="63">
        <v>1090.4518203424684</v>
      </c>
      <c r="X1877" s="63">
        <f t="shared" ca="1" si="393"/>
        <v>1023.5936360941672</v>
      </c>
      <c r="Y1877" s="64">
        <f t="shared" ca="1" si="394"/>
        <v>-6.1312368874127499E-2</v>
      </c>
      <c r="Z1877" s="64"/>
      <c r="AA1877" s="64">
        <f ca="1">MAX(Y1877,OFFSET($AA$4,B1877,0))</f>
        <v>-6.1312368874127499E-2</v>
      </c>
      <c r="AB1877" s="62">
        <f t="shared" ca="1" si="395"/>
        <v>4366650.4515777174</v>
      </c>
      <c r="AC1877" s="65">
        <f t="shared" ca="1" si="396"/>
        <v>0</v>
      </c>
      <c r="AD1877" s="62">
        <f ca="1">MAX(0,AB1877-W1877*(1+OFFSET($Y$4,B1877,0))*E1877)</f>
        <v>27233.849334079772</v>
      </c>
      <c r="AE1877" s="65">
        <f ca="1">IF(OFFSET($AC$4,B1877,0)=0,0,-OFFSET($AC$4,B1877,0)/OFFSET($AD$4,B1877,0)*AD1877)</f>
        <v>-9807.2824528847141</v>
      </c>
      <c r="AF1877" s="51">
        <f t="shared" ca="1" si="397"/>
        <v>4356843.1691248324</v>
      </c>
    </row>
    <row r="1878" spans="1:32" ht="11.25" x14ac:dyDescent="0.2">
      <c r="A1878" s="60">
        <v>70531</v>
      </c>
      <c r="B1878" s="102">
        <f>INT(A1878/10000)</f>
        <v>7</v>
      </c>
      <c r="C1878" s="109">
        <v>6</v>
      </c>
      <c r="D1878" s="60" t="s">
        <v>1934</v>
      </c>
      <c r="E1878" s="60">
        <v>13979</v>
      </c>
      <c r="F1878" s="60">
        <v>0</v>
      </c>
      <c r="G1878" s="60">
        <f t="shared" si="385"/>
        <v>23298.333333333332</v>
      </c>
      <c r="H1878" s="60"/>
      <c r="I1878" s="60"/>
      <c r="J1878" s="57"/>
      <c r="K1878" s="23">
        <f t="shared" si="386"/>
        <v>2</v>
      </c>
      <c r="L1878" s="23">
        <f t="shared" si="387"/>
        <v>0</v>
      </c>
      <c r="M1878" s="23">
        <f ca="1">OFFSET('Z1'!$B$7,B1878,K1878)*E1878</f>
        <v>2024578.57</v>
      </c>
      <c r="N1878" s="23">
        <f ca="1">IF(L1878&gt;0,OFFSET('Z1'!$I$7,B1878,L1878)*IF(L1878=1,E1878-9300,IF(L1878=2,E1878-18000,IF(L1878=3,E1878-45000,0))),0)</f>
        <v>0</v>
      </c>
      <c r="O1878" s="23">
        <f>IF(AND(F1878=1,E1878&gt;20000,E1878&lt;=45000),E1878*'Z1'!$G$7,0)+IF(AND(F1878=1,E1878&gt;45000,E1878&lt;=50000),'Z1'!$G$7/5000*(50000-E1878)*E1878,0)</f>
        <v>0</v>
      </c>
      <c r="P1878" s="24">
        <f t="shared" ca="1" si="388"/>
        <v>2024578.57</v>
      </c>
      <c r="Q1878" s="27">
        <v>69875</v>
      </c>
      <c r="R1878" s="26">
        <f t="shared" si="389"/>
        <v>68875</v>
      </c>
      <c r="S1878" s="27">
        <f t="shared" si="390"/>
        <v>0</v>
      </c>
      <c r="T1878" s="28">
        <f t="shared" si="391"/>
        <v>0</v>
      </c>
      <c r="U1878" s="61">
        <f ca="1">OFFSET($U$4,B1878,0)/OFFSET($G$4,B1878,0)*G1878</f>
        <v>12471217.444568267</v>
      </c>
      <c r="V1878" s="62">
        <f t="shared" ca="1" si="392"/>
        <v>14495796.014568267</v>
      </c>
      <c r="W1878" s="63">
        <v>1106.4795266073929</v>
      </c>
      <c r="X1878" s="63">
        <f t="shared" ca="1" si="393"/>
        <v>1036.9694552234257</v>
      </c>
      <c r="Y1878" s="64">
        <f t="shared" ca="1" si="394"/>
        <v>-6.2820928641213913E-2</v>
      </c>
      <c r="Z1878" s="64"/>
      <c r="AA1878" s="64">
        <f ca="1">MAX(Y1878,OFFSET($AA$4,B1878,0))</f>
        <v>-6.2820928641213913E-2</v>
      </c>
      <c r="AB1878" s="62">
        <f t="shared" ca="1" si="395"/>
        <v>14495796.014568267</v>
      </c>
      <c r="AC1878" s="65">
        <f t="shared" ca="1" si="396"/>
        <v>0</v>
      </c>
      <c r="AD1878" s="62">
        <f ca="1">MAX(0,AB1878-W1878*(1+OFFSET($Y$4,B1878,0))*E1878)</f>
        <v>67219.040337381884</v>
      </c>
      <c r="AE1878" s="65">
        <f ca="1">IF(OFFSET($AC$4,B1878,0)=0,0,-OFFSET($AC$4,B1878,0)/OFFSET($AD$4,B1878,0)*AD1878)</f>
        <v>-24206.497829728505</v>
      </c>
      <c r="AF1878" s="51">
        <f t="shared" ca="1" si="397"/>
        <v>14471589.51673854</v>
      </c>
    </row>
    <row r="1879" spans="1:32" ht="11.25" x14ac:dyDescent="0.2">
      <c r="A1879" s="60">
        <v>70601</v>
      </c>
      <c r="B1879" s="102">
        <f>INT(A1879/10000)</f>
        <v>7</v>
      </c>
      <c r="C1879" s="109">
        <v>1</v>
      </c>
      <c r="D1879" s="60" t="s">
        <v>1935</v>
      </c>
      <c r="E1879" s="60">
        <v>378</v>
      </c>
      <c r="F1879" s="60">
        <v>0</v>
      </c>
      <c r="G1879" s="60">
        <f t="shared" si="385"/>
        <v>609.31343283582089</v>
      </c>
      <c r="H1879" s="60"/>
      <c r="I1879" s="60"/>
      <c r="J1879" s="57"/>
      <c r="K1879" s="23">
        <f t="shared" si="386"/>
        <v>1</v>
      </c>
      <c r="L1879" s="23">
        <f t="shared" si="387"/>
        <v>0</v>
      </c>
      <c r="M1879" s="23">
        <f ca="1">OFFSET('Z1'!$B$7,B1879,K1879)*E1879</f>
        <v>0</v>
      </c>
      <c r="N1879" s="23">
        <f ca="1">IF(L1879&gt;0,OFFSET('Z1'!$I$7,B1879,L1879)*IF(L1879=1,E1879-9300,IF(L1879=2,E1879-18000,IF(L1879=3,E1879-45000,0))),0)</f>
        <v>0</v>
      </c>
      <c r="O1879" s="23">
        <f>IF(AND(F1879=1,E1879&gt;20000,E1879&lt;=45000),E1879*'Z1'!$G$7,0)+IF(AND(F1879=1,E1879&gt;45000,E1879&lt;=50000),'Z1'!$G$7/5000*(50000-E1879)*E1879,0)</f>
        <v>0</v>
      </c>
      <c r="P1879" s="24">
        <f t="shared" ca="1" si="388"/>
        <v>0</v>
      </c>
      <c r="Q1879" s="27">
        <v>5836</v>
      </c>
      <c r="R1879" s="26">
        <f t="shared" si="389"/>
        <v>4836</v>
      </c>
      <c r="S1879" s="27">
        <f t="shared" si="390"/>
        <v>1</v>
      </c>
      <c r="T1879" s="28">
        <f t="shared" si="391"/>
        <v>4352.4000000000005</v>
      </c>
      <c r="U1879" s="61">
        <f ca="1">OFFSET($U$4,B1879,0)/OFFSET($G$4,B1879,0)*G1879</f>
        <v>326155.5324182788</v>
      </c>
      <c r="V1879" s="62">
        <f t="shared" ca="1" si="392"/>
        <v>330507.93241827883</v>
      </c>
      <c r="W1879" s="63">
        <v>942.74549136773976</v>
      </c>
      <c r="X1879" s="63">
        <f t="shared" ca="1" si="393"/>
        <v>874.35960957216616</v>
      </c>
      <c r="Y1879" s="64">
        <f t="shared" ca="1" si="394"/>
        <v>-7.253907064181131E-2</v>
      </c>
      <c r="Z1879" s="64"/>
      <c r="AA1879" s="64">
        <f ca="1">MAX(Y1879,OFFSET($AA$4,B1879,0))</f>
        <v>-7.2166759510916223E-2</v>
      </c>
      <c r="AB1879" s="62">
        <f t="shared" ca="1" si="395"/>
        <v>330640.60839221295</v>
      </c>
      <c r="AC1879" s="65">
        <f t="shared" ca="1" si="396"/>
        <v>132.67597393412143</v>
      </c>
      <c r="AD1879" s="62">
        <f ca="1">MAX(0,AB1879-W1879*(1+OFFSET($Y$4,B1879,0))*E1879)</f>
        <v>0</v>
      </c>
      <c r="AE1879" s="65">
        <f ca="1">IF(OFFSET($AC$4,B1879,0)=0,0,-OFFSET($AC$4,B1879,0)/OFFSET($AD$4,B1879,0)*AD1879)</f>
        <v>0</v>
      </c>
      <c r="AF1879" s="51">
        <f t="shared" ca="1" si="397"/>
        <v>330640.60839221295</v>
      </c>
    </row>
    <row r="1880" spans="1:32" ht="11.25" x14ac:dyDescent="0.2">
      <c r="A1880" s="60">
        <v>70602</v>
      </c>
      <c r="B1880" s="102">
        <f>INT(A1880/10000)</f>
        <v>7</v>
      </c>
      <c r="C1880" s="109">
        <v>1</v>
      </c>
      <c r="D1880" s="60" t="s">
        <v>1936</v>
      </c>
      <c r="E1880" s="60">
        <v>253</v>
      </c>
      <c r="F1880" s="60">
        <v>0</v>
      </c>
      <c r="G1880" s="60">
        <f t="shared" si="385"/>
        <v>407.82089552238807</v>
      </c>
      <c r="H1880" s="60"/>
      <c r="I1880" s="60"/>
      <c r="J1880" s="57"/>
      <c r="K1880" s="23">
        <f t="shared" si="386"/>
        <v>1</v>
      </c>
      <c r="L1880" s="23">
        <f t="shared" si="387"/>
        <v>0</v>
      </c>
      <c r="M1880" s="23">
        <f ca="1">OFFSET('Z1'!$B$7,B1880,K1880)*E1880</f>
        <v>0</v>
      </c>
      <c r="N1880" s="23">
        <f ca="1">IF(L1880&gt;0,OFFSET('Z1'!$I$7,B1880,L1880)*IF(L1880=1,E1880-9300,IF(L1880=2,E1880-18000,IF(L1880=3,E1880-45000,0))),0)</f>
        <v>0</v>
      </c>
      <c r="O1880" s="23">
        <f>IF(AND(F1880=1,E1880&gt;20000,E1880&lt;=45000),E1880*'Z1'!$G$7,0)+IF(AND(F1880=1,E1880&gt;45000,E1880&lt;=50000),'Z1'!$G$7/5000*(50000-E1880)*E1880,0)</f>
        <v>0</v>
      </c>
      <c r="P1880" s="24">
        <f t="shared" ca="1" si="388"/>
        <v>0</v>
      </c>
      <c r="Q1880" s="27">
        <v>85712</v>
      </c>
      <c r="R1880" s="26">
        <f t="shared" si="389"/>
        <v>84712</v>
      </c>
      <c r="S1880" s="27">
        <f t="shared" si="390"/>
        <v>1</v>
      </c>
      <c r="T1880" s="28">
        <f t="shared" si="391"/>
        <v>76240.800000000003</v>
      </c>
      <c r="U1880" s="61">
        <f ca="1">OFFSET($U$4,B1880,0)/OFFSET($G$4,B1880,0)*G1880</f>
        <v>218299.86693604375</v>
      </c>
      <c r="V1880" s="62">
        <f t="shared" ca="1" si="392"/>
        <v>294540.66693604377</v>
      </c>
      <c r="W1880" s="63">
        <v>1208.2473019400261</v>
      </c>
      <c r="X1880" s="63">
        <f t="shared" ca="1" si="393"/>
        <v>1164.1923594310031</v>
      </c>
      <c r="Y1880" s="64">
        <f t="shared" ca="1" si="394"/>
        <v>-3.646185879189312E-2</v>
      </c>
      <c r="Z1880" s="64"/>
      <c r="AA1880" s="64">
        <f ca="1">MAX(Y1880,OFFSET($AA$4,B1880,0))</f>
        <v>-3.646185879189312E-2</v>
      </c>
      <c r="AB1880" s="62">
        <f t="shared" ca="1" si="395"/>
        <v>294540.66693604377</v>
      </c>
      <c r="AC1880" s="65">
        <f t="shared" ca="1" si="396"/>
        <v>0</v>
      </c>
      <c r="AD1880" s="62">
        <f ca="1">MAX(0,AB1880-W1880*(1+OFFSET($Y$4,B1880,0))*E1880)</f>
        <v>9386.0757028743392</v>
      </c>
      <c r="AE1880" s="65">
        <f ca="1">IF(OFFSET($AC$4,B1880,0)=0,0,-OFFSET($AC$4,B1880,0)/OFFSET($AD$4,B1880,0)*AD1880)</f>
        <v>-3380.0545201318851</v>
      </c>
      <c r="AF1880" s="51">
        <f t="shared" ca="1" si="397"/>
        <v>291160.61241591186</v>
      </c>
    </row>
    <row r="1881" spans="1:32" ht="11.25" x14ac:dyDescent="0.2">
      <c r="A1881" s="60">
        <v>70603</v>
      </c>
      <c r="B1881" s="102">
        <f>INT(A1881/10000)</f>
        <v>7</v>
      </c>
      <c r="C1881" s="109">
        <v>2</v>
      </c>
      <c r="D1881" s="60" t="s">
        <v>1937</v>
      </c>
      <c r="E1881" s="60">
        <v>968</v>
      </c>
      <c r="F1881" s="60">
        <v>0</v>
      </c>
      <c r="G1881" s="60">
        <f t="shared" si="385"/>
        <v>1560.358208955224</v>
      </c>
      <c r="H1881" s="60"/>
      <c r="I1881" s="60"/>
      <c r="J1881" s="57"/>
      <c r="K1881" s="23">
        <f t="shared" si="386"/>
        <v>1</v>
      </c>
      <c r="L1881" s="23">
        <f t="shared" si="387"/>
        <v>0</v>
      </c>
      <c r="M1881" s="23">
        <f ca="1">OFFSET('Z1'!$B$7,B1881,K1881)*E1881</f>
        <v>0</v>
      </c>
      <c r="N1881" s="23">
        <f ca="1">IF(L1881&gt;0,OFFSET('Z1'!$I$7,B1881,L1881)*IF(L1881=1,E1881-9300,IF(L1881=2,E1881-18000,IF(L1881=3,E1881-45000,0))),0)</f>
        <v>0</v>
      </c>
      <c r="O1881" s="23">
        <f>IF(AND(F1881=1,E1881&gt;20000,E1881&lt;=45000),E1881*'Z1'!$G$7,0)+IF(AND(F1881=1,E1881&gt;45000,E1881&lt;=50000),'Z1'!$G$7/5000*(50000-E1881)*E1881,0)</f>
        <v>0</v>
      </c>
      <c r="P1881" s="24">
        <f t="shared" ca="1" si="388"/>
        <v>0</v>
      </c>
      <c r="Q1881" s="27">
        <v>988678</v>
      </c>
      <c r="R1881" s="26">
        <f t="shared" si="389"/>
        <v>987678</v>
      </c>
      <c r="S1881" s="27">
        <f t="shared" si="390"/>
        <v>1</v>
      </c>
      <c r="T1881" s="28">
        <f t="shared" si="391"/>
        <v>888910.20000000007</v>
      </c>
      <c r="U1881" s="61">
        <f ca="1">OFFSET($U$4,B1881,0)/OFFSET($G$4,B1881,0)*G1881</f>
        <v>835234.27349442826</v>
      </c>
      <c r="V1881" s="62">
        <f t="shared" ca="1" si="392"/>
        <v>1724144.4734944282</v>
      </c>
      <c r="W1881" s="63">
        <v>1872.8512423384675</v>
      </c>
      <c r="X1881" s="63">
        <f t="shared" ca="1" si="393"/>
        <v>1781.1409850149053</v>
      </c>
      <c r="Y1881" s="64">
        <f t="shared" ca="1" si="394"/>
        <v>-4.8968255059623211E-2</v>
      </c>
      <c r="Z1881" s="64"/>
      <c r="AA1881" s="64">
        <f ca="1">MAX(Y1881,OFFSET($AA$4,B1881,0))</f>
        <v>-4.8968255059623211E-2</v>
      </c>
      <c r="AB1881" s="62">
        <f t="shared" ca="1" si="395"/>
        <v>1724144.4734944282</v>
      </c>
      <c r="AC1881" s="65">
        <f t="shared" ca="1" si="396"/>
        <v>0</v>
      </c>
      <c r="AD1881" s="62">
        <f ca="1">MAX(0,AB1881-W1881*(1+OFFSET($Y$4,B1881,0))*E1881)</f>
        <v>32992.432736856397</v>
      </c>
      <c r="AE1881" s="65">
        <f ca="1">IF(OFFSET($AC$4,B1881,0)=0,0,-OFFSET($AC$4,B1881,0)/OFFSET($AD$4,B1881,0)*AD1881)</f>
        <v>-11881.027271941621</v>
      </c>
      <c r="AF1881" s="51">
        <f t="shared" ca="1" si="397"/>
        <v>1712263.4462224867</v>
      </c>
    </row>
    <row r="1882" spans="1:32" ht="11.25" x14ac:dyDescent="0.2">
      <c r="A1882" s="60">
        <v>70604</v>
      </c>
      <c r="B1882" s="102">
        <f>INT(A1882/10000)</f>
        <v>7</v>
      </c>
      <c r="C1882" s="109">
        <v>4</v>
      </c>
      <c r="D1882" s="60" t="s">
        <v>1938</v>
      </c>
      <c r="E1882" s="60">
        <v>3063</v>
      </c>
      <c r="F1882" s="60">
        <v>0</v>
      </c>
      <c r="G1882" s="60">
        <f t="shared" si="385"/>
        <v>4937.373134328358</v>
      </c>
      <c r="H1882" s="60"/>
      <c r="I1882" s="60"/>
      <c r="J1882" s="57"/>
      <c r="K1882" s="23">
        <f t="shared" si="386"/>
        <v>1</v>
      </c>
      <c r="L1882" s="23">
        <f t="shared" si="387"/>
        <v>0</v>
      </c>
      <c r="M1882" s="23">
        <f ca="1">OFFSET('Z1'!$B$7,B1882,K1882)*E1882</f>
        <v>0</v>
      </c>
      <c r="N1882" s="23">
        <f ca="1">IF(L1882&gt;0,OFFSET('Z1'!$I$7,B1882,L1882)*IF(L1882=1,E1882-9300,IF(L1882=2,E1882-18000,IF(L1882=3,E1882-45000,0))),0)</f>
        <v>0</v>
      </c>
      <c r="O1882" s="23">
        <f>IF(AND(F1882=1,E1882&gt;20000,E1882&lt;=45000),E1882*'Z1'!$G$7,0)+IF(AND(F1882=1,E1882&gt;45000,E1882&lt;=50000),'Z1'!$G$7/5000*(50000-E1882)*E1882,0)</f>
        <v>0</v>
      </c>
      <c r="P1882" s="24">
        <f t="shared" ca="1" si="388"/>
        <v>0</v>
      </c>
      <c r="Q1882" s="27">
        <v>82030</v>
      </c>
      <c r="R1882" s="26">
        <f t="shared" si="389"/>
        <v>81030</v>
      </c>
      <c r="S1882" s="27">
        <f t="shared" si="390"/>
        <v>1</v>
      </c>
      <c r="T1882" s="28">
        <f t="shared" si="391"/>
        <v>72927</v>
      </c>
      <c r="U1882" s="61">
        <f ca="1">OFFSET($U$4,B1882,0)/OFFSET($G$4,B1882,0)*G1882</f>
        <v>2642895.2269766876</v>
      </c>
      <c r="V1882" s="62">
        <f t="shared" ca="1" si="392"/>
        <v>2715822.2269766876</v>
      </c>
      <c r="W1882" s="63">
        <v>957.83629644012899</v>
      </c>
      <c r="X1882" s="63">
        <f t="shared" ca="1" si="393"/>
        <v>886.65433463163163</v>
      </c>
      <c r="Y1882" s="64">
        <f t="shared" ca="1" si="394"/>
        <v>-7.4315373172900712E-2</v>
      </c>
      <c r="Z1882" s="64"/>
      <c r="AA1882" s="64">
        <f ca="1">MAX(Y1882,OFFSET($AA$4,B1882,0))</f>
        <v>-7.2166759510916223E-2</v>
      </c>
      <c r="AB1882" s="62">
        <f t="shared" ca="1" si="395"/>
        <v>2722125.9427037216</v>
      </c>
      <c r="AC1882" s="65">
        <f t="shared" ca="1" si="396"/>
        <v>6303.7157270340249</v>
      </c>
      <c r="AD1882" s="62">
        <f ca="1">MAX(0,AB1882-W1882*(1+OFFSET($Y$4,B1882,0))*E1882)</f>
        <v>0</v>
      </c>
      <c r="AE1882" s="65">
        <f ca="1">IF(OFFSET($AC$4,B1882,0)=0,0,-OFFSET($AC$4,B1882,0)/OFFSET($AD$4,B1882,0)*AD1882)</f>
        <v>0</v>
      </c>
      <c r="AF1882" s="51">
        <f t="shared" ca="1" si="397"/>
        <v>2722125.9427037216</v>
      </c>
    </row>
    <row r="1883" spans="1:32" ht="11.25" x14ac:dyDescent="0.2">
      <c r="A1883" s="60">
        <v>70605</v>
      </c>
      <c r="B1883" s="102">
        <f>INT(A1883/10000)</f>
        <v>7</v>
      </c>
      <c r="C1883" s="109">
        <v>3</v>
      </c>
      <c r="D1883" s="60" t="s">
        <v>1939</v>
      </c>
      <c r="E1883" s="60">
        <v>1003</v>
      </c>
      <c r="F1883" s="60">
        <v>0</v>
      </c>
      <c r="G1883" s="60">
        <f t="shared" si="385"/>
        <v>1616.7761194029852</v>
      </c>
      <c r="H1883" s="60"/>
      <c r="I1883" s="60"/>
      <c r="J1883" s="57"/>
      <c r="K1883" s="23">
        <f t="shared" si="386"/>
        <v>1</v>
      </c>
      <c r="L1883" s="23">
        <f t="shared" si="387"/>
        <v>0</v>
      </c>
      <c r="M1883" s="23">
        <f ca="1">OFFSET('Z1'!$B$7,B1883,K1883)*E1883</f>
        <v>0</v>
      </c>
      <c r="N1883" s="23">
        <f ca="1">IF(L1883&gt;0,OFFSET('Z1'!$I$7,B1883,L1883)*IF(L1883=1,E1883-9300,IF(L1883=2,E1883-18000,IF(L1883=3,E1883-45000,0))),0)</f>
        <v>0</v>
      </c>
      <c r="O1883" s="23">
        <f>IF(AND(F1883=1,E1883&gt;20000,E1883&lt;=45000),E1883*'Z1'!$G$7,0)+IF(AND(F1883=1,E1883&gt;45000,E1883&lt;=50000),'Z1'!$G$7/5000*(50000-E1883)*E1883,0)</f>
        <v>0</v>
      </c>
      <c r="P1883" s="24">
        <f t="shared" ca="1" si="388"/>
        <v>0</v>
      </c>
      <c r="Q1883" s="27">
        <v>113877</v>
      </c>
      <c r="R1883" s="26">
        <f t="shared" si="389"/>
        <v>112877</v>
      </c>
      <c r="S1883" s="27">
        <f t="shared" si="390"/>
        <v>1</v>
      </c>
      <c r="T1883" s="28">
        <f t="shared" si="391"/>
        <v>101589.3</v>
      </c>
      <c r="U1883" s="61">
        <f ca="1">OFFSET($U$4,B1883,0)/OFFSET($G$4,B1883,0)*G1883</f>
        <v>865433.8598294541</v>
      </c>
      <c r="V1883" s="62">
        <f t="shared" ca="1" si="392"/>
        <v>967023.15982945415</v>
      </c>
      <c r="W1883" s="63">
        <v>1042.7882031849128</v>
      </c>
      <c r="X1883" s="63">
        <f t="shared" ca="1" si="393"/>
        <v>964.13076752687357</v>
      </c>
      <c r="Y1883" s="64">
        <f t="shared" ca="1" si="394"/>
        <v>-7.5429924713188656E-2</v>
      </c>
      <c r="Z1883" s="64"/>
      <c r="AA1883" s="64">
        <f ca="1">MAX(Y1883,OFFSET($AA$4,B1883,0))</f>
        <v>-7.2166759510916223E-2</v>
      </c>
      <c r="AB1883" s="62">
        <f t="shared" ca="1" si="395"/>
        <v>970436.15837796126</v>
      </c>
      <c r="AC1883" s="65">
        <f t="shared" ca="1" si="396"/>
        <v>3412.9985485071084</v>
      </c>
      <c r="AD1883" s="62">
        <f ca="1">MAX(0,AB1883-W1883*(1+OFFSET($Y$4,B1883,0))*E1883)</f>
        <v>0</v>
      </c>
      <c r="AE1883" s="65">
        <f ca="1">IF(OFFSET($AC$4,B1883,0)=0,0,-OFFSET($AC$4,B1883,0)/OFFSET($AD$4,B1883,0)*AD1883)</f>
        <v>0</v>
      </c>
      <c r="AF1883" s="51">
        <f t="shared" ca="1" si="397"/>
        <v>970436.15837796126</v>
      </c>
    </row>
    <row r="1884" spans="1:32" ht="11.25" x14ac:dyDescent="0.2">
      <c r="A1884" s="60">
        <v>70606</v>
      </c>
      <c r="B1884" s="102">
        <f>INT(A1884/10000)</f>
        <v>7</v>
      </c>
      <c r="C1884" s="109">
        <v>2</v>
      </c>
      <c r="D1884" s="60" t="s">
        <v>1940</v>
      </c>
      <c r="E1884" s="60">
        <v>771</v>
      </c>
      <c r="F1884" s="60">
        <v>0</v>
      </c>
      <c r="G1884" s="60">
        <f t="shared" si="385"/>
        <v>1242.8059701492537</v>
      </c>
      <c r="H1884" s="60"/>
      <c r="I1884" s="60"/>
      <c r="J1884" s="57"/>
      <c r="K1884" s="23">
        <f t="shared" si="386"/>
        <v>1</v>
      </c>
      <c r="L1884" s="23">
        <f t="shared" si="387"/>
        <v>0</v>
      </c>
      <c r="M1884" s="23">
        <f ca="1">OFFSET('Z1'!$B$7,B1884,K1884)*E1884</f>
        <v>0</v>
      </c>
      <c r="N1884" s="23">
        <f ca="1">IF(L1884&gt;0,OFFSET('Z1'!$I$7,B1884,L1884)*IF(L1884=1,E1884-9300,IF(L1884=2,E1884-18000,IF(L1884=3,E1884-45000,0))),0)</f>
        <v>0</v>
      </c>
      <c r="O1884" s="23">
        <f>IF(AND(F1884=1,E1884&gt;20000,E1884&lt;=45000),E1884*'Z1'!$G$7,0)+IF(AND(F1884=1,E1884&gt;45000,E1884&lt;=50000),'Z1'!$G$7/5000*(50000-E1884)*E1884,0)</f>
        <v>0</v>
      </c>
      <c r="P1884" s="24">
        <f t="shared" ca="1" si="388"/>
        <v>0</v>
      </c>
      <c r="Q1884" s="27">
        <v>476314</v>
      </c>
      <c r="R1884" s="26">
        <f t="shared" si="389"/>
        <v>475314</v>
      </c>
      <c r="S1884" s="27">
        <f t="shared" si="390"/>
        <v>1</v>
      </c>
      <c r="T1884" s="28">
        <f t="shared" si="391"/>
        <v>427782.60000000003</v>
      </c>
      <c r="U1884" s="61">
        <f ca="1">OFFSET($U$4,B1884,0)/OFFSET($G$4,B1884,0)*G1884</f>
        <v>665253.74469442572</v>
      </c>
      <c r="V1884" s="62">
        <f t="shared" ca="1" si="392"/>
        <v>1093036.3446944258</v>
      </c>
      <c r="W1884" s="63">
        <v>1482.3587977033137</v>
      </c>
      <c r="X1884" s="63">
        <f t="shared" ca="1" si="393"/>
        <v>1417.6865689940671</v>
      </c>
      <c r="Y1884" s="64">
        <f t="shared" ca="1" si="394"/>
        <v>-4.3627918429361534E-2</v>
      </c>
      <c r="Z1884" s="64"/>
      <c r="AA1884" s="64">
        <f ca="1">MAX(Y1884,OFFSET($AA$4,B1884,0))</f>
        <v>-4.3627918429361534E-2</v>
      </c>
      <c r="AB1884" s="62">
        <f t="shared" ca="1" si="395"/>
        <v>1093036.3446944258</v>
      </c>
      <c r="AC1884" s="65">
        <f t="shared" ca="1" si="396"/>
        <v>0</v>
      </c>
      <c r="AD1884" s="62">
        <f ca="1">MAX(0,AB1884-W1884*(1+OFFSET($Y$4,B1884,0))*E1884)</f>
        <v>26902.50929520186</v>
      </c>
      <c r="AE1884" s="65">
        <f ca="1">IF(OFFSET($AC$4,B1884,0)=0,0,-OFFSET($AC$4,B1884,0)/OFFSET($AD$4,B1884,0)*AD1884)</f>
        <v>-9687.9623630449314</v>
      </c>
      <c r="AF1884" s="51">
        <f t="shared" ca="1" si="397"/>
        <v>1083348.3823313809</v>
      </c>
    </row>
    <row r="1885" spans="1:32" ht="11.25" x14ac:dyDescent="0.2">
      <c r="A1885" s="60">
        <v>70607</v>
      </c>
      <c r="B1885" s="102">
        <f>INT(A1885/10000)</f>
        <v>7</v>
      </c>
      <c r="C1885" s="109">
        <v>3</v>
      </c>
      <c r="D1885" s="60" t="s">
        <v>1941</v>
      </c>
      <c r="E1885" s="60">
        <v>1385</v>
      </c>
      <c r="F1885" s="60">
        <v>0</v>
      </c>
      <c r="G1885" s="60">
        <f t="shared" si="385"/>
        <v>2232.5373134328356</v>
      </c>
      <c r="H1885" s="60"/>
      <c r="I1885" s="60"/>
      <c r="J1885" s="57"/>
      <c r="K1885" s="23">
        <f t="shared" si="386"/>
        <v>1</v>
      </c>
      <c r="L1885" s="23">
        <f t="shared" si="387"/>
        <v>0</v>
      </c>
      <c r="M1885" s="23">
        <f ca="1">OFFSET('Z1'!$B$7,B1885,K1885)*E1885</f>
        <v>0</v>
      </c>
      <c r="N1885" s="23">
        <f ca="1">IF(L1885&gt;0,OFFSET('Z1'!$I$7,B1885,L1885)*IF(L1885=1,E1885-9300,IF(L1885=2,E1885-18000,IF(L1885=3,E1885-45000,0))),0)</f>
        <v>0</v>
      </c>
      <c r="O1885" s="23">
        <f>IF(AND(F1885=1,E1885&gt;20000,E1885&lt;=45000),E1885*'Z1'!$G$7,0)+IF(AND(F1885=1,E1885&gt;45000,E1885&lt;=50000),'Z1'!$G$7/5000*(50000-E1885)*E1885,0)</f>
        <v>0</v>
      </c>
      <c r="P1885" s="24">
        <f t="shared" ca="1" si="388"/>
        <v>0</v>
      </c>
      <c r="Q1885" s="27">
        <v>8394</v>
      </c>
      <c r="R1885" s="26">
        <f t="shared" si="389"/>
        <v>7394</v>
      </c>
      <c r="S1885" s="27">
        <f t="shared" si="390"/>
        <v>1</v>
      </c>
      <c r="T1885" s="28">
        <f t="shared" si="391"/>
        <v>6654.6</v>
      </c>
      <c r="U1885" s="61">
        <f ca="1">OFFSET($U$4,B1885,0)/OFFSET($G$4,B1885,0)*G1885</f>
        <v>1195040.7735431644</v>
      </c>
      <c r="V1885" s="62">
        <f t="shared" ca="1" si="392"/>
        <v>1201695.3735431645</v>
      </c>
      <c r="W1885" s="63">
        <v>939.1691063385997</v>
      </c>
      <c r="X1885" s="63">
        <f t="shared" ca="1" si="393"/>
        <v>867.65008920084074</v>
      </c>
      <c r="Y1885" s="64">
        <f t="shared" ca="1" si="394"/>
        <v>-7.6151373224551233E-2</v>
      </c>
      <c r="Z1885" s="64"/>
      <c r="AA1885" s="64">
        <f ca="1">MAX(Y1885,OFFSET($AA$4,B1885,0))</f>
        <v>-7.2166759510916223E-2</v>
      </c>
      <c r="AB1885" s="62">
        <f t="shared" ca="1" si="395"/>
        <v>1206878.3566924112</v>
      </c>
      <c r="AC1885" s="65">
        <f t="shared" ca="1" si="396"/>
        <v>5182.9831492467783</v>
      </c>
      <c r="AD1885" s="62">
        <f ca="1">MAX(0,AB1885-W1885*(1+OFFSET($Y$4,B1885,0))*E1885)</f>
        <v>0</v>
      </c>
      <c r="AE1885" s="65">
        <f ca="1">IF(OFFSET($AC$4,B1885,0)=0,0,-OFFSET($AC$4,B1885,0)/OFFSET($AD$4,B1885,0)*AD1885)</f>
        <v>0</v>
      </c>
      <c r="AF1885" s="51">
        <f t="shared" ca="1" si="397"/>
        <v>1206878.3566924112</v>
      </c>
    </row>
    <row r="1886" spans="1:32" ht="11.25" x14ac:dyDescent="0.2">
      <c r="A1886" s="60">
        <v>70608</v>
      </c>
      <c r="B1886" s="102">
        <f>INT(A1886/10000)</f>
        <v>7</v>
      </c>
      <c r="C1886" s="109">
        <v>3</v>
      </c>
      <c r="D1886" s="60" t="s">
        <v>1942</v>
      </c>
      <c r="E1886" s="60">
        <v>1576</v>
      </c>
      <c r="F1886" s="60">
        <v>0</v>
      </c>
      <c r="G1886" s="60">
        <f t="shared" si="385"/>
        <v>2540.4179104477612</v>
      </c>
      <c r="H1886" s="60"/>
      <c r="I1886" s="60"/>
      <c r="J1886" s="57"/>
      <c r="K1886" s="23">
        <f t="shared" si="386"/>
        <v>1</v>
      </c>
      <c r="L1886" s="23">
        <f t="shared" si="387"/>
        <v>0</v>
      </c>
      <c r="M1886" s="23">
        <f ca="1">OFFSET('Z1'!$B$7,B1886,K1886)*E1886</f>
        <v>0</v>
      </c>
      <c r="N1886" s="23">
        <f ca="1">IF(L1886&gt;0,OFFSET('Z1'!$I$7,B1886,L1886)*IF(L1886=1,E1886-9300,IF(L1886=2,E1886-18000,IF(L1886=3,E1886-45000,0))),0)</f>
        <v>0</v>
      </c>
      <c r="O1886" s="23">
        <f>IF(AND(F1886=1,E1886&gt;20000,E1886&lt;=45000),E1886*'Z1'!$G$7,0)+IF(AND(F1886=1,E1886&gt;45000,E1886&lt;=50000),'Z1'!$G$7/5000*(50000-E1886)*E1886,0)</f>
        <v>0</v>
      </c>
      <c r="P1886" s="24">
        <f t="shared" ca="1" si="388"/>
        <v>0</v>
      </c>
      <c r="Q1886" s="27">
        <v>1529250</v>
      </c>
      <c r="R1886" s="26">
        <f t="shared" si="389"/>
        <v>1528250</v>
      </c>
      <c r="S1886" s="27">
        <f t="shared" si="390"/>
        <v>1</v>
      </c>
      <c r="T1886" s="28">
        <f t="shared" si="391"/>
        <v>1375425</v>
      </c>
      <c r="U1886" s="61">
        <f ca="1">OFFSET($U$4,B1886,0)/OFFSET($G$4,B1886,0)*G1886</f>
        <v>1359844.2304000196</v>
      </c>
      <c r="V1886" s="62">
        <f t="shared" ca="1" si="392"/>
        <v>2735269.2304000193</v>
      </c>
      <c r="W1886" s="63">
        <v>1864.8213412449938</v>
      </c>
      <c r="X1886" s="63">
        <f t="shared" ca="1" si="393"/>
        <v>1735.5769228426518</v>
      </c>
      <c r="Y1886" s="64">
        <f t="shared" ca="1" si="394"/>
        <v>-6.9306595513356606E-2</v>
      </c>
      <c r="Z1886" s="64"/>
      <c r="AA1886" s="64">
        <f ca="1">MAX(Y1886,OFFSET($AA$4,B1886,0))</f>
        <v>-6.9306595513356606E-2</v>
      </c>
      <c r="AB1886" s="62">
        <f t="shared" ca="1" si="395"/>
        <v>2735269.2304000193</v>
      </c>
      <c r="AC1886" s="65">
        <f t="shared" ca="1" si="396"/>
        <v>0</v>
      </c>
      <c r="AD1886" s="62">
        <f ca="1">MAX(0,AB1886-W1886*(1+OFFSET($Y$4,B1886,0))*E1886)</f>
        <v>0</v>
      </c>
      <c r="AE1886" s="65">
        <f ca="1">IF(OFFSET($AC$4,B1886,0)=0,0,-OFFSET($AC$4,B1886,0)/OFFSET($AD$4,B1886,0)*AD1886)</f>
        <v>0</v>
      </c>
      <c r="AF1886" s="51">
        <f t="shared" ca="1" si="397"/>
        <v>2735269.2304000193</v>
      </c>
    </row>
    <row r="1887" spans="1:32" ht="11.25" x14ac:dyDescent="0.2">
      <c r="A1887" s="60">
        <v>70609</v>
      </c>
      <c r="B1887" s="102">
        <f>INT(A1887/10000)</f>
        <v>7</v>
      </c>
      <c r="C1887" s="109">
        <v>4</v>
      </c>
      <c r="D1887" s="60" t="s">
        <v>1943</v>
      </c>
      <c r="E1887" s="60">
        <v>2597</v>
      </c>
      <c r="F1887" s="60">
        <v>0</v>
      </c>
      <c r="G1887" s="60">
        <f t="shared" si="385"/>
        <v>4186.2089552238804</v>
      </c>
      <c r="H1887" s="60"/>
      <c r="I1887" s="60"/>
      <c r="J1887" s="57"/>
      <c r="K1887" s="23">
        <f t="shared" si="386"/>
        <v>1</v>
      </c>
      <c r="L1887" s="23">
        <f t="shared" si="387"/>
        <v>0</v>
      </c>
      <c r="M1887" s="23">
        <f ca="1">OFFSET('Z1'!$B$7,B1887,K1887)*E1887</f>
        <v>0</v>
      </c>
      <c r="N1887" s="23">
        <f ca="1">IF(L1887&gt;0,OFFSET('Z1'!$I$7,B1887,L1887)*IF(L1887=1,E1887-9300,IF(L1887=2,E1887-18000,IF(L1887=3,E1887-45000,0))),0)</f>
        <v>0</v>
      </c>
      <c r="O1887" s="23">
        <f>IF(AND(F1887=1,E1887&gt;20000,E1887&lt;=45000),E1887*'Z1'!$G$7,0)+IF(AND(F1887=1,E1887&gt;45000,E1887&lt;=50000),'Z1'!$G$7/5000*(50000-E1887)*E1887,0)</f>
        <v>0</v>
      </c>
      <c r="P1887" s="24">
        <f t="shared" ca="1" si="388"/>
        <v>0</v>
      </c>
      <c r="Q1887" s="27">
        <v>542523</v>
      </c>
      <c r="R1887" s="26">
        <f t="shared" si="389"/>
        <v>541523</v>
      </c>
      <c r="S1887" s="27">
        <f t="shared" si="390"/>
        <v>1</v>
      </c>
      <c r="T1887" s="28">
        <f t="shared" si="391"/>
        <v>487370.7</v>
      </c>
      <c r="U1887" s="61">
        <f ca="1">OFFSET($U$4,B1887,0)/OFFSET($G$4,B1887,0)*G1887</f>
        <v>2240809.3060589153</v>
      </c>
      <c r="V1887" s="62">
        <f t="shared" ca="1" si="392"/>
        <v>2728180.0060589155</v>
      </c>
      <c r="W1887" s="63">
        <v>1110.0929599596402</v>
      </c>
      <c r="X1887" s="63">
        <f t="shared" ca="1" si="393"/>
        <v>1050.5121317130979</v>
      </c>
      <c r="Y1887" s="64">
        <f t="shared" ca="1" si="394"/>
        <v>-5.3671926942684633E-2</v>
      </c>
      <c r="Z1887" s="64"/>
      <c r="AA1887" s="64">
        <f ca="1">MAX(Y1887,OFFSET($AA$4,B1887,0))</f>
        <v>-5.3671926942684633E-2</v>
      </c>
      <c r="AB1887" s="62">
        <f t="shared" ca="1" si="395"/>
        <v>2728180.0060589155</v>
      </c>
      <c r="AC1887" s="65">
        <f t="shared" ca="1" si="396"/>
        <v>0</v>
      </c>
      <c r="AD1887" s="62">
        <f ca="1">MAX(0,AB1887-W1887*(1+OFFSET($Y$4,B1887,0))*E1887)</f>
        <v>38904.406881663948</v>
      </c>
      <c r="AE1887" s="65">
        <f ca="1">IF(OFFSET($AC$4,B1887,0)=0,0,-OFFSET($AC$4,B1887,0)/OFFSET($AD$4,B1887,0)*AD1887)</f>
        <v>-14010.010199805731</v>
      </c>
      <c r="AF1887" s="51">
        <f t="shared" ca="1" si="397"/>
        <v>2714169.9958591098</v>
      </c>
    </row>
    <row r="1888" spans="1:32" ht="11.25" x14ac:dyDescent="0.2">
      <c r="A1888" s="60">
        <v>70610</v>
      </c>
      <c r="B1888" s="102">
        <f>INT(A1888/10000)</f>
        <v>7</v>
      </c>
      <c r="C1888" s="109">
        <v>1</v>
      </c>
      <c r="D1888" s="60" t="s">
        <v>1944</v>
      </c>
      <c r="E1888" s="60">
        <v>436</v>
      </c>
      <c r="F1888" s="60">
        <v>0</v>
      </c>
      <c r="G1888" s="60">
        <f t="shared" si="385"/>
        <v>702.80597014925377</v>
      </c>
      <c r="H1888" s="60"/>
      <c r="I1888" s="60"/>
      <c r="J1888" s="57"/>
      <c r="K1888" s="23">
        <f t="shared" si="386"/>
        <v>1</v>
      </c>
      <c r="L1888" s="23">
        <f t="shared" si="387"/>
        <v>0</v>
      </c>
      <c r="M1888" s="23">
        <f ca="1">OFFSET('Z1'!$B$7,B1888,K1888)*E1888</f>
        <v>0</v>
      </c>
      <c r="N1888" s="23">
        <f ca="1">IF(L1888&gt;0,OFFSET('Z1'!$I$7,B1888,L1888)*IF(L1888=1,E1888-9300,IF(L1888=2,E1888-18000,IF(L1888=3,E1888-45000,0))),0)</f>
        <v>0</v>
      </c>
      <c r="O1888" s="23">
        <f>IF(AND(F1888=1,E1888&gt;20000,E1888&lt;=45000),E1888*'Z1'!$G$7,0)+IF(AND(F1888=1,E1888&gt;45000,E1888&lt;=50000),'Z1'!$G$7/5000*(50000-E1888)*E1888,0)</f>
        <v>0</v>
      </c>
      <c r="P1888" s="24">
        <f t="shared" ca="1" si="388"/>
        <v>0</v>
      </c>
      <c r="Q1888" s="27">
        <v>15703</v>
      </c>
      <c r="R1888" s="26">
        <f t="shared" si="389"/>
        <v>14703</v>
      </c>
      <c r="S1888" s="27">
        <f t="shared" si="390"/>
        <v>1</v>
      </c>
      <c r="T1888" s="28">
        <f t="shared" si="391"/>
        <v>13232.7</v>
      </c>
      <c r="U1888" s="61">
        <f ca="1">OFFSET($U$4,B1888,0)/OFFSET($G$4,B1888,0)*G1888</f>
        <v>376200.56120203587</v>
      </c>
      <c r="V1888" s="62">
        <f t="shared" ca="1" si="392"/>
        <v>389433.26120203588</v>
      </c>
      <c r="W1888" s="63">
        <v>967.18661228485371</v>
      </c>
      <c r="X1888" s="63">
        <f t="shared" ca="1" si="393"/>
        <v>893.19555321567861</v>
      </c>
      <c r="Y1888" s="64">
        <f t="shared" ca="1" si="394"/>
        <v>-7.6501326765039401E-2</v>
      </c>
      <c r="Z1888" s="64"/>
      <c r="AA1888" s="64">
        <f ca="1">MAX(Y1888,OFFSET($AA$4,B1888,0))</f>
        <v>-7.2166759510916223E-2</v>
      </c>
      <c r="AB1888" s="62">
        <f t="shared" ca="1" si="395"/>
        <v>391261.11944438692</v>
      </c>
      <c r="AC1888" s="65">
        <f t="shared" ca="1" si="396"/>
        <v>1827.8582423510379</v>
      </c>
      <c r="AD1888" s="62">
        <f ca="1">MAX(0,AB1888-W1888*(1+OFFSET($Y$4,B1888,0))*E1888)</f>
        <v>0</v>
      </c>
      <c r="AE1888" s="65">
        <f ca="1">IF(OFFSET($AC$4,B1888,0)=0,0,-OFFSET($AC$4,B1888,0)/OFFSET($AD$4,B1888,0)*AD1888)</f>
        <v>0</v>
      </c>
      <c r="AF1888" s="51">
        <f t="shared" ca="1" si="397"/>
        <v>391261.11944438692</v>
      </c>
    </row>
    <row r="1889" spans="1:32" ht="11.25" x14ac:dyDescent="0.2">
      <c r="A1889" s="60">
        <v>70611</v>
      </c>
      <c r="B1889" s="102">
        <f>INT(A1889/10000)</f>
        <v>7</v>
      </c>
      <c r="C1889" s="109">
        <v>2</v>
      </c>
      <c r="D1889" s="60" t="s">
        <v>1945</v>
      </c>
      <c r="E1889" s="60">
        <v>599</v>
      </c>
      <c r="F1889" s="60">
        <v>0</v>
      </c>
      <c r="G1889" s="60">
        <f t="shared" si="385"/>
        <v>965.55223880597009</v>
      </c>
      <c r="H1889" s="60"/>
      <c r="I1889" s="60"/>
      <c r="J1889" s="57"/>
      <c r="K1889" s="23">
        <f t="shared" si="386"/>
        <v>1</v>
      </c>
      <c r="L1889" s="23">
        <f t="shared" si="387"/>
        <v>0</v>
      </c>
      <c r="M1889" s="23">
        <f ca="1">OFFSET('Z1'!$B$7,B1889,K1889)*E1889</f>
        <v>0</v>
      </c>
      <c r="N1889" s="23">
        <f ca="1">IF(L1889&gt;0,OFFSET('Z1'!$I$7,B1889,L1889)*IF(L1889=1,E1889-9300,IF(L1889=2,E1889-18000,IF(L1889=3,E1889-45000,0))),0)</f>
        <v>0</v>
      </c>
      <c r="O1889" s="23">
        <f>IF(AND(F1889=1,E1889&gt;20000,E1889&lt;=45000),E1889*'Z1'!$G$7,0)+IF(AND(F1889=1,E1889&gt;45000,E1889&lt;=50000),'Z1'!$G$7/5000*(50000-E1889)*E1889,0)</f>
        <v>0</v>
      </c>
      <c r="P1889" s="24">
        <f t="shared" ca="1" si="388"/>
        <v>0</v>
      </c>
      <c r="Q1889" s="27">
        <v>305712</v>
      </c>
      <c r="R1889" s="26">
        <f t="shared" si="389"/>
        <v>304712</v>
      </c>
      <c r="S1889" s="27">
        <f t="shared" si="390"/>
        <v>1</v>
      </c>
      <c r="T1889" s="28">
        <f t="shared" si="391"/>
        <v>274240.8</v>
      </c>
      <c r="U1889" s="61">
        <f ca="1">OFFSET($U$4,B1889,0)/OFFSET($G$4,B1889,0)*G1889</f>
        <v>516844.34899087035</v>
      </c>
      <c r="V1889" s="62">
        <f t="shared" ca="1" si="392"/>
        <v>791085.14899087034</v>
      </c>
      <c r="W1889" s="63">
        <v>1413.1742855971083</v>
      </c>
      <c r="X1889" s="63">
        <f t="shared" ca="1" si="393"/>
        <v>1320.6763756108019</v>
      </c>
      <c r="Y1889" s="64">
        <f t="shared" ca="1" si="394"/>
        <v>-6.5454000210047214E-2</v>
      </c>
      <c r="Z1889" s="64"/>
      <c r="AA1889" s="64">
        <f ca="1">MAX(Y1889,OFFSET($AA$4,B1889,0))</f>
        <v>-6.5454000210047214E-2</v>
      </c>
      <c r="AB1889" s="62">
        <f t="shared" ca="1" si="395"/>
        <v>791085.14899087034</v>
      </c>
      <c r="AC1889" s="65">
        <f t="shared" ca="1" si="396"/>
        <v>0</v>
      </c>
      <c r="AD1889" s="62">
        <f ca="1">MAX(0,AB1889-W1889*(1+OFFSET($Y$4,B1889,0))*E1889)</f>
        <v>1449.836013441789</v>
      </c>
      <c r="AE1889" s="65">
        <f ca="1">IF(OFFSET($AC$4,B1889,0)=0,0,-OFFSET($AC$4,B1889,0)/OFFSET($AD$4,B1889,0)*AD1889)</f>
        <v>-522.10582205119033</v>
      </c>
      <c r="AF1889" s="51">
        <f t="shared" ca="1" si="397"/>
        <v>790563.04316881916</v>
      </c>
    </row>
    <row r="1890" spans="1:32" ht="11.25" x14ac:dyDescent="0.2">
      <c r="A1890" s="60">
        <v>70612</v>
      </c>
      <c r="B1890" s="102">
        <f>INT(A1890/10000)</f>
        <v>7</v>
      </c>
      <c r="C1890" s="109">
        <v>2</v>
      </c>
      <c r="D1890" s="60" t="s">
        <v>1946</v>
      </c>
      <c r="E1890" s="60">
        <v>501</v>
      </c>
      <c r="F1890" s="60">
        <v>0</v>
      </c>
      <c r="G1890" s="60">
        <f t="shared" si="385"/>
        <v>807.58208955223881</v>
      </c>
      <c r="H1890" s="60"/>
      <c r="I1890" s="60"/>
      <c r="J1890" s="57"/>
      <c r="K1890" s="23">
        <f t="shared" si="386"/>
        <v>1</v>
      </c>
      <c r="L1890" s="23">
        <f t="shared" si="387"/>
        <v>0</v>
      </c>
      <c r="M1890" s="23">
        <f ca="1">OFFSET('Z1'!$B$7,B1890,K1890)*E1890</f>
        <v>0</v>
      </c>
      <c r="N1890" s="23">
        <f ca="1">IF(L1890&gt;0,OFFSET('Z1'!$I$7,B1890,L1890)*IF(L1890=1,E1890-9300,IF(L1890=2,E1890-18000,IF(L1890=3,E1890-45000,0))),0)</f>
        <v>0</v>
      </c>
      <c r="O1890" s="23">
        <f>IF(AND(F1890=1,E1890&gt;20000,E1890&lt;=45000),E1890*'Z1'!$G$7,0)+IF(AND(F1890=1,E1890&gt;45000,E1890&lt;=50000),'Z1'!$G$7/5000*(50000-E1890)*E1890,0)</f>
        <v>0</v>
      </c>
      <c r="P1890" s="24">
        <f t="shared" ca="1" si="388"/>
        <v>0</v>
      </c>
      <c r="Q1890" s="27">
        <v>17756</v>
      </c>
      <c r="R1890" s="26">
        <f t="shared" si="389"/>
        <v>16756</v>
      </c>
      <c r="S1890" s="27">
        <f t="shared" si="390"/>
        <v>1</v>
      </c>
      <c r="T1890" s="28">
        <f t="shared" si="391"/>
        <v>15080.4</v>
      </c>
      <c r="U1890" s="61">
        <f ca="1">OFFSET($U$4,B1890,0)/OFFSET($G$4,B1890,0)*G1890</f>
        <v>432285.50725279812</v>
      </c>
      <c r="V1890" s="62">
        <f t="shared" ca="1" si="392"/>
        <v>447365.90725279815</v>
      </c>
      <c r="W1890" s="63">
        <v>960.1273595255476</v>
      </c>
      <c r="X1890" s="63">
        <f t="shared" ca="1" si="393"/>
        <v>892.94592266027576</v>
      </c>
      <c r="Y1890" s="64">
        <f t="shared" ca="1" si="394"/>
        <v>-6.9971380566084429E-2</v>
      </c>
      <c r="Z1890" s="64"/>
      <c r="AA1890" s="64">
        <f ca="1">MAX(Y1890,OFFSET($AA$4,B1890,0))</f>
        <v>-6.9971380566084429E-2</v>
      </c>
      <c r="AB1890" s="62">
        <f t="shared" ca="1" si="395"/>
        <v>447365.90725279815</v>
      </c>
      <c r="AC1890" s="65">
        <f t="shared" ca="1" si="396"/>
        <v>0</v>
      </c>
      <c r="AD1890" s="62">
        <f ca="1">MAX(0,AB1890-W1890*(1+OFFSET($Y$4,B1890,0))*E1890)</f>
        <v>0</v>
      </c>
      <c r="AE1890" s="65">
        <f ca="1">IF(OFFSET($AC$4,B1890,0)=0,0,-OFFSET($AC$4,B1890,0)/OFFSET($AD$4,B1890,0)*AD1890)</f>
        <v>0</v>
      </c>
      <c r="AF1890" s="51">
        <f t="shared" ca="1" si="397"/>
        <v>447365.90725279815</v>
      </c>
    </row>
    <row r="1891" spans="1:32" ht="11.25" x14ac:dyDescent="0.2">
      <c r="A1891" s="60">
        <v>70613</v>
      </c>
      <c r="B1891" s="102">
        <f>INT(A1891/10000)</f>
        <v>7</v>
      </c>
      <c r="C1891" s="109">
        <v>2</v>
      </c>
      <c r="D1891" s="60" t="s">
        <v>1947</v>
      </c>
      <c r="E1891" s="60">
        <v>525</v>
      </c>
      <c r="F1891" s="60">
        <v>0</v>
      </c>
      <c r="G1891" s="60">
        <f t="shared" si="385"/>
        <v>846.26865671641792</v>
      </c>
      <c r="H1891" s="60"/>
      <c r="I1891" s="60"/>
      <c r="J1891" s="57"/>
      <c r="K1891" s="23">
        <f t="shared" si="386"/>
        <v>1</v>
      </c>
      <c r="L1891" s="23">
        <f t="shared" si="387"/>
        <v>0</v>
      </c>
      <c r="M1891" s="23">
        <f ca="1">OFFSET('Z1'!$B$7,B1891,K1891)*E1891</f>
        <v>0</v>
      </c>
      <c r="N1891" s="23">
        <f ca="1">IF(L1891&gt;0,OFFSET('Z1'!$I$7,B1891,L1891)*IF(L1891=1,E1891-9300,IF(L1891=2,E1891-18000,IF(L1891=3,E1891-45000,0))),0)</f>
        <v>0</v>
      </c>
      <c r="O1891" s="23">
        <f>IF(AND(F1891=1,E1891&gt;20000,E1891&lt;=45000),E1891*'Z1'!$G$7,0)+IF(AND(F1891=1,E1891&gt;45000,E1891&lt;=50000),'Z1'!$G$7/5000*(50000-E1891)*E1891,0)</f>
        <v>0</v>
      </c>
      <c r="P1891" s="24">
        <f t="shared" ca="1" si="388"/>
        <v>0</v>
      </c>
      <c r="Q1891" s="27">
        <v>333542</v>
      </c>
      <c r="R1891" s="26">
        <f t="shared" si="389"/>
        <v>332542</v>
      </c>
      <c r="S1891" s="27">
        <f t="shared" si="390"/>
        <v>1</v>
      </c>
      <c r="T1891" s="28">
        <f t="shared" si="391"/>
        <v>299287.8</v>
      </c>
      <c r="U1891" s="61">
        <f ca="1">OFFSET($U$4,B1891,0)/OFFSET($G$4,B1891,0)*G1891</f>
        <v>452993.79502538726</v>
      </c>
      <c r="V1891" s="62">
        <f t="shared" ca="1" si="392"/>
        <v>752281.59502538724</v>
      </c>
      <c r="W1891" s="63">
        <v>1465.1281570771139</v>
      </c>
      <c r="X1891" s="63">
        <f t="shared" ca="1" si="393"/>
        <v>1432.9173238578805</v>
      </c>
      <c r="Y1891" s="64">
        <f t="shared" ca="1" si="394"/>
        <v>-2.1984993642803929E-2</v>
      </c>
      <c r="Z1891" s="64"/>
      <c r="AA1891" s="64">
        <f ca="1">MAX(Y1891,OFFSET($AA$4,B1891,0))</f>
        <v>-2.1984993642803929E-2</v>
      </c>
      <c r="AB1891" s="62">
        <f t="shared" ca="1" si="395"/>
        <v>752281.59502538724</v>
      </c>
      <c r="AC1891" s="65">
        <f t="shared" ca="1" si="396"/>
        <v>0</v>
      </c>
      <c r="AD1891" s="62">
        <f ca="1">MAX(0,AB1891-W1891*(1+OFFSET($Y$4,B1891,0))*E1891)</f>
        <v>34753.465613914421</v>
      </c>
      <c r="AE1891" s="65">
        <f ca="1">IF(OFFSET($AC$4,B1891,0)=0,0,-OFFSET($AC$4,B1891,0)/OFFSET($AD$4,B1891,0)*AD1891)</f>
        <v>-12515.199350308516</v>
      </c>
      <c r="AF1891" s="51">
        <f t="shared" ca="1" si="397"/>
        <v>739766.39567507873</v>
      </c>
    </row>
    <row r="1892" spans="1:32" ht="11.25" x14ac:dyDescent="0.2">
      <c r="A1892" s="60">
        <v>70614</v>
      </c>
      <c r="B1892" s="102">
        <f>INT(A1892/10000)</f>
        <v>7</v>
      </c>
      <c r="C1892" s="109">
        <v>5</v>
      </c>
      <c r="D1892" s="60" t="s">
        <v>1948</v>
      </c>
      <c r="E1892" s="60">
        <v>7630</v>
      </c>
      <c r="F1892" s="60">
        <v>0</v>
      </c>
      <c r="G1892" s="60">
        <f t="shared" si="385"/>
        <v>12299.10447761194</v>
      </c>
      <c r="H1892" s="60"/>
      <c r="I1892" s="60"/>
      <c r="J1892" s="57"/>
      <c r="K1892" s="23">
        <f t="shared" si="386"/>
        <v>1</v>
      </c>
      <c r="L1892" s="23">
        <f t="shared" si="387"/>
        <v>0</v>
      </c>
      <c r="M1892" s="23">
        <f ca="1">OFFSET('Z1'!$B$7,B1892,K1892)*E1892</f>
        <v>0</v>
      </c>
      <c r="N1892" s="23">
        <f ca="1">IF(L1892&gt;0,OFFSET('Z1'!$I$7,B1892,L1892)*IF(L1892=1,E1892-9300,IF(L1892=2,E1892-18000,IF(L1892=3,E1892-45000,0))),0)</f>
        <v>0</v>
      </c>
      <c r="O1892" s="23">
        <f>IF(AND(F1892=1,E1892&gt;20000,E1892&lt;=45000),E1892*'Z1'!$G$7,0)+IF(AND(F1892=1,E1892&gt;45000,E1892&lt;=50000),'Z1'!$G$7/5000*(50000-E1892)*E1892,0)</f>
        <v>0</v>
      </c>
      <c r="P1892" s="24">
        <f t="shared" ca="1" si="388"/>
        <v>0</v>
      </c>
      <c r="Q1892" s="27">
        <v>93894</v>
      </c>
      <c r="R1892" s="26">
        <f t="shared" si="389"/>
        <v>92894</v>
      </c>
      <c r="S1892" s="27">
        <f t="shared" si="390"/>
        <v>1</v>
      </c>
      <c r="T1892" s="28">
        <f t="shared" si="391"/>
        <v>83604.600000000006</v>
      </c>
      <c r="U1892" s="61">
        <f ca="1">OFFSET($U$4,B1892,0)/OFFSET($G$4,B1892,0)*G1892</f>
        <v>6583509.8210356273</v>
      </c>
      <c r="V1892" s="62">
        <f t="shared" ca="1" si="392"/>
        <v>6667114.4210356269</v>
      </c>
      <c r="W1892" s="63">
        <v>945.80054342641199</v>
      </c>
      <c r="X1892" s="63">
        <f t="shared" ca="1" si="393"/>
        <v>873.80267641358148</v>
      </c>
      <c r="Y1892" s="64">
        <f t="shared" ca="1" si="394"/>
        <v>-7.6123731914975679E-2</v>
      </c>
      <c r="Z1892" s="64"/>
      <c r="AA1892" s="64">
        <f ca="1">MAX(Y1892,OFFSET($AA$4,B1892,0))</f>
        <v>-7.2166759510916223E-2</v>
      </c>
      <c r="AB1892" s="62">
        <f t="shared" ca="1" si="395"/>
        <v>6695669.7467757585</v>
      </c>
      <c r="AC1892" s="65">
        <f t="shared" ca="1" si="396"/>
        <v>28555.32574013155</v>
      </c>
      <c r="AD1892" s="62">
        <f ca="1">MAX(0,AB1892-W1892*(1+OFFSET($Y$4,B1892,0))*E1892)</f>
        <v>0</v>
      </c>
      <c r="AE1892" s="65">
        <f ca="1">IF(OFFSET($AC$4,B1892,0)=0,0,-OFFSET($AC$4,B1892,0)/OFFSET($AD$4,B1892,0)*AD1892)</f>
        <v>0</v>
      </c>
      <c r="AF1892" s="51">
        <f t="shared" ca="1" si="397"/>
        <v>6695669.7467757585</v>
      </c>
    </row>
    <row r="1893" spans="1:32" ht="11.25" x14ac:dyDescent="0.2">
      <c r="A1893" s="60">
        <v>70615</v>
      </c>
      <c r="B1893" s="102">
        <f>INT(A1893/10000)</f>
        <v>7</v>
      </c>
      <c r="C1893" s="109">
        <v>3</v>
      </c>
      <c r="D1893" s="60" t="s">
        <v>1949</v>
      </c>
      <c r="E1893" s="60">
        <v>1536</v>
      </c>
      <c r="F1893" s="60">
        <v>0</v>
      </c>
      <c r="G1893" s="60">
        <f t="shared" si="385"/>
        <v>2475.9402985074626</v>
      </c>
      <c r="H1893" s="60"/>
      <c r="I1893" s="60"/>
      <c r="J1893" s="57"/>
      <c r="K1893" s="23">
        <f t="shared" si="386"/>
        <v>1</v>
      </c>
      <c r="L1893" s="23">
        <f t="shared" si="387"/>
        <v>0</v>
      </c>
      <c r="M1893" s="23">
        <f ca="1">OFFSET('Z1'!$B$7,B1893,K1893)*E1893</f>
        <v>0</v>
      </c>
      <c r="N1893" s="23">
        <f ca="1">IF(L1893&gt;0,OFFSET('Z1'!$I$7,B1893,L1893)*IF(L1893=1,E1893-9300,IF(L1893=2,E1893-18000,IF(L1893=3,E1893-45000,0))),0)</f>
        <v>0</v>
      </c>
      <c r="O1893" s="23">
        <f>IF(AND(F1893=1,E1893&gt;20000,E1893&lt;=45000),E1893*'Z1'!$G$7,0)+IF(AND(F1893=1,E1893&gt;45000,E1893&lt;=50000),'Z1'!$G$7/5000*(50000-E1893)*E1893,0)</f>
        <v>0</v>
      </c>
      <c r="P1893" s="24">
        <f t="shared" ca="1" si="388"/>
        <v>0</v>
      </c>
      <c r="Q1893" s="27">
        <v>562013</v>
      </c>
      <c r="R1893" s="26">
        <f t="shared" si="389"/>
        <v>561013</v>
      </c>
      <c r="S1893" s="27">
        <f t="shared" si="390"/>
        <v>1</v>
      </c>
      <c r="T1893" s="28">
        <f t="shared" si="391"/>
        <v>504911.7</v>
      </c>
      <c r="U1893" s="61">
        <f ca="1">OFFSET($U$4,B1893,0)/OFFSET($G$4,B1893,0)*G1893</f>
        <v>1325330.4174457043</v>
      </c>
      <c r="V1893" s="62">
        <f t="shared" ca="1" si="392"/>
        <v>1830242.1174457043</v>
      </c>
      <c r="W1893" s="63">
        <v>1249.2684047667005</v>
      </c>
      <c r="X1893" s="63">
        <f t="shared" ca="1" si="393"/>
        <v>1191.5638785453805</v>
      </c>
      <c r="Y1893" s="64">
        <f t="shared" ca="1" si="394"/>
        <v>-4.6190655267629444E-2</v>
      </c>
      <c r="Z1893" s="64"/>
      <c r="AA1893" s="64">
        <f ca="1">MAX(Y1893,OFFSET($AA$4,B1893,0))</f>
        <v>-4.6190655267629444E-2</v>
      </c>
      <c r="AB1893" s="62">
        <f t="shared" ca="1" si="395"/>
        <v>1830242.1174457045</v>
      </c>
      <c r="AC1893" s="65">
        <f t="shared" ca="1" si="396"/>
        <v>0</v>
      </c>
      <c r="AD1893" s="62">
        <f ca="1">MAX(0,AB1893-W1893*(1+OFFSET($Y$4,B1893,0))*E1893)</f>
        <v>40250.548663650872</v>
      </c>
      <c r="AE1893" s="65">
        <f ca="1">IF(OFFSET($AC$4,B1893,0)=0,0,-OFFSET($AC$4,B1893,0)/OFFSET($AD$4,B1893,0)*AD1893)</f>
        <v>-14494.774307722517</v>
      </c>
      <c r="AF1893" s="51">
        <f t="shared" ca="1" si="397"/>
        <v>1815747.3431379821</v>
      </c>
    </row>
    <row r="1894" spans="1:32" ht="11.25" x14ac:dyDescent="0.2">
      <c r="A1894" s="60">
        <v>70616</v>
      </c>
      <c r="B1894" s="102">
        <f>INT(A1894/10000)</f>
        <v>7</v>
      </c>
      <c r="C1894" s="109">
        <v>3</v>
      </c>
      <c r="D1894" s="60" t="s">
        <v>1950</v>
      </c>
      <c r="E1894" s="60">
        <v>1487</v>
      </c>
      <c r="F1894" s="60">
        <v>0</v>
      </c>
      <c r="G1894" s="60">
        <f t="shared" si="385"/>
        <v>2396.9552238805968</v>
      </c>
      <c r="H1894" s="60"/>
      <c r="I1894" s="60"/>
      <c r="J1894" s="57"/>
      <c r="K1894" s="23">
        <f t="shared" si="386"/>
        <v>1</v>
      </c>
      <c r="L1894" s="23">
        <f t="shared" si="387"/>
        <v>0</v>
      </c>
      <c r="M1894" s="23">
        <f ca="1">OFFSET('Z1'!$B$7,B1894,K1894)*E1894</f>
        <v>0</v>
      </c>
      <c r="N1894" s="23">
        <f ca="1">IF(L1894&gt;0,OFFSET('Z1'!$I$7,B1894,L1894)*IF(L1894=1,E1894-9300,IF(L1894=2,E1894-18000,IF(L1894=3,E1894-45000,0))),0)</f>
        <v>0</v>
      </c>
      <c r="O1894" s="23">
        <f>IF(AND(F1894=1,E1894&gt;20000,E1894&lt;=45000),E1894*'Z1'!$G$7,0)+IF(AND(F1894=1,E1894&gt;45000,E1894&lt;=50000),'Z1'!$G$7/5000*(50000-E1894)*E1894,0)</f>
        <v>0</v>
      </c>
      <c r="P1894" s="24">
        <f t="shared" ca="1" si="388"/>
        <v>0</v>
      </c>
      <c r="Q1894" s="27">
        <v>208537</v>
      </c>
      <c r="R1894" s="26">
        <f t="shared" si="389"/>
        <v>207537</v>
      </c>
      <c r="S1894" s="27">
        <f t="shared" si="390"/>
        <v>1</v>
      </c>
      <c r="T1894" s="28">
        <f t="shared" si="391"/>
        <v>186783.30000000002</v>
      </c>
      <c r="U1894" s="61">
        <f ca="1">OFFSET($U$4,B1894,0)/OFFSET($G$4,B1894,0)*G1894</f>
        <v>1283050.996576668</v>
      </c>
      <c r="V1894" s="62">
        <f t="shared" ca="1" si="392"/>
        <v>1469834.296576668</v>
      </c>
      <c r="W1894" s="63">
        <v>1058.3490943950412</v>
      </c>
      <c r="X1894" s="63">
        <f t="shared" ca="1" si="393"/>
        <v>988.45615102667659</v>
      </c>
      <c r="Y1894" s="64">
        <f t="shared" ca="1" si="394"/>
        <v>-6.6039592926864898E-2</v>
      </c>
      <c r="Z1894" s="64"/>
      <c r="AA1894" s="64">
        <f ca="1">MAX(Y1894,OFFSET($AA$4,B1894,0))</f>
        <v>-6.6039592926864898E-2</v>
      </c>
      <c r="AB1894" s="62">
        <f t="shared" ca="1" si="395"/>
        <v>1469834.296576668</v>
      </c>
      <c r="AC1894" s="65">
        <f t="shared" ca="1" si="396"/>
        <v>0</v>
      </c>
      <c r="AD1894" s="62">
        <f ca="1">MAX(0,AB1894-W1894*(1+OFFSET($Y$4,B1894,0))*E1894)</f>
        <v>1773.8954356594477</v>
      </c>
      <c r="AE1894" s="65">
        <f ca="1">IF(OFFSET($AC$4,B1894,0)=0,0,-OFFSET($AC$4,B1894,0)/OFFSET($AD$4,B1894,0)*AD1894)</f>
        <v>-638.80406203264431</v>
      </c>
      <c r="AF1894" s="51">
        <f t="shared" ca="1" si="397"/>
        <v>1469195.4925146354</v>
      </c>
    </row>
    <row r="1895" spans="1:32" ht="11.25" x14ac:dyDescent="0.2">
      <c r="A1895" s="60">
        <v>70617</v>
      </c>
      <c r="B1895" s="102">
        <f>INT(A1895/10000)</f>
        <v>7</v>
      </c>
      <c r="C1895" s="109">
        <v>4</v>
      </c>
      <c r="D1895" s="60" t="s">
        <v>1951</v>
      </c>
      <c r="E1895" s="60">
        <v>2610</v>
      </c>
      <c r="F1895" s="60">
        <v>0</v>
      </c>
      <c r="G1895" s="60">
        <f t="shared" si="385"/>
        <v>4207.1641791044776</v>
      </c>
      <c r="H1895" s="60"/>
      <c r="I1895" s="60"/>
      <c r="J1895" s="57"/>
      <c r="K1895" s="23">
        <f t="shared" si="386"/>
        <v>1</v>
      </c>
      <c r="L1895" s="23">
        <f t="shared" si="387"/>
        <v>0</v>
      </c>
      <c r="M1895" s="23">
        <f ca="1">OFFSET('Z1'!$B$7,B1895,K1895)*E1895</f>
        <v>0</v>
      </c>
      <c r="N1895" s="23">
        <f ca="1">IF(L1895&gt;0,OFFSET('Z1'!$I$7,B1895,L1895)*IF(L1895=1,E1895-9300,IF(L1895=2,E1895-18000,IF(L1895=3,E1895-45000,0))),0)</f>
        <v>0</v>
      </c>
      <c r="O1895" s="23">
        <f>IF(AND(F1895=1,E1895&gt;20000,E1895&lt;=45000),E1895*'Z1'!$G$7,0)+IF(AND(F1895=1,E1895&gt;45000,E1895&lt;=50000),'Z1'!$G$7/5000*(50000-E1895)*E1895,0)</f>
        <v>0</v>
      </c>
      <c r="P1895" s="24">
        <f t="shared" ca="1" si="388"/>
        <v>0</v>
      </c>
      <c r="Q1895" s="27">
        <v>236129</v>
      </c>
      <c r="R1895" s="26">
        <f t="shared" si="389"/>
        <v>235129</v>
      </c>
      <c r="S1895" s="27">
        <f t="shared" si="390"/>
        <v>1</v>
      </c>
      <c r="T1895" s="28">
        <f t="shared" si="391"/>
        <v>211616.1</v>
      </c>
      <c r="U1895" s="61">
        <f ca="1">OFFSET($U$4,B1895,0)/OFFSET($G$4,B1895,0)*G1895</f>
        <v>2252026.2952690679</v>
      </c>
      <c r="V1895" s="62">
        <f t="shared" ca="1" si="392"/>
        <v>2463642.395269068</v>
      </c>
      <c r="W1895" s="63">
        <v>1017.3266376104207</v>
      </c>
      <c r="X1895" s="63">
        <f t="shared" ca="1" si="393"/>
        <v>943.92428937512182</v>
      </c>
      <c r="Y1895" s="64">
        <f t="shared" ca="1" si="394"/>
        <v>-7.2152193328695491E-2</v>
      </c>
      <c r="Z1895" s="64"/>
      <c r="AA1895" s="64">
        <f ca="1">MAX(Y1895,OFFSET($AA$4,B1895,0))</f>
        <v>-7.2152193328695491E-2</v>
      </c>
      <c r="AB1895" s="62">
        <f t="shared" ca="1" si="395"/>
        <v>2463642.395269068</v>
      </c>
      <c r="AC1895" s="65">
        <f t="shared" ca="1" si="396"/>
        <v>0</v>
      </c>
      <c r="AD1895" s="62">
        <f ca="1">MAX(0,AB1895-W1895*(1+OFFSET($Y$4,B1895,0))*E1895)</f>
        <v>0</v>
      </c>
      <c r="AE1895" s="65">
        <f ca="1">IF(OFFSET($AC$4,B1895,0)=0,0,-OFFSET($AC$4,B1895,0)/OFFSET($AD$4,B1895,0)*AD1895)</f>
        <v>0</v>
      </c>
      <c r="AF1895" s="51">
        <f t="shared" ca="1" si="397"/>
        <v>2463642.395269068</v>
      </c>
    </row>
    <row r="1896" spans="1:32" ht="11.25" x14ac:dyDescent="0.2">
      <c r="A1896" s="60">
        <v>70618</v>
      </c>
      <c r="B1896" s="102">
        <f>INT(A1896/10000)</f>
        <v>7</v>
      </c>
      <c r="C1896" s="109">
        <v>2</v>
      </c>
      <c r="D1896" s="60" t="s">
        <v>1952</v>
      </c>
      <c r="E1896" s="60">
        <v>796</v>
      </c>
      <c r="F1896" s="60">
        <v>0</v>
      </c>
      <c r="G1896" s="60">
        <f t="shared" si="385"/>
        <v>1283.1044776119402</v>
      </c>
      <c r="H1896" s="60"/>
      <c r="I1896" s="60"/>
      <c r="J1896" s="57"/>
      <c r="K1896" s="23">
        <f t="shared" si="386"/>
        <v>1</v>
      </c>
      <c r="L1896" s="23">
        <f t="shared" si="387"/>
        <v>0</v>
      </c>
      <c r="M1896" s="23">
        <f ca="1">OFFSET('Z1'!$B$7,B1896,K1896)*E1896</f>
        <v>0</v>
      </c>
      <c r="N1896" s="23">
        <f ca="1">IF(L1896&gt;0,OFFSET('Z1'!$I$7,B1896,L1896)*IF(L1896=1,E1896-9300,IF(L1896=2,E1896-18000,IF(L1896=3,E1896-45000,0))),0)</f>
        <v>0</v>
      </c>
      <c r="O1896" s="23">
        <f>IF(AND(F1896=1,E1896&gt;20000,E1896&lt;=45000),E1896*'Z1'!$G$7,0)+IF(AND(F1896=1,E1896&gt;45000,E1896&lt;=50000),'Z1'!$G$7/5000*(50000-E1896)*E1896,0)</f>
        <v>0</v>
      </c>
      <c r="P1896" s="24">
        <f t="shared" ca="1" si="388"/>
        <v>0</v>
      </c>
      <c r="Q1896" s="27">
        <v>8950</v>
      </c>
      <c r="R1896" s="26">
        <f t="shared" si="389"/>
        <v>7950</v>
      </c>
      <c r="S1896" s="27">
        <f t="shared" si="390"/>
        <v>1</v>
      </c>
      <c r="T1896" s="28">
        <f t="shared" si="391"/>
        <v>7155</v>
      </c>
      <c r="U1896" s="61">
        <f ca="1">OFFSET($U$4,B1896,0)/OFFSET($G$4,B1896,0)*G1896</f>
        <v>686824.87779087271</v>
      </c>
      <c r="V1896" s="62">
        <f t="shared" ca="1" si="392"/>
        <v>693979.87779087271</v>
      </c>
      <c r="W1896" s="63">
        <v>943.56435266511994</v>
      </c>
      <c r="X1896" s="63">
        <f t="shared" ca="1" si="393"/>
        <v>871.83401732521702</v>
      </c>
      <c r="Y1896" s="64">
        <f t="shared" ca="1" si="394"/>
        <v>-7.602060753704698E-2</v>
      </c>
      <c r="Z1896" s="64"/>
      <c r="AA1896" s="64">
        <f ca="1">MAX(Y1896,OFFSET($AA$4,B1896,0))</f>
        <v>-7.2166759510916223E-2</v>
      </c>
      <c r="AB1896" s="62">
        <f t="shared" ca="1" si="395"/>
        <v>696874.41527083726</v>
      </c>
      <c r="AC1896" s="65">
        <f t="shared" ca="1" si="396"/>
        <v>2894.5374799645506</v>
      </c>
      <c r="AD1896" s="62">
        <f ca="1">MAX(0,AB1896-W1896*(1+OFFSET($Y$4,B1896,0))*E1896)</f>
        <v>0</v>
      </c>
      <c r="AE1896" s="65">
        <f ca="1">IF(OFFSET($AC$4,B1896,0)=0,0,-OFFSET($AC$4,B1896,0)/OFFSET($AD$4,B1896,0)*AD1896)</f>
        <v>0</v>
      </c>
      <c r="AF1896" s="51">
        <f t="shared" ca="1" si="397"/>
        <v>696874.41527083726</v>
      </c>
    </row>
    <row r="1897" spans="1:32" ht="11.25" x14ac:dyDescent="0.2">
      <c r="A1897" s="60">
        <v>70619</v>
      </c>
      <c r="B1897" s="102">
        <f>INT(A1897/10000)</f>
        <v>7</v>
      </c>
      <c r="C1897" s="109">
        <v>3</v>
      </c>
      <c r="D1897" s="60" t="s">
        <v>1953</v>
      </c>
      <c r="E1897" s="60">
        <v>1833</v>
      </c>
      <c r="F1897" s="60">
        <v>0</v>
      </c>
      <c r="G1897" s="60">
        <f t="shared" si="385"/>
        <v>2954.686567164179</v>
      </c>
      <c r="H1897" s="60"/>
      <c r="I1897" s="60"/>
      <c r="J1897" s="57"/>
      <c r="K1897" s="23">
        <f t="shared" si="386"/>
        <v>1</v>
      </c>
      <c r="L1897" s="23">
        <f t="shared" si="387"/>
        <v>0</v>
      </c>
      <c r="M1897" s="23">
        <f ca="1">OFFSET('Z1'!$B$7,B1897,K1897)*E1897</f>
        <v>0</v>
      </c>
      <c r="N1897" s="23">
        <f ca="1">IF(L1897&gt;0,OFFSET('Z1'!$I$7,B1897,L1897)*IF(L1897=1,E1897-9300,IF(L1897=2,E1897-18000,IF(L1897=3,E1897-45000,0))),0)</f>
        <v>0</v>
      </c>
      <c r="O1897" s="23">
        <f>IF(AND(F1897=1,E1897&gt;20000,E1897&lt;=45000),E1897*'Z1'!$G$7,0)+IF(AND(F1897=1,E1897&gt;45000,E1897&lt;=50000),'Z1'!$G$7/5000*(50000-E1897)*E1897,0)</f>
        <v>0</v>
      </c>
      <c r="P1897" s="24">
        <f t="shared" ca="1" si="388"/>
        <v>0</v>
      </c>
      <c r="Q1897" s="27">
        <v>77522</v>
      </c>
      <c r="R1897" s="26">
        <f t="shared" si="389"/>
        <v>76522</v>
      </c>
      <c r="S1897" s="27">
        <f t="shared" si="390"/>
        <v>1</v>
      </c>
      <c r="T1897" s="28">
        <f t="shared" si="391"/>
        <v>68869.8</v>
      </c>
      <c r="U1897" s="61">
        <f ca="1">OFFSET($U$4,B1897,0)/OFFSET($G$4,B1897,0)*G1897</f>
        <v>1581595.4786314948</v>
      </c>
      <c r="V1897" s="62">
        <f t="shared" ca="1" si="392"/>
        <v>1650465.2786314948</v>
      </c>
      <c r="W1897" s="63">
        <v>969.3090656837345</v>
      </c>
      <c r="X1897" s="63">
        <f t="shared" ca="1" si="393"/>
        <v>900.41750061729124</v>
      </c>
      <c r="Y1897" s="64">
        <f t="shared" ca="1" si="394"/>
        <v>-7.107285746662062E-2</v>
      </c>
      <c r="Z1897" s="64"/>
      <c r="AA1897" s="64">
        <f ca="1">MAX(Y1897,OFFSET($AA$4,B1897,0))</f>
        <v>-7.107285746662062E-2</v>
      </c>
      <c r="AB1897" s="62">
        <f t="shared" ca="1" si="395"/>
        <v>1650465.2786314948</v>
      </c>
      <c r="AC1897" s="65">
        <f t="shared" ca="1" si="396"/>
        <v>0</v>
      </c>
      <c r="AD1897" s="62">
        <f ca="1">MAX(0,AB1897-W1897*(1+OFFSET($Y$4,B1897,0))*E1897)</f>
        <v>0</v>
      </c>
      <c r="AE1897" s="65">
        <f ca="1">IF(OFFSET($AC$4,B1897,0)=0,0,-OFFSET($AC$4,B1897,0)/OFFSET($AD$4,B1897,0)*AD1897)</f>
        <v>0</v>
      </c>
      <c r="AF1897" s="51">
        <f t="shared" ca="1" si="397"/>
        <v>1650465.2786314948</v>
      </c>
    </row>
    <row r="1898" spans="1:32" ht="11.25" x14ac:dyDescent="0.2">
      <c r="A1898" s="60">
        <v>70620</v>
      </c>
      <c r="B1898" s="102">
        <f>INT(A1898/10000)</f>
        <v>7</v>
      </c>
      <c r="C1898" s="109">
        <v>3</v>
      </c>
      <c r="D1898" s="60" t="s">
        <v>1954</v>
      </c>
      <c r="E1898" s="60">
        <v>1268</v>
      </c>
      <c r="F1898" s="60">
        <v>0</v>
      </c>
      <c r="G1898" s="60">
        <f t="shared" si="385"/>
        <v>2043.9402985074628</v>
      </c>
      <c r="H1898" s="60"/>
      <c r="I1898" s="60"/>
      <c r="J1898" s="57"/>
      <c r="K1898" s="23">
        <f t="shared" si="386"/>
        <v>1</v>
      </c>
      <c r="L1898" s="23">
        <f t="shared" si="387"/>
        <v>0</v>
      </c>
      <c r="M1898" s="23">
        <f ca="1">OFFSET('Z1'!$B$7,B1898,K1898)*E1898</f>
        <v>0</v>
      </c>
      <c r="N1898" s="23">
        <f ca="1">IF(L1898&gt;0,OFFSET('Z1'!$I$7,B1898,L1898)*IF(L1898=1,E1898-9300,IF(L1898=2,E1898-18000,IF(L1898=3,E1898-45000,0))),0)</f>
        <v>0</v>
      </c>
      <c r="O1898" s="23">
        <f>IF(AND(F1898=1,E1898&gt;20000,E1898&lt;=45000),E1898*'Z1'!$G$7,0)+IF(AND(F1898=1,E1898&gt;45000,E1898&lt;=50000),'Z1'!$G$7/5000*(50000-E1898)*E1898,0)</f>
        <v>0</v>
      </c>
      <c r="P1898" s="24">
        <f t="shared" ca="1" si="388"/>
        <v>0</v>
      </c>
      <c r="Q1898" s="27">
        <v>242079</v>
      </c>
      <c r="R1898" s="26">
        <f t="shared" si="389"/>
        <v>241079</v>
      </c>
      <c r="S1898" s="27">
        <f t="shared" si="390"/>
        <v>1</v>
      </c>
      <c r="T1898" s="28">
        <f t="shared" si="391"/>
        <v>216971.1</v>
      </c>
      <c r="U1898" s="61">
        <f ca="1">OFFSET($U$4,B1898,0)/OFFSET($G$4,B1898,0)*G1898</f>
        <v>1094087.8706517925</v>
      </c>
      <c r="V1898" s="62">
        <f t="shared" ca="1" si="392"/>
        <v>1311058.9706517926</v>
      </c>
      <c r="W1898" s="63">
        <v>1099.0244513184175</v>
      </c>
      <c r="X1898" s="63">
        <f t="shared" ca="1" si="393"/>
        <v>1033.9581787474706</v>
      </c>
      <c r="Y1898" s="64">
        <f t="shared" ca="1" si="394"/>
        <v>-5.9203662387030453E-2</v>
      </c>
      <c r="Z1898" s="64"/>
      <c r="AA1898" s="64">
        <f ca="1">MAX(Y1898,OFFSET($AA$4,B1898,0))</f>
        <v>-5.9203662387030453E-2</v>
      </c>
      <c r="AB1898" s="62">
        <f t="shared" ca="1" si="395"/>
        <v>1311058.9706517926</v>
      </c>
      <c r="AC1898" s="65">
        <f t="shared" ca="1" si="396"/>
        <v>0</v>
      </c>
      <c r="AD1898" s="62">
        <f ca="1">MAX(0,AB1898-W1898*(1+OFFSET($Y$4,B1898,0))*E1898)</f>
        <v>11097.077551269904</v>
      </c>
      <c r="AE1898" s="65">
        <f ca="1">IF(OFFSET($AC$4,B1898,0)=0,0,-OFFSET($AC$4,B1898,0)/OFFSET($AD$4,B1898,0)*AD1898)</f>
        <v>-3996.2097392776668</v>
      </c>
      <c r="AF1898" s="51">
        <f t="shared" ca="1" si="397"/>
        <v>1307062.760912515</v>
      </c>
    </row>
    <row r="1899" spans="1:32" ht="11.25" x14ac:dyDescent="0.2">
      <c r="A1899" s="60">
        <v>70621</v>
      </c>
      <c r="B1899" s="102">
        <f>INT(A1899/10000)</f>
        <v>7</v>
      </c>
      <c r="C1899" s="109">
        <v>3</v>
      </c>
      <c r="D1899" s="60" t="s">
        <v>1955</v>
      </c>
      <c r="E1899" s="60">
        <v>2350</v>
      </c>
      <c r="F1899" s="60">
        <v>0</v>
      </c>
      <c r="G1899" s="60">
        <f t="shared" si="385"/>
        <v>3788.0597014925374</v>
      </c>
      <c r="H1899" s="60"/>
      <c r="I1899" s="60"/>
      <c r="J1899" s="57"/>
      <c r="K1899" s="23">
        <f t="shared" si="386"/>
        <v>1</v>
      </c>
      <c r="L1899" s="23">
        <f t="shared" si="387"/>
        <v>0</v>
      </c>
      <c r="M1899" s="23">
        <f ca="1">OFFSET('Z1'!$B$7,B1899,K1899)*E1899</f>
        <v>0</v>
      </c>
      <c r="N1899" s="23">
        <f ca="1">IF(L1899&gt;0,OFFSET('Z1'!$I$7,B1899,L1899)*IF(L1899=1,E1899-9300,IF(L1899=2,E1899-18000,IF(L1899=3,E1899-45000,0))),0)</f>
        <v>0</v>
      </c>
      <c r="O1899" s="23">
        <f>IF(AND(F1899=1,E1899&gt;20000,E1899&lt;=45000),E1899*'Z1'!$G$7,0)+IF(AND(F1899=1,E1899&gt;45000,E1899&lt;=50000),'Z1'!$G$7/5000*(50000-E1899)*E1899,0)</f>
        <v>0</v>
      </c>
      <c r="P1899" s="24">
        <f t="shared" ca="1" si="388"/>
        <v>0</v>
      </c>
      <c r="Q1899" s="27">
        <v>1247552</v>
      </c>
      <c r="R1899" s="26">
        <f t="shared" si="389"/>
        <v>1246552</v>
      </c>
      <c r="S1899" s="27">
        <f t="shared" si="390"/>
        <v>1</v>
      </c>
      <c r="T1899" s="28">
        <f t="shared" si="391"/>
        <v>1121896.8</v>
      </c>
      <c r="U1899" s="61">
        <f ca="1">OFFSET($U$4,B1899,0)/OFFSET($G$4,B1899,0)*G1899</f>
        <v>2027686.5110660191</v>
      </c>
      <c r="V1899" s="62">
        <f t="shared" ca="1" si="392"/>
        <v>3149583.3110660193</v>
      </c>
      <c r="W1899" s="63">
        <v>1406.6992051974121</v>
      </c>
      <c r="X1899" s="63">
        <f t="shared" ca="1" si="393"/>
        <v>1340.2482174749018</v>
      </c>
      <c r="Y1899" s="64">
        <f t="shared" ca="1" si="394"/>
        <v>-4.7238945950200284E-2</v>
      </c>
      <c r="Z1899" s="64"/>
      <c r="AA1899" s="64">
        <f ca="1">MAX(Y1899,OFFSET($AA$4,B1899,0))</f>
        <v>-4.7238945950200284E-2</v>
      </c>
      <c r="AB1899" s="62">
        <f t="shared" ca="1" si="395"/>
        <v>3149583.3110660193</v>
      </c>
      <c r="AC1899" s="65">
        <f t="shared" ca="1" si="396"/>
        <v>0</v>
      </c>
      <c r="AD1899" s="62">
        <f ca="1">MAX(0,AB1899-W1899*(1+OFFSET($Y$4,B1899,0))*E1899)</f>
        <v>65876.232818375807</v>
      </c>
      <c r="AE1899" s="65">
        <f ca="1">IF(OFFSET($AC$4,B1899,0)=0,0,-OFFSET($AC$4,B1899,0)/OFFSET($AD$4,B1899,0)*AD1899)</f>
        <v>-23722.934435615494</v>
      </c>
      <c r="AF1899" s="51">
        <f t="shared" ca="1" si="397"/>
        <v>3125860.376630404</v>
      </c>
    </row>
    <row r="1900" spans="1:32" ht="11.25" x14ac:dyDescent="0.2">
      <c r="A1900" s="60">
        <v>70622</v>
      </c>
      <c r="B1900" s="102">
        <f>INT(A1900/10000)</f>
        <v>7</v>
      </c>
      <c r="C1900" s="109">
        <v>3</v>
      </c>
      <c r="D1900" s="60" t="s">
        <v>1956</v>
      </c>
      <c r="E1900" s="60">
        <v>1675</v>
      </c>
      <c r="F1900" s="60">
        <v>0</v>
      </c>
      <c r="G1900" s="60">
        <f t="shared" si="385"/>
        <v>2700</v>
      </c>
      <c r="H1900" s="60"/>
      <c r="I1900" s="60"/>
      <c r="J1900" s="57"/>
      <c r="K1900" s="23">
        <f t="shared" si="386"/>
        <v>1</v>
      </c>
      <c r="L1900" s="23">
        <f t="shared" si="387"/>
        <v>0</v>
      </c>
      <c r="M1900" s="23">
        <f ca="1">OFFSET('Z1'!$B$7,B1900,K1900)*E1900</f>
        <v>0</v>
      </c>
      <c r="N1900" s="23">
        <f ca="1">IF(L1900&gt;0,OFFSET('Z1'!$I$7,B1900,L1900)*IF(L1900=1,E1900-9300,IF(L1900=2,E1900-18000,IF(L1900=3,E1900-45000,0))),0)</f>
        <v>0</v>
      </c>
      <c r="O1900" s="23">
        <f>IF(AND(F1900=1,E1900&gt;20000,E1900&lt;=45000),E1900*'Z1'!$G$7,0)+IF(AND(F1900=1,E1900&gt;45000,E1900&lt;=50000),'Z1'!$G$7/5000*(50000-E1900)*E1900,0)</f>
        <v>0</v>
      </c>
      <c r="P1900" s="24">
        <f t="shared" ca="1" si="388"/>
        <v>0</v>
      </c>
      <c r="Q1900" s="27">
        <v>1336</v>
      </c>
      <c r="R1900" s="26">
        <f t="shared" si="389"/>
        <v>336</v>
      </c>
      <c r="S1900" s="27">
        <f t="shared" si="390"/>
        <v>1</v>
      </c>
      <c r="T1900" s="28">
        <f t="shared" si="391"/>
        <v>302.40000000000003</v>
      </c>
      <c r="U1900" s="61">
        <f ca="1">OFFSET($U$4,B1900,0)/OFFSET($G$4,B1900,0)*G1900</f>
        <v>1445265.9174619496</v>
      </c>
      <c r="V1900" s="62">
        <f t="shared" ca="1" si="392"/>
        <v>1445568.3174619495</v>
      </c>
      <c r="W1900" s="63">
        <v>935.24339668404298</v>
      </c>
      <c r="X1900" s="63">
        <f t="shared" ca="1" si="393"/>
        <v>863.02586117131318</v>
      </c>
      <c r="Y1900" s="64">
        <f t="shared" ca="1" si="394"/>
        <v>-7.7217904738788867E-2</v>
      </c>
      <c r="Z1900" s="64"/>
      <c r="AA1900" s="64">
        <f ca="1">MAX(Y1900,OFFSET($AA$4,B1900,0))</f>
        <v>-7.2166759510916223E-2</v>
      </c>
      <c r="AB1900" s="62">
        <f t="shared" ca="1" si="395"/>
        <v>1453481.1015805502</v>
      </c>
      <c r="AC1900" s="65">
        <f t="shared" ca="1" si="396"/>
        <v>7912.7841186006553</v>
      </c>
      <c r="AD1900" s="62">
        <f ca="1">MAX(0,AB1900-W1900*(1+OFFSET($Y$4,B1900,0))*E1900)</f>
        <v>0</v>
      </c>
      <c r="AE1900" s="65">
        <f ca="1">IF(OFFSET($AC$4,B1900,0)=0,0,-OFFSET($AC$4,B1900,0)/OFFSET($AD$4,B1900,0)*AD1900)</f>
        <v>0</v>
      </c>
      <c r="AF1900" s="51">
        <f t="shared" ca="1" si="397"/>
        <v>1453481.1015805502</v>
      </c>
    </row>
    <row r="1901" spans="1:32" ht="11.25" x14ac:dyDescent="0.2">
      <c r="A1901" s="60">
        <v>70623</v>
      </c>
      <c r="B1901" s="102">
        <f>INT(A1901/10000)</f>
        <v>7</v>
      </c>
      <c r="C1901" s="109">
        <v>3</v>
      </c>
      <c r="D1901" s="60" t="s">
        <v>1957</v>
      </c>
      <c r="E1901" s="60">
        <v>1263</v>
      </c>
      <c r="F1901" s="60">
        <v>0</v>
      </c>
      <c r="G1901" s="60">
        <f t="shared" si="385"/>
        <v>2035.8805970149253</v>
      </c>
      <c r="H1901" s="60"/>
      <c r="I1901" s="60"/>
      <c r="J1901" s="57"/>
      <c r="K1901" s="23">
        <f t="shared" si="386"/>
        <v>1</v>
      </c>
      <c r="L1901" s="23">
        <f t="shared" si="387"/>
        <v>0</v>
      </c>
      <c r="M1901" s="23">
        <f ca="1">OFFSET('Z1'!$B$7,B1901,K1901)*E1901</f>
        <v>0</v>
      </c>
      <c r="N1901" s="23">
        <f ca="1">IF(L1901&gt;0,OFFSET('Z1'!$I$7,B1901,L1901)*IF(L1901=1,E1901-9300,IF(L1901=2,E1901-18000,IF(L1901=3,E1901-45000,0))),0)</f>
        <v>0</v>
      </c>
      <c r="O1901" s="23">
        <f>IF(AND(F1901=1,E1901&gt;20000,E1901&lt;=45000),E1901*'Z1'!$G$7,0)+IF(AND(F1901=1,E1901&gt;45000,E1901&lt;=50000),'Z1'!$G$7/5000*(50000-E1901)*E1901,0)</f>
        <v>0</v>
      </c>
      <c r="P1901" s="24">
        <f t="shared" ca="1" si="388"/>
        <v>0</v>
      </c>
      <c r="Q1901" s="27">
        <v>223215</v>
      </c>
      <c r="R1901" s="26">
        <f t="shared" si="389"/>
        <v>222215</v>
      </c>
      <c r="S1901" s="27">
        <f t="shared" si="390"/>
        <v>1</v>
      </c>
      <c r="T1901" s="28">
        <f t="shared" si="391"/>
        <v>199993.5</v>
      </c>
      <c r="U1901" s="61">
        <f ca="1">OFFSET($U$4,B1901,0)/OFFSET($G$4,B1901,0)*G1901</f>
        <v>1089773.644032503</v>
      </c>
      <c r="V1901" s="62">
        <f t="shared" ca="1" si="392"/>
        <v>1289767.144032503</v>
      </c>
      <c r="W1901" s="63">
        <v>1082.8614884743288</v>
      </c>
      <c r="X1901" s="63">
        <f t="shared" ca="1" si="393"/>
        <v>1021.1933048555052</v>
      </c>
      <c r="Y1901" s="64">
        <f t="shared" ca="1" si="394"/>
        <v>-5.6949281394898854E-2</v>
      </c>
      <c r="Z1901" s="64"/>
      <c r="AA1901" s="64">
        <f ca="1">MAX(Y1901,OFFSET($AA$4,B1901,0))</f>
        <v>-5.6949281394898854E-2</v>
      </c>
      <c r="AB1901" s="62">
        <f t="shared" ca="1" si="395"/>
        <v>1289767.144032503</v>
      </c>
      <c r="AC1901" s="65">
        <f t="shared" ca="1" si="396"/>
        <v>0</v>
      </c>
      <c r="AD1901" s="62">
        <f ca="1">MAX(0,AB1901-W1901*(1+OFFSET($Y$4,B1901,0))*E1901)</f>
        <v>13973.975427750498</v>
      </c>
      <c r="AE1901" s="65">
        <f ca="1">IF(OFFSET($AC$4,B1901,0)=0,0,-OFFSET($AC$4,B1901,0)/OFFSET($AD$4,B1901,0)*AD1901)</f>
        <v>-5032.2200996435231</v>
      </c>
      <c r="AF1901" s="51">
        <f t="shared" ca="1" si="397"/>
        <v>1284734.9239328594</v>
      </c>
    </row>
    <row r="1902" spans="1:32" ht="11.25" x14ac:dyDescent="0.2">
      <c r="A1902" s="60">
        <v>70624</v>
      </c>
      <c r="B1902" s="102">
        <f>INT(A1902/10000)</f>
        <v>7</v>
      </c>
      <c r="C1902" s="109">
        <v>3</v>
      </c>
      <c r="D1902" s="60" t="s">
        <v>1958</v>
      </c>
      <c r="E1902" s="60">
        <v>1121</v>
      </c>
      <c r="F1902" s="60">
        <v>0</v>
      </c>
      <c r="G1902" s="60">
        <f t="shared" si="385"/>
        <v>1806.9850746268658</v>
      </c>
      <c r="H1902" s="60"/>
      <c r="I1902" s="60"/>
      <c r="J1902" s="57"/>
      <c r="K1902" s="23">
        <f t="shared" si="386"/>
        <v>1</v>
      </c>
      <c r="L1902" s="23">
        <f t="shared" si="387"/>
        <v>0</v>
      </c>
      <c r="M1902" s="23">
        <f ca="1">OFFSET('Z1'!$B$7,B1902,K1902)*E1902</f>
        <v>0</v>
      </c>
      <c r="N1902" s="23">
        <f ca="1">IF(L1902&gt;0,OFFSET('Z1'!$I$7,B1902,L1902)*IF(L1902=1,E1902-9300,IF(L1902=2,E1902-18000,IF(L1902=3,E1902-45000,0))),0)</f>
        <v>0</v>
      </c>
      <c r="O1902" s="23">
        <f>IF(AND(F1902=1,E1902&gt;20000,E1902&lt;=45000),E1902*'Z1'!$G$7,0)+IF(AND(F1902=1,E1902&gt;45000,E1902&lt;=50000),'Z1'!$G$7/5000*(50000-E1902)*E1902,0)</f>
        <v>0</v>
      </c>
      <c r="P1902" s="24">
        <f t="shared" ca="1" si="388"/>
        <v>0</v>
      </c>
      <c r="Q1902" s="27">
        <v>1230465</v>
      </c>
      <c r="R1902" s="26">
        <f t="shared" si="389"/>
        <v>1229465</v>
      </c>
      <c r="S1902" s="27">
        <f t="shared" si="390"/>
        <v>1</v>
      </c>
      <c r="T1902" s="28">
        <f t="shared" si="391"/>
        <v>1106518.5</v>
      </c>
      <c r="U1902" s="61">
        <f ca="1">OFFSET($U$4,B1902,0)/OFFSET($G$4,B1902,0)*G1902</f>
        <v>967249.60804468405</v>
      </c>
      <c r="V1902" s="62">
        <f t="shared" ca="1" si="392"/>
        <v>2073768.1080446839</v>
      </c>
      <c r="W1902" s="63">
        <v>1902.3766674082692</v>
      </c>
      <c r="X1902" s="63">
        <f t="shared" ca="1" si="393"/>
        <v>1849.9269474082819</v>
      </c>
      <c r="Y1902" s="64">
        <f t="shared" ca="1" si="394"/>
        <v>-2.7570628308558387E-2</v>
      </c>
      <c r="Z1902" s="64"/>
      <c r="AA1902" s="64">
        <f ca="1">MAX(Y1902,OFFSET($AA$4,B1902,0))</f>
        <v>-2.7570628308558387E-2</v>
      </c>
      <c r="AB1902" s="62">
        <f t="shared" ca="1" si="395"/>
        <v>2073768.1080446839</v>
      </c>
      <c r="AC1902" s="65">
        <f t="shared" ca="1" si="396"/>
        <v>0</v>
      </c>
      <c r="AD1902" s="62">
        <f ca="1">MAX(0,AB1902-W1902*(1+OFFSET($Y$4,B1902,0))*E1902)</f>
        <v>84441.293609401211</v>
      </c>
      <c r="AE1902" s="65">
        <f ca="1">IF(OFFSET($AC$4,B1902,0)=0,0,-OFFSET($AC$4,B1902,0)/OFFSET($AD$4,B1902,0)*AD1902)</f>
        <v>-30408.467306825147</v>
      </c>
      <c r="AF1902" s="51">
        <f t="shared" ca="1" si="397"/>
        <v>2043359.6407378588</v>
      </c>
    </row>
    <row r="1903" spans="1:32" ht="11.25" x14ac:dyDescent="0.2">
      <c r="A1903" s="60">
        <v>70625</v>
      </c>
      <c r="B1903" s="102">
        <f>INT(A1903/10000)</f>
        <v>7</v>
      </c>
      <c r="C1903" s="109">
        <v>1</v>
      </c>
      <c r="D1903" s="60" t="s">
        <v>1959</v>
      </c>
      <c r="E1903" s="60">
        <v>111</v>
      </c>
      <c r="F1903" s="60">
        <v>0</v>
      </c>
      <c r="G1903" s="60">
        <f t="shared" si="385"/>
        <v>178.92537313432837</v>
      </c>
      <c r="H1903" s="60"/>
      <c r="I1903" s="60"/>
      <c r="J1903" s="57"/>
      <c r="K1903" s="23">
        <f t="shared" si="386"/>
        <v>1</v>
      </c>
      <c r="L1903" s="23">
        <f t="shared" si="387"/>
        <v>0</v>
      </c>
      <c r="M1903" s="23">
        <f ca="1">OFFSET('Z1'!$B$7,B1903,K1903)*E1903</f>
        <v>0</v>
      </c>
      <c r="N1903" s="23">
        <f ca="1">IF(L1903&gt;0,OFFSET('Z1'!$I$7,B1903,L1903)*IF(L1903=1,E1903-9300,IF(L1903=2,E1903-18000,IF(L1903=3,E1903-45000,0))),0)</f>
        <v>0</v>
      </c>
      <c r="O1903" s="23">
        <f>IF(AND(F1903=1,E1903&gt;20000,E1903&lt;=45000),E1903*'Z1'!$G$7,0)+IF(AND(F1903=1,E1903&gt;45000,E1903&lt;=50000),'Z1'!$G$7/5000*(50000-E1903)*E1903,0)</f>
        <v>0</v>
      </c>
      <c r="P1903" s="24">
        <f t="shared" ca="1" si="388"/>
        <v>0</v>
      </c>
      <c r="Q1903" s="27">
        <v>23782</v>
      </c>
      <c r="R1903" s="26">
        <f t="shared" si="389"/>
        <v>22782</v>
      </c>
      <c r="S1903" s="27">
        <f t="shared" si="390"/>
        <v>1</v>
      </c>
      <c r="T1903" s="28">
        <f t="shared" si="391"/>
        <v>20503.8</v>
      </c>
      <c r="U1903" s="61">
        <f ca="1">OFFSET($U$4,B1903,0)/OFFSET($G$4,B1903,0)*G1903</f>
        <v>95775.830948224728</v>
      </c>
      <c r="V1903" s="62">
        <f t="shared" ca="1" si="392"/>
        <v>116279.63094822473</v>
      </c>
      <c r="W1903" s="63">
        <v>1151.9128743395427</v>
      </c>
      <c r="X1903" s="63">
        <f t="shared" ca="1" si="393"/>
        <v>1047.5642427767993</v>
      </c>
      <c r="Y1903" s="64">
        <f t="shared" ca="1" si="394"/>
        <v>-9.0587260449339402E-2</v>
      </c>
      <c r="Z1903" s="64"/>
      <c r="AA1903" s="64">
        <f ca="1">MAX(Y1903,OFFSET($AA$4,B1903,0))</f>
        <v>-7.2166759510916223E-2</v>
      </c>
      <c r="AB1903" s="62">
        <f t="shared" ca="1" si="395"/>
        <v>118634.91910051033</v>
      </c>
      <c r="AC1903" s="65">
        <f t="shared" ca="1" si="396"/>
        <v>2355.2881522856042</v>
      </c>
      <c r="AD1903" s="62">
        <f ca="1">MAX(0,AB1903-W1903*(1+OFFSET($Y$4,B1903,0))*E1903)</f>
        <v>0</v>
      </c>
      <c r="AE1903" s="65">
        <f ca="1">IF(OFFSET($AC$4,B1903,0)=0,0,-OFFSET($AC$4,B1903,0)/OFFSET($AD$4,B1903,0)*AD1903)</f>
        <v>0</v>
      </c>
      <c r="AF1903" s="51">
        <f t="shared" ca="1" si="397"/>
        <v>118634.91910051033</v>
      </c>
    </row>
    <row r="1904" spans="1:32" ht="11.25" x14ac:dyDescent="0.2">
      <c r="A1904" s="60">
        <v>70626</v>
      </c>
      <c r="B1904" s="102">
        <f>INT(A1904/10000)</f>
        <v>7</v>
      </c>
      <c r="C1904" s="109">
        <v>2</v>
      </c>
      <c r="D1904" s="60" t="s">
        <v>1960</v>
      </c>
      <c r="E1904" s="60">
        <v>580</v>
      </c>
      <c r="F1904" s="60">
        <v>0</v>
      </c>
      <c r="G1904" s="60">
        <f t="shared" si="385"/>
        <v>934.92537313432831</v>
      </c>
      <c r="H1904" s="60"/>
      <c r="I1904" s="60"/>
      <c r="J1904" s="57"/>
      <c r="K1904" s="23">
        <f t="shared" si="386"/>
        <v>1</v>
      </c>
      <c r="L1904" s="23">
        <f t="shared" si="387"/>
        <v>0</v>
      </c>
      <c r="M1904" s="23">
        <f ca="1">OFFSET('Z1'!$B$7,B1904,K1904)*E1904</f>
        <v>0</v>
      </c>
      <c r="N1904" s="23">
        <f ca="1">IF(L1904&gt;0,OFFSET('Z1'!$I$7,B1904,L1904)*IF(L1904=1,E1904-9300,IF(L1904=2,E1904-18000,IF(L1904=3,E1904-45000,0))),0)</f>
        <v>0</v>
      </c>
      <c r="O1904" s="23">
        <f>IF(AND(F1904=1,E1904&gt;20000,E1904&lt;=45000),E1904*'Z1'!$G$7,0)+IF(AND(F1904=1,E1904&gt;45000,E1904&lt;=50000),'Z1'!$G$7/5000*(50000-E1904)*E1904,0)</f>
        <v>0</v>
      </c>
      <c r="P1904" s="24">
        <f t="shared" ca="1" si="388"/>
        <v>0</v>
      </c>
      <c r="Q1904" s="27">
        <v>0</v>
      </c>
      <c r="R1904" s="26">
        <f t="shared" si="389"/>
        <v>0</v>
      </c>
      <c r="S1904" s="27">
        <f t="shared" si="390"/>
        <v>1</v>
      </c>
      <c r="T1904" s="28">
        <f t="shared" si="391"/>
        <v>0</v>
      </c>
      <c r="U1904" s="61">
        <f ca="1">OFFSET($U$4,B1904,0)/OFFSET($G$4,B1904,0)*G1904</f>
        <v>500450.28783757059</v>
      </c>
      <c r="V1904" s="62">
        <f t="shared" ca="1" si="392"/>
        <v>500450.28783757059</v>
      </c>
      <c r="W1904" s="63">
        <v>934.95419849175039</v>
      </c>
      <c r="X1904" s="63">
        <f t="shared" ca="1" si="393"/>
        <v>862.84532385788032</v>
      </c>
      <c r="Y1904" s="64">
        <f t="shared" ca="1" si="394"/>
        <v>-7.7125569092255764E-2</v>
      </c>
      <c r="Z1904" s="64"/>
      <c r="AA1904" s="64">
        <f ca="1">MAX(Y1904,OFFSET($AA$4,B1904,0))</f>
        <v>-7.2166759510916223E-2</v>
      </c>
      <c r="AB1904" s="62">
        <f t="shared" ca="1" si="395"/>
        <v>503139.31854337535</v>
      </c>
      <c r="AC1904" s="65">
        <f t="shared" ca="1" si="396"/>
        <v>2689.030705804762</v>
      </c>
      <c r="AD1904" s="62">
        <f ca="1">MAX(0,AB1904-W1904*(1+OFFSET($Y$4,B1904,0))*E1904)</f>
        <v>0</v>
      </c>
      <c r="AE1904" s="65">
        <f ca="1">IF(OFFSET($AC$4,B1904,0)=0,0,-OFFSET($AC$4,B1904,0)/OFFSET($AD$4,B1904,0)*AD1904)</f>
        <v>0</v>
      </c>
      <c r="AF1904" s="51">
        <f t="shared" ca="1" si="397"/>
        <v>503139.31854337535</v>
      </c>
    </row>
    <row r="1905" spans="1:32" ht="11.25" x14ac:dyDescent="0.2">
      <c r="A1905" s="60">
        <v>70627</v>
      </c>
      <c r="B1905" s="102">
        <f>INT(A1905/10000)</f>
        <v>7</v>
      </c>
      <c r="C1905" s="109">
        <v>3</v>
      </c>
      <c r="D1905" s="60" t="s">
        <v>1961</v>
      </c>
      <c r="E1905" s="60">
        <v>1206</v>
      </c>
      <c r="F1905" s="60">
        <v>0</v>
      </c>
      <c r="G1905" s="60">
        <f t="shared" si="385"/>
        <v>1944</v>
      </c>
      <c r="H1905" s="60"/>
      <c r="I1905" s="60"/>
      <c r="J1905" s="57"/>
      <c r="K1905" s="23">
        <f t="shared" si="386"/>
        <v>1</v>
      </c>
      <c r="L1905" s="23">
        <f t="shared" si="387"/>
        <v>0</v>
      </c>
      <c r="M1905" s="23">
        <f ca="1">OFFSET('Z1'!$B$7,B1905,K1905)*E1905</f>
        <v>0</v>
      </c>
      <c r="N1905" s="23">
        <f ca="1">IF(L1905&gt;0,OFFSET('Z1'!$I$7,B1905,L1905)*IF(L1905=1,E1905-9300,IF(L1905=2,E1905-18000,IF(L1905=3,E1905-45000,0))),0)</f>
        <v>0</v>
      </c>
      <c r="O1905" s="23">
        <f>IF(AND(F1905=1,E1905&gt;20000,E1905&lt;=45000),E1905*'Z1'!$G$7,0)+IF(AND(F1905=1,E1905&gt;45000,E1905&lt;=50000),'Z1'!$G$7/5000*(50000-E1905)*E1905,0)</f>
        <v>0</v>
      </c>
      <c r="P1905" s="24">
        <f t="shared" ca="1" si="388"/>
        <v>0</v>
      </c>
      <c r="Q1905" s="27">
        <v>17445</v>
      </c>
      <c r="R1905" s="26">
        <f t="shared" si="389"/>
        <v>16445</v>
      </c>
      <c r="S1905" s="27">
        <f t="shared" si="390"/>
        <v>1</v>
      </c>
      <c r="T1905" s="28">
        <f t="shared" si="391"/>
        <v>14800.5</v>
      </c>
      <c r="U1905" s="61">
        <f ca="1">OFFSET($U$4,B1905,0)/OFFSET($G$4,B1905,0)*G1905</f>
        <v>1040591.4605726037</v>
      </c>
      <c r="V1905" s="62">
        <f t="shared" ca="1" si="392"/>
        <v>1055391.9605726036</v>
      </c>
      <c r="W1905" s="63">
        <v>947.3065872891143</v>
      </c>
      <c r="X1905" s="63">
        <f t="shared" ca="1" si="393"/>
        <v>875.1177119175818</v>
      </c>
      <c r="Y1905" s="64">
        <f t="shared" ca="1" si="394"/>
        <v>-7.6204342226853683E-2</v>
      </c>
      <c r="Z1905" s="64"/>
      <c r="AA1905" s="64">
        <f ca="1">MAX(Y1905,OFFSET($AA$4,B1905,0))</f>
        <v>-7.2166759510916223E-2</v>
      </c>
      <c r="AB1905" s="62">
        <f t="shared" ca="1" si="395"/>
        <v>1060004.7039890636</v>
      </c>
      <c r="AC1905" s="65">
        <f t="shared" ca="1" si="396"/>
        <v>4612.7434164599981</v>
      </c>
      <c r="AD1905" s="62">
        <f ca="1">MAX(0,AB1905-W1905*(1+OFFSET($Y$4,B1905,0))*E1905)</f>
        <v>0</v>
      </c>
      <c r="AE1905" s="65">
        <f ca="1">IF(OFFSET($AC$4,B1905,0)=0,0,-OFFSET($AC$4,B1905,0)/OFFSET($AD$4,B1905,0)*AD1905)</f>
        <v>0</v>
      </c>
      <c r="AF1905" s="51">
        <f t="shared" ca="1" si="397"/>
        <v>1060004.7039890636</v>
      </c>
    </row>
    <row r="1906" spans="1:32" ht="11.25" x14ac:dyDescent="0.2">
      <c r="A1906" s="60">
        <v>70628</v>
      </c>
      <c r="B1906" s="102">
        <f>INT(A1906/10000)</f>
        <v>7</v>
      </c>
      <c r="C1906" s="109">
        <v>2</v>
      </c>
      <c r="D1906" s="60" t="s">
        <v>1962</v>
      </c>
      <c r="E1906" s="60">
        <v>509</v>
      </c>
      <c r="F1906" s="60">
        <v>0</v>
      </c>
      <c r="G1906" s="60">
        <f t="shared" si="385"/>
        <v>820.47761194029852</v>
      </c>
      <c r="H1906" s="60"/>
      <c r="I1906" s="60"/>
      <c r="J1906" s="57"/>
      <c r="K1906" s="23">
        <f t="shared" si="386"/>
        <v>1</v>
      </c>
      <c r="L1906" s="23">
        <f t="shared" si="387"/>
        <v>0</v>
      </c>
      <c r="M1906" s="23">
        <f ca="1">OFFSET('Z1'!$B$7,B1906,K1906)*E1906</f>
        <v>0</v>
      </c>
      <c r="N1906" s="23">
        <f ca="1">IF(L1906&gt;0,OFFSET('Z1'!$I$7,B1906,L1906)*IF(L1906=1,E1906-9300,IF(L1906=2,E1906-18000,IF(L1906=3,E1906-45000,0))),0)</f>
        <v>0</v>
      </c>
      <c r="O1906" s="23">
        <f>IF(AND(F1906=1,E1906&gt;20000,E1906&lt;=45000),E1906*'Z1'!$G$7,0)+IF(AND(F1906=1,E1906&gt;45000,E1906&lt;=50000),'Z1'!$G$7/5000*(50000-E1906)*E1906,0)</f>
        <v>0</v>
      </c>
      <c r="P1906" s="24">
        <f t="shared" ca="1" si="388"/>
        <v>0</v>
      </c>
      <c r="Q1906" s="27">
        <v>18912</v>
      </c>
      <c r="R1906" s="26">
        <f t="shared" si="389"/>
        <v>17912</v>
      </c>
      <c r="S1906" s="27">
        <f t="shared" si="390"/>
        <v>1</v>
      </c>
      <c r="T1906" s="28">
        <f t="shared" si="391"/>
        <v>16120.800000000001</v>
      </c>
      <c r="U1906" s="61">
        <f ca="1">OFFSET($U$4,B1906,0)/OFFSET($G$4,B1906,0)*G1906</f>
        <v>439188.26984366117</v>
      </c>
      <c r="V1906" s="62">
        <f t="shared" ca="1" si="392"/>
        <v>455309.06984366116</v>
      </c>
      <c r="W1906" s="63">
        <v>967.12317960182406</v>
      </c>
      <c r="X1906" s="63">
        <f t="shared" ca="1" si="393"/>
        <v>894.51683662801804</v>
      </c>
      <c r="Y1906" s="64">
        <f t="shared" ca="1" si="394"/>
        <v>-7.5074555656600928E-2</v>
      </c>
      <c r="Z1906" s="64"/>
      <c r="AA1906" s="64">
        <f ca="1">MAX(Y1906,OFFSET($AA$4,B1906,0))</f>
        <v>-7.2166759510916223E-2</v>
      </c>
      <c r="AB1906" s="62">
        <f t="shared" ca="1" si="395"/>
        <v>456740.47814417188</v>
      </c>
      <c r="AC1906" s="65">
        <f t="shared" ca="1" si="396"/>
        <v>1431.4083005107241</v>
      </c>
      <c r="AD1906" s="62">
        <f ca="1">MAX(0,AB1906-W1906*(1+OFFSET($Y$4,B1906,0))*E1906)</f>
        <v>0</v>
      </c>
      <c r="AE1906" s="65">
        <f ca="1">IF(OFFSET($AC$4,B1906,0)=0,0,-OFFSET($AC$4,B1906,0)/OFFSET($AD$4,B1906,0)*AD1906)</f>
        <v>0</v>
      </c>
      <c r="AF1906" s="51">
        <f t="shared" ca="1" si="397"/>
        <v>456740.47814417188</v>
      </c>
    </row>
    <row r="1907" spans="1:32" ht="11.25" x14ac:dyDescent="0.2">
      <c r="A1907" s="60">
        <v>70629</v>
      </c>
      <c r="B1907" s="102">
        <f>INT(A1907/10000)</f>
        <v>7</v>
      </c>
      <c r="C1907" s="109">
        <v>2</v>
      </c>
      <c r="D1907" s="60" t="s">
        <v>1963</v>
      </c>
      <c r="E1907" s="60">
        <v>745</v>
      </c>
      <c r="F1907" s="60">
        <v>0</v>
      </c>
      <c r="G1907" s="60">
        <f t="shared" si="385"/>
        <v>1200.8955223880596</v>
      </c>
      <c r="H1907" s="60"/>
      <c r="I1907" s="60"/>
      <c r="J1907" s="57"/>
      <c r="K1907" s="23">
        <f t="shared" si="386"/>
        <v>1</v>
      </c>
      <c r="L1907" s="23">
        <f t="shared" si="387"/>
        <v>0</v>
      </c>
      <c r="M1907" s="23">
        <f ca="1">OFFSET('Z1'!$B$7,B1907,K1907)*E1907</f>
        <v>0</v>
      </c>
      <c r="N1907" s="23">
        <f ca="1">IF(L1907&gt;0,OFFSET('Z1'!$I$7,B1907,L1907)*IF(L1907=1,E1907-9300,IF(L1907=2,E1907-18000,IF(L1907=3,E1907-45000,0))),0)</f>
        <v>0</v>
      </c>
      <c r="O1907" s="23">
        <f>IF(AND(F1907=1,E1907&gt;20000,E1907&lt;=45000),E1907*'Z1'!$G$7,0)+IF(AND(F1907=1,E1907&gt;45000,E1907&lt;=50000),'Z1'!$G$7/5000*(50000-E1907)*E1907,0)</f>
        <v>0</v>
      </c>
      <c r="P1907" s="24">
        <f t="shared" ca="1" si="388"/>
        <v>0</v>
      </c>
      <c r="Q1907" s="27">
        <v>14528</v>
      </c>
      <c r="R1907" s="26">
        <f t="shared" si="389"/>
        <v>13528</v>
      </c>
      <c r="S1907" s="27">
        <f t="shared" si="390"/>
        <v>1</v>
      </c>
      <c r="T1907" s="28">
        <f t="shared" si="391"/>
        <v>12175.2</v>
      </c>
      <c r="U1907" s="61">
        <f ca="1">OFFSET($U$4,B1907,0)/OFFSET($G$4,B1907,0)*G1907</f>
        <v>642819.76627412089</v>
      </c>
      <c r="V1907" s="62">
        <f t="shared" ca="1" si="392"/>
        <v>654994.96627412084</v>
      </c>
      <c r="W1907" s="63">
        <v>949.70214931142266</v>
      </c>
      <c r="X1907" s="63">
        <f t="shared" ca="1" si="393"/>
        <v>879.18787419345085</v>
      </c>
      <c r="Y1907" s="64">
        <f t="shared" ca="1" si="394"/>
        <v>-7.4248831772253943E-2</v>
      </c>
      <c r="Z1907" s="64"/>
      <c r="AA1907" s="64">
        <f ca="1">MAX(Y1907,OFFSET($AA$4,B1907,0))</f>
        <v>-7.2166759510916223E-2</v>
      </c>
      <c r="AB1907" s="62">
        <f t="shared" ca="1" si="395"/>
        <v>656468.09090782341</v>
      </c>
      <c r="AC1907" s="65">
        <f t="shared" ca="1" si="396"/>
        <v>1473.1246337025659</v>
      </c>
      <c r="AD1907" s="62">
        <f ca="1">MAX(0,AB1907-W1907*(1+OFFSET($Y$4,B1907,0))*E1907)</f>
        <v>0</v>
      </c>
      <c r="AE1907" s="65">
        <f ca="1">IF(OFFSET($AC$4,B1907,0)=0,0,-OFFSET($AC$4,B1907,0)/OFFSET($AD$4,B1907,0)*AD1907)</f>
        <v>0</v>
      </c>
      <c r="AF1907" s="51">
        <f t="shared" ca="1" si="397"/>
        <v>656468.09090782341</v>
      </c>
    </row>
    <row r="1908" spans="1:32" ht="11.25" x14ac:dyDescent="0.2">
      <c r="A1908" s="60">
        <v>70630</v>
      </c>
      <c r="B1908" s="102">
        <f>INT(A1908/10000)</f>
        <v>7</v>
      </c>
      <c r="C1908" s="109">
        <v>4</v>
      </c>
      <c r="D1908" s="60" t="s">
        <v>1964</v>
      </c>
      <c r="E1908" s="60">
        <v>3402</v>
      </c>
      <c r="F1908" s="60">
        <v>0</v>
      </c>
      <c r="G1908" s="60">
        <f t="shared" si="385"/>
        <v>5483.8208955223881</v>
      </c>
      <c r="H1908" s="60"/>
      <c r="I1908" s="60"/>
      <c r="J1908" s="57"/>
      <c r="K1908" s="23">
        <f t="shared" si="386"/>
        <v>1</v>
      </c>
      <c r="L1908" s="23">
        <f t="shared" si="387"/>
        <v>0</v>
      </c>
      <c r="M1908" s="23">
        <f ca="1">OFFSET('Z1'!$B$7,B1908,K1908)*E1908</f>
        <v>0</v>
      </c>
      <c r="N1908" s="23">
        <f ca="1">IF(L1908&gt;0,OFFSET('Z1'!$I$7,B1908,L1908)*IF(L1908=1,E1908-9300,IF(L1908=2,E1908-18000,IF(L1908=3,E1908-45000,0))),0)</f>
        <v>0</v>
      </c>
      <c r="O1908" s="23">
        <f>IF(AND(F1908=1,E1908&gt;20000,E1908&lt;=45000),E1908*'Z1'!$G$7,0)+IF(AND(F1908=1,E1908&gt;45000,E1908&lt;=50000),'Z1'!$G$7/5000*(50000-E1908)*E1908,0)</f>
        <v>0</v>
      </c>
      <c r="P1908" s="24">
        <f t="shared" ca="1" si="388"/>
        <v>0</v>
      </c>
      <c r="Q1908" s="27">
        <v>103559</v>
      </c>
      <c r="R1908" s="26">
        <f t="shared" si="389"/>
        <v>102559</v>
      </c>
      <c r="S1908" s="27">
        <f t="shared" si="390"/>
        <v>1</v>
      </c>
      <c r="T1908" s="28">
        <f t="shared" si="391"/>
        <v>92303.1</v>
      </c>
      <c r="U1908" s="61">
        <f ca="1">OFFSET($U$4,B1908,0)/OFFSET($G$4,B1908,0)*G1908</f>
        <v>2935399.7917645094</v>
      </c>
      <c r="V1908" s="62">
        <f t="shared" ca="1" si="392"/>
        <v>3027702.8917645095</v>
      </c>
      <c r="W1908" s="63">
        <v>961.23870033374124</v>
      </c>
      <c r="X1908" s="63">
        <f t="shared" ca="1" si="393"/>
        <v>889.97733443989114</v>
      </c>
      <c r="Y1908" s="64">
        <f t="shared" ca="1" si="394"/>
        <v>-7.4134932217261085E-2</v>
      </c>
      <c r="Z1908" s="64"/>
      <c r="AA1908" s="64">
        <f ca="1">MAX(Y1908,OFFSET($AA$4,B1908,0))</f>
        <v>-7.2166759510916223E-2</v>
      </c>
      <c r="AB1908" s="62">
        <f t="shared" ca="1" si="395"/>
        <v>3034139.0803646077</v>
      </c>
      <c r="AC1908" s="65">
        <f t="shared" ca="1" si="396"/>
        <v>6436.1886000982486</v>
      </c>
      <c r="AD1908" s="62">
        <f ca="1">MAX(0,AB1908-W1908*(1+OFFSET($Y$4,B1908,0))*E1908)</f>
        <v>0</v>
      </c>
      <c r="AE1908" s="65">
        <f ca="1">IF(OFFSET($AC$4,B1908,0)=0,0,-OFFSET($AC$4,B1908,0)/OFFSET($AD$4,B1908,0)*AD1908)</f>
        <v>0</v>
      </c>
      <c r="AF1908" s="51">
        <f t="shared" ca="1" si="397"/>
        <v>3034139.0803646077</v>
      </c>
    </row>
    <row r="1909" spans="1:32" ht="11.25" x14ac:dyDescent="0.2">
      <c r="A1909" s="60">
        <v>70701</v>
      </c>
      <c r="B1909" s="102">
        <f>INT(A1909/10000)</f>
        <v>7</v>
      </c>
      <c r="C1909" s="109">
        <v>2</v>
      </c>
      <c r="D1909" s="60" t="s">
        <v>1965</v>
      </c>
      <c r="E1909" s="60">
        <v>642</v>
      </c>
      <c r="F1909" s="60">
        <v>0</v>
      </c>
      <c r="G1909" s="60">
        <f t="shared" si="385"/>
        <v>1034.8656716417911</v>
      </c>
      <c r="H1909" s="60"/>
      <c r="I1909" s="60"/>
      <c r="J1909" s="57"/>
      <c r="K1909" s="23">
        <f t="shared" si="386"/>
        <v>1</v>
      </c>
      <c r="L1909" s="23">
        <f t="shared" si="387"/>
        <v>0</v>
      </c>
      <c r="M1909" s="23">
        <f ca="1">OFFSET('Z1'!$B$7,B1909,K1909)*E1909</f>
        <v>0</v>
      </c>
      <c r="N1909" s="23">
        <f ca="1">IF(L1909&gt;0,OFFSET('Z1'!$I$7,B1909,L1909)*IF(L1909=1,E1909-9300,IF(L1909=2,E1909-18000,IF(L1909=3,E1909-45000,0))),0)</f>
        <v>0</v>
      </c>
      <c r="O1909" s="23">
        <f>IF(AND(F1909=1,E1909&gt;20000,E1909&lt;=45000),E1909*'Z1'!$G$7,0)+IF(AND(F1909=1,E1909&gt;45000,E1909&lt;=50000),'Z1'!$G$7/5000*(50000-E1909)*E1909,0)</f>
        <v>0</v>
      </c>
      <c r="P1909" s="24">
        <f t="shared" ca="1" si="388"/>
        <v>0</v>
      </c>
      <c r="Q1909" s="27">
        <v>3504</v>
      </c>
      <c r="R1909" s="26">
        <f t="shared" si="389"/>
        <v>2504</v>
      </c>
      <c r="S1909" s="27">
        <f t="shared" si="390"/>
        <v>1</v>
      </c>
      <c r="T1909" s="28">
        <f t="shared" si="391"/>
        <v>2253.6</v>
      </c>
      <c r="U1909" s="61">
        <f ca="1">OFFSET($U$4,B1909,0)/OFFSET($G$4,B1909,0)*G1909</f>
        <v>553946.69791675929</v>
      </c>
      <c r="V1909" s="62">
        <f t="shared" ca="1" si="392"/>
        <v>556200.29791675927</v>
      </c>
      <c r="W1909" s="63">
        <v>937.37988577682324</v>
      </c>
      <c r="X1909" s="63">
        <f t="shared" ca="1" si="393"/>
        <v>866.35560423171228</v>
      </c>
      <c r="Y1909" s="64">
        <f t="shared" ca="1" si="394"/>
        <v>-7.5768941304145798E-2</v>
      </c>
      <c r="Z1909" s="64"/>
      <c r="AA1909" s="64">
        <f ca="1">MAX(Y1909,OFFSET($AA$4,B1909,0))</f>
        <v>-7.2166759510916223E-2</v>
      </c>
      <c r="AB1909" s="62">
        <f t="shared" ca="1" si="395"/>
        <v>558368.0833073213</v>
      </c>
      <c r="AC1909" s="65">
        <f t="shared" ca="1" si="396"/>
        <v>2167.7853905620286</v>
      </c>
      <c r="AD1909" s="62">
        <f ca="1">MAX(0,AB1909-W1909*(1+OFFSET($Y$4,B1909,0))*E1909)</f>
        <v>0</v>
      </c>
      <c r="AE1909" s="65">
        <f ca="1">IF(OFFSET($AC$4,B1909,0)=0,0,-OFFSET($AC$4,B1909,0)/OFFSET($AD$4,B1909,0)*AD1909)</f>
        <v>0</v>
      </c>
      <c r="AF1909" s="51">
        <f t="shared" ca="1" si="397"/>
        <v>558368.0833073213</v>
      </c>
    </row>
    <row r="1910" spans="1:32" ht="11.25" x14ac:dyDescent="0.2">
      <c r="A1910" s="60">
        <v>70702</v>
      </c>
      <c r="B1910" s="102">
        <f>INT(A1910/10000)</f>
        <v>7</v>
      </c>
      <c r="C1910" s="109">
        <v>2</v>
      </c>
      <c r="D1910" s="60" t="s">
        <v>1966</v>
      </c>
      <c r="E1910" s="60">
        <v>940</v>
      </c>
      <c r="F1910" s="60">
        <v>0</v>
      </c>
      <c r="G1910" s="60">
        <f t="shared" si="385"/>
        <v>1515.2238805970148</v>
      </c>
      <c r="H1910" s="60"/>
      <c r="I1910" s="60"/>
      <c r="J1910" s="57"/>
      <c r="K1910" s="23">
        <f t="shared" si="386"/>
        <v>1</v>
      </c>
      <c r="L1910" s="23">
        <f t="shared" si="387"/>
        <v>0</v>
      </c>
      <c r="M1910" s="23">
        <f ca="1">OFFSET('Z1'!$B$7,B1910,K1910)*E1910</f>
        <v>0</v>
      </c>
      <c r="N1910" s="23">
        <f ca="1">IF(L1910&gt;0,OFFSET('Z1'!$I$7,B1910,L1910)*IF(L1910=1,E1910-9300,IF(L1910=2,E1910-18000,IF(L1910=3,E1910-45000,0))),0)</f>
        <v>0</v>
      </c>
      <c r="O1910" s="23">
        <f>IF(AND(F1910=1,E1910&gt;20000,E1910&lt;=45000),E1910*'Z1'!$G$7,0)+IF(AND(F1910=1,E1910&gt;45000,E1910&lt;=50000),'Z1'!$G$7/5000*(50000-E1910)*E1910,0)</f>
        <v>0</v>
      </c>
      <c r="P1910" s="24">
        <f t="shared" ca="1" si="388"/>
        <v>0</v>
      </c>
      <c r="Q1910" s="27">
        <v>8309</v>
      </c>
      <c r="R1910" s="26">
        <f t="shared" si="389"/>
        <v>7309</v>
      </c>
      <c r="S1910" s="27">
        <f t="shared" si="390"/>
        <v>1</v>
      </c>
      <c r="T1910" s="28">
        <f t="shared" si="391"/>
        <v>6578.1</v>
      </c>
      <c r="U1910" s="61">
        <f ca="1">OFFSET($U$4,B1910,0)/OFFSET($G$4,B1910,0)*G1910</f>
        <v>811074.6044264076</v>
      </c>
      <c r="V1910" s="62">
        <f t="shared" ca="1" si="392"/>
        <v>817652.70442640758</v>
      </c>
      <c r="W1910" s="63">
        <v>940.77438970078958</v>
      </c>
      <c r="X1910" s="63">
        <f t="shared" ca="1" si="393"/>
        <v>869.84330258128466</v>
      </c>
      <c r="Y1910" s="64">
        <f t="shared" ca="1" si="394"/>
        <v>-7.5396490270174477E-2</v>
      </c>
      <c r="Z1910" s="64"/>
      <c r="AA1910" s="64">
        <f ca="1">MAX(Y1910,OFFSET($AA$4,B1910,0))</f>
        <v>-7.2166759510916223E-2</v>
      </c>
      <c r="AB1910" s="62">
        <f t="shared" ca="1" si="395"/>
        <v>820508.8455313103</v>
      </c>
      <c r="AC1910" s="65">
        <f t="shared" ca="1" si="396"/>
        <v>2856.1411049027229</v>
      </c>
      <c r="AD1910" s="62">
        <f ca="1">MAX(0,AB1910-W1910*(1+OFFSET($Y$4,B1910,0))*E1910)</f>
        <v>0</v>
      </c>
      <c r="AE1910" s="65">
        <f ca="1">IF(OFFSET($AC$4,B1910,0)=0,0,-OFFSET($AC$4,B1910,0)/OFFSET($AD$4,B1910,0)*AD1910)</f>
        <v>0</v>
      </c>
      <c r="AF1910" s="51">
        <f t="shared" ca="1" si="397"/>
        <v>820508.8455313103</v>
      </c>
    </row>
    <row r="1911" spans="1:32" ht="11.25" x14ac:dyDescent="0.2">
      <c r="A1911" s="60">
        <v>70703</v>
      </c>
      <c r="B1911" s="102">
        <f>INT(A1911/10000)</f>
        <v>7</v>
      </c>
      <c r="C1911" s="109">
        <v>1</v>
      </c>
      <c r="D1911" s="60" t="s">
        <v>1967</v>
      </c>
      <c r="E1911" s="60">
        <v>494</v>
      </c>
      <c r="F1911" s="60">
        <v>0</v>
      </c>
      <c r="G1911" s="60">
        <f t="shared" si="385"/>
        <v>796.29850746268653</v>
      </c>
      <c r="H1911" s="60"/>
      <c r="I1911" s="60"/>
      <c r="J1911" s="57"/>
      <c r="K1911" s="23">
        <f t="shared" si="386"/>
        <v>1</v>
      </c>
      <c r="L1911" s="23">
        <f t="shared" si="387"/>
        <v>0</v>
      </c>
      <c r="M1911" s="23">
        <f ca="1">OFFSET('Z1'!$B$7,B1911,K1911)*E1911</f>
        <v>0</v>
      </c>
      <c r="N1911" s="23">
        <f ca="1">IF(L1911&gt;0,OFFSET('Z1'!$I$7,B1911,L1911)*IF(L1911=1,E1911-9300,IF(L1911=2,E1911-18000,IF(L1911=3,E1911-45000,0))),0)</f>
        <v>0</v>
      </c>
      <c r="O1911" s="23">
        <f>IF(AND(F1911=1,E1911&gt;20000,E1911&lt;=45000),E1911*'Z1'!$G$7,0)+IF(AND(F1911=1,E1911&gt;45000,E1911&lt;=50000),'Z1'!$G$7/5000*(50000-E1911)*E1911,0)</f>
        <v>0</v>
      </c>
      <c r="P1911" s="24">
        <f t="shared" ca="1" si="388"/>
        <v>0</v>
      </c>
      <c r="Q1911" s="27">
        <v>46631</v>
      </c>
      <c r="R1911" s="26">
        <f t="shared" si="389"/>
        <v>45631</v>
      </c>
      <c r="S1911" s="27">
        <f t="shared" si="390"/>
        <v>1</v>
      </c>
      <c r="T1911" s="28">
        <f t="shared" si="391"/>
        <v>41067.9</v>
      </c>
      <c r="U1911" s="61">
        <f ca="1">OFFSET($U$4,B1911,0)/OFFSET($G$4,B1911,0)*G1911</f>
        <v>426245.58998579293</v>
      </c>
      <c r="V1911" s="62">
        <f t="shared" ca="1" si="392"/>
        <v>467313.48998579296</v>
      </c>
      <c r="W1911" s="63">
        <v>1019.091181962825</v>
      </c>
      <c r="X1911" s="63">
        <f t="shared" ca="1" si="393"/>
        <v>945.97872466759702</v>
      </c>
      <c r="Y1911" s="64">
        <f t="shared" ca="1" si="394"/>
        <v>-7.1742802400084904E-2</v>
      </c>
      <c r="Z1911" s="64"/>
      <c r="AA1911" s="64">
        <f ca="1">MAX(Y1911,OFFSET($AA$4,B1911,0))</f>
        <v>-7.1742802400084904E-2</v>
      </c>
      <c r="AB1911" s="62">
        <f t="shared" ca="1" si="395"/>
        <v>467313.48998579296</v>
      </c>
      <c r="AC1911" s="65">
        <f t="shared" ca="1" si="396"/>
        <v>0</v>
      </c>
      <c r="AD1911" s="62">
        <f ca="1">MAX(0,AB1911-W1911*(1+OFFSET($Y$4,B1911,0))*E1911)</f>
        <v>0</v>
      </c>
      <c r="AE1911" s="65">
        <f ca="1">IF(OFFSET($AC$4,B1911,0)=0,0,-OFFSET($AC$4,B1911,0)/OFFSET($AD$4,B1911,0)*AD1911)</f>
        <v>0</v>
      </c>
      <c r="AF1911" s="51">
        <f t="shared" ca="1" si="397"/>
        <v>467313.48998579296</v>
      </c>
    </row>
    <row r="1912" spans="1:32" ht="11.25" x14ac:dyDescent="0.2">
      <c r="A1912" s="60">
        <v>70704</v>
      </c>
      <c r="B1912" s="102">
        <f>INT(A1912/10000)</f>
        <v>7</v>
      </c>
      <c r="C1912" s="109">
        <v>3</v>
      </c>
      <c r="D1912" s="60" t="s">
        <v>1968</v>
      </c>
      <c r="E1912" s="60">
        <v>1226</v>
      </c>
      <c r="F1912" s="60">
        <v>0</v>
      </c>
      <c r="G1912" s="60">
        <f t="shared" si="385"/>
        <v>1976.2388059701493</v>
      </c>
      <c r="H1912" s="60"/>
      <c r="I1912" s="60"/>
      <c r="J1912" s="57"/>
      <c r="K1912" s="23">
        <f t="shared" si="386"/>
        <v>1</v>
      </c>
      <c r="L1912" s="23">
        <f t="shared" si="387"/>
        <v>0</v>
      </c>
      <c r="M1912" s="23">
        <f ca="1">OFFSET('Z1'!$B$7,B1912,K1912)*E1912</f>
        <v>0</v>
      </c>
      <c r="N1912" s="23">
        <f ca="1">IF(L1912&gt;0,OFFSET('Z1'!$I$7,B1912,L1912)*IF(L1912=1,E1912-9300,IF(L1912=2,E1912-18000,IF(L1912=3,E1912-45000,0))),0)</f>
        <v>0</v>
      </c>
      <c r="O1912" s="23">
        <f>IF(AND(F1912=1,E1912&gt;20000,E1912&lt;=45000),E1912*'Z1'!$G$7,0)+IF(AND(F1912=1,E1912&gt;45000,E1912&lt;=50000),'Z1'!$G$7/5000*(50000-E1912)*E1912,0)</f>
        <v>0</v>
      </c>
      <c r="P1912" s="24">
        <f t="shared" ca="1" si="388"/>
        <v>0</v>
      </c>
      <c r="Q1912" s="27">
        <v>12213</v>
      </c>
      <c r="R1912" s="26">
        <f t="shared" si="389"/>
        <v>11213</v>
      </c>
      <c r="S1912" s="27">
        <f t="shared" si="390"/>
        <v>1</v>
      </c>
      <c r="T1912" s="28">
        <f t="shared" si="391"/>
        <v>10091.700000000001</v>
      </c>
      <c r="U1912" s="61">
        <f ca="1">OFFSET($U$4,B1912,0)/OFFSET($G$4,B1912,0)*G1912</f>
        <v>1057848.3670497613</v>
      </c>
      <c r="V1912" s="62">
        <f t="shared" ca="1" si="392"/>
        <v>1067940.0670497613</v>
      </c>
      <c r="W1912" s="63">
        <v>941.96641316339617</v>
      </c>
      <c r="X1912" s="63">
        <f t="shared" ca="1" si="393"/>
        <v>871.07672679425878</v>
      </c>
      <c r="Y1912" s="64">
        <f t="shared" ca="1" si="394"/>
        <v>-7.5257127407620916E-2</v>
      </c>
      <c r="Z1912" s="64"/>
      <c r="AA1912" s="64">
        <f ca="1">MAX(Y1912,OFFSET($AA$4,B1912,0))</f>
        <v>-7.2166759510916223E-2</v>
      </c>
      <c r="AB1912" s="62">
        <f t="shared" ca="1" si="395"/>
        <v>1071508.9809572166</v>
      </c>
      <c r="AC1912" s="65">
        <f t="shared" ca="1" si="396"/>
        <v>3568.9139074552804</v>
      </c>
      <c r="AD1912" s="62">
        <f ca="1">MAX(0,AB1912-W1912*(1+OFFSET($Y$4,B1912,0))*E1912)</f>
        <v>0</v>
      </c>
      <c r="AE1912" s="65">
        <f ca="1">IF(OFFSET($AC$4,B1912,0)=0,0,-OFFSET($AC$4,B1912,0)/OFFSET($AD$4,B1912,0)*AD1912)</f>
        <v>0</v>
      </c>
      <c r="AF1912" s="51">
        <f t="shared" ca="1" si="397"/>
        <v>1071508.9809572166</v>
      </c>
    </row>
    <row r="1913" spans="1:32" ht="11.25" x14ac:dyDescent="0.2">
      <c r="A1913" s="60">
        <v>70705</v>
      </c>
      <c r="B1913" s="102">
        <f>INT(A1913/10000)</f>
        <v>7</v>
      </c>
      <c r="C1913" s="109">
        <v>3</v>
      </c>
      <c r="D1913" s="60" t="s">
        <v>1969</v>
      </c>
      <c r="E1913" s="60">
        <v>1785</v>
      </c>
      <c r="F1913" s="60">
        <v>0</v>
      </c>
      <c r="G1913" s="60">
        <f t="shared" si="385"/>
        <v>2877.313432835821</v>
      </c>
      <c r="H1913" s="60"/>
      <c r="I1913" s="60"/>
      <c r="J1913" s="57"/>
      <c r="K1913" s="23">
        <f t="shared" si="386"/>
        <v>1</v>
      </c>
      <c r="L1913" s="23">
        <f t="shared" si="387"/>
        <v>0</v>
      </c>
      <c r="M1913" s="23">
        <f ca="1">OFFSET('Z1'!$B$7,B1913,K1913)*E1913</f>
        <v>0</v>
      </c>
      <c r="N1913" s="23">
        <f ca="1">IF(L1913&gt;0,OFFSET('Z1'!$I$7,B1913,L1913)*IF(L1913=1,E1913-9300,IF(L1913=2,E1913-18000,IF(L1913=3,E1913-45000,0))),0)</f>
        <v>0</v>
      </c>
      <c r="O1913" s="23">
        <f>IF(AND(F1913=1,E1913&gt;20000,E1913&lt;=45000),E1913*'Z1'!$G$7,0)+IF(AND(F1913=1,E1913&gt;45000,E1913&lt;=50000),'Z1'!$G$7/5000*(50000-E1913)*E1913,0)</f>
        <v>0</v>
      </c>
      <c r="P1913" s="24">
        <f t="shared" ca="1" si="388"/>
        <v>0</v>
      </c>
      <c r="Q1913" s="27">
        <v>17579</v>
      </c>
      <c r="R1913" s="26">
        <f t="shared" si="389"/>
        <v>16579</v>
      </c>
      <c r="S1913" s="27">
        <f t="shared" si="390"/>
        <v>1</v>
      </c>
      <c r="T1913" s="28">
        <f t="shared" si="391"/>
        <v>14921.1</v>
      </c>
      <c r="U1913" s="61">
        <f ca="1">OFFSET($U$4,B1913,0)/OFFSET($G$4,B1913,0)*G1913</f>
        <v>1540178.9030863165</v>
      </c>
      <c r="V1913" s="62">
        <f t="shared" ca="1" si="392"/>
        <v>1555100.0030863166</v>
      </c>
      <c r="W1913" s="63">
        <v>941.79674806682135</v>
      </c>
      <c r="X1913" s="63">
        <f t="shared" ca="1" si="393"/>
        <v>871.20448352174606</v>
      </c>
      <c r="Y1913" s="64">
        <f t="shared" ca="1" si="394"/>
        <v>-7.495488245205395E-2</v>
      </c>
      <c r="Z1913" s="64"/>
      <c r="AA1913" s="64">
        <f ca="1">MAX(Y1913,OFFSET($AA$4,B1913,0))</f>
        <v>-7.2166759510916223E-2</v>
      </c>
      <c r="AB1913" s="62">
        <f t="shared" ca="1" si="395"/>
        <v>1559787.1366240424</v>
      </c>
      <c r="AC1913" s="65">
        <f t="shared" ca="1" si="396"/>
        <v>4687.1335377257783</v>
      </c>
      <c r="AD1913" s="62">
        <f ca="1">MAX(0,AB1913-W1913*(1+OFFSET($Y$4,B1913,0))*E1913)</f>
        <v>0</v>
      </c>
      <c r="AE1913" s="65">
        <f ca="1">IF(OFFSET($AC$4,B1913,0)=0,0,-OFFSET($AC$4,B1913,0)/OFFSET($AD$4,B1913,0)*AD1913)</f>
        <v>0</v>
      </c>
      <c r="AF1913" s="51">
        <f t="shared" ca="1" si="397"/>
        <v>1559787.1366240424</v>
      </c>
    </row>
    <row r="1914" spans="1:32" ht="11.25" x14ac:dyDescent="0.2">
      <c r="A1914" s="60">
        <v>70706</v>
      </c>
      <c r="B1914" s="102">
        <f>INT(A1914/10000)</f>
        <v>7</v>
      </c>
      <c r="C1914" s="109">
        <v>2</v>
      </c>
      <c r="D1914" s="60" t="s">
        <v>1970</v>
      </c>
      <c r="E1914" s="60">
        <v>756</v>
      </c>
      <c r="F1914" s="60">
        <v>0</v>
      </c>
      <c r="G1914" s="60">
        <f t="shared" si="385"/>
        <v>1218.6268656716418</v>
      </c>
      <c r="H1914" s="60"/>
      <c r="I1914" s="60"/>
      <c r="J1914" s="57"/>
      <c r="K1914" s="23">
        <f t="shared" si="386"/>
        <v>1</v>
      </c>
      <c r="L1914" s="23">
        <f t="shared" si="387"/>
        <v>0</v>
      </c>
      <c r="M1914" s="23">
        <f ca="1">OFFSET('Z1'!$B$7,B1914,K1914)*E1914</f>
        <v>0</v>
      </c>
      <c r="N1914" s="23">
        <f ca="1">IF(L1914&gt;0,OFFSET('Z1'!$I$7,B1914,L1914)*IF(L1914=1,E1914-9300,IF(L1914=2,E1914-18000,IF(L1914=3,E1914-45000,0))),0)</f>
        <v>0</v>
      </c>
      <c r="O1914" s="23">
        <f>IF(AND(F1914=1,E1914&gt;20000,E1914&lt;=45000),E1914*'Z1'!$G$7,0)+IF(AND(F1914=1,E1914&gt;45000,E1914&lt;=50000),'Z1'!$G$7/5000*(50000-E1914)*E1914,0)</f>
        <v>0</v>
      </c>
      <c r="P1914" s="24">
        <f t="shared" ca="1" si="388"/>
        <v>0</v>
      </c>
      <c r="Q1914" s="27">
        <v>22376</v>
      </c>
      <c r="R1914" s="26">
        <f t="shared" si="389"/>
        <v>21376</v>
      </c>
      <c r="S1914" s="27">
        <f t="shared" si="390"/>
        <v>1</v>
      </c>
      <c r="T1914" s="28">
        <f t="shared" si="391"/>
        <v>19238.400000000001</v>
      </c>
      <c r="U1914" s="61">
        <f ca="1">OFFSET($U$4,B1914,0)/OFFSET($G$4,B1914,0)*G1914</f>
        <v>652311.06483655761</v>
      </c>
      <c r="V1914" s="62">
        <f t="shared" ca="1" si="392"/>
        <v>671549.46483655763</v>
      </c>
      <c r="W1914" s="63">
        <v>958.50521312296041</v>
      </c>
      <c r="X1914" s="63">
        <f t="shared" ca="1" si="393"/>
        <v>888.29294290549956</v>
      </c>
      <c r="Y1914" s="64">
        <f t="shared" ca="1" si="394"/>
        <v>-7.3251839693910803E-2</v>
      </c>
      <c r="Z1914" s="64"/>
      <c r="AA1914" s="64">
        <f ca="1">MAX(Y1914,OFFSET($AA$4,B1914,0))</f>
        <v>-7.2166759510916223E-2</v>
      </c>
      <c r="AB1914" s="62">
        <f t="shared" ca="1" si="395"/>
        <v>672335.74642567255</v>
      </c>
      <c r="AC1914" s="65">
        <f t="shared" ca="1" si="396"/>
        <v>786.2815891149221</v>
      </c>
      <c r="AD1914" s="62">
        <f ca="1">MAX(0,AB1914-W1914*(1+OFFSET($Y$4,B1914,0))*E1914)</f>
        <v>0</v>
      </c>
      <c r="AE1914" s="65">
        <f ca="1">IF(OFFSET($AC$4,B1914,0)=0,0,-OFFSET($AC$4,B1914,0)/OFFSET($AD$4,B1914,0)*AD1914)</f>
        <v>0</v>
      </c>
      <c r="AF1914" s="51">
        <f t="shared" ca="1" si="397"/>
        <v>672335.74642567255</v>
      </c>
    </row>
    <row r="1915" spans="1:32" ht="11.25" x14ac:dyDescent="0.2">
      <c r="A1915" s="60">
        <v>70707</v>
      </c>
      <c r="B1915" s="102">
        <f>INT(A1915/10000)</f>
        <v>7</v>
      </c>
      <c r="C1915" s="109">
        <v>3</v>
      </c>
      <c r="D1915" s="60" t="s">
        <v>1971</v>
      </c>
      <c r="E1915" s="60">
        <v>2340</v>
      </c>
      <c r="F1915" s="60">
        <v>0</v>
      </c>
      <c r="G1915" s="60">
        <f t="shared" si="385"/>
        <v>3771.9402985074626</v>
      </c>
      <c r="H1915" s="60"/>
      <c r="I1915" s="60"/>
      <c r="J1915" s="57"/>
      <c r="K1915" s="23">
        <f t="shared" si="386"/>
        <v>1</v>
      </c>
      <c r="L1915" s="23">
        <f t="shared" si="387"/>
        <v>0</v>
      </c>
      <c r="M1915" s="23">
        <f ca="1">OFFSET('Z1'!$B$7,B1915,K1915)*E1915</f>
        <v>0</v>
      </c>
      <c r="N1915" s="23">
        <f ca="1">IF(L1915&gt;0,OFFSET('Z1'!$I$7,B1915,L1915)*IF(L1915=1,E1915-9300,IF(L1915=2,E1915-18000,IF(L1915=3,E1915-45000,0))),0)</f>
        <v>0</v>
      </c>
      <c r="O1915" s="23">
        <f>IF(AND(F1915=1,E1915&gt;20000,E1915&lt;=45000),E1915*'Z1'!$G$7,0)+IF(AND(F1915=1,E1915&gt;45000,E1915&lt;=50000),'Z1'!$G$7/5000*(50000-E1915)*E1915,0)</f>
        <v>0</v>
      </c>
      <c r="P1915" s="24">
        <f t="shared" ca="1" si="388"/>
        <v>0</v>
      </c>
      <c r="Q1915" s="27">
        <v>12326</v>
      </c>
      <c r="R1915" s="26">
        <f t="shared" si="389"/>
        <v>11326</v>
      </c>
      <c r="S1915" s="27">
        <f t="shared" si="390"/>
        <v>1</v>
      </c>
      <c r="T1915" s="28">
        <f t="shared" si="391"/>
        <v>10193.4</v>
      </c>
      <c r="U1915" s="61">
        <f ca="1">OFFSET($U$4,B1915,0)/OFFSET($G$4,B1915,0)*G1915</f>
        <v>2019058.0578274401</v>
      </c>
      <c r="V1915" s="62">
        <f t="shared" ca="1" si="392"/>
        <v>2029251.45782744</v>
      </c>
      <c r="W1915" s="63">
        <v>938.65184000118438</v>
      </c>
      <c r="X1915" s="63">
        <f t="shared" ca="1" si="393"/>
        <v>867.20147770403423</v>
      </c>
      <c r="Y1915" s="64">
        <f t="shared" ca="1" si="394"/>
        <v>-7.6120196277524976E-2</v>
      </c>
      <c r="Z1915" s="64"/>
      <c r="AA1915" s="64">
        <f ca="1">MAX(Y1915,OFFSET($AA$4,B1915,0))</f>
        <v>-7.2166759510916223E-2</v>
      </c>
      <c r="AB1915" s="62">
        <f t="shared" ca="1" si="395"/>
        <v>2037934.9654544555</v>
      </c>
      <c r="AC1915" s="65">
        <f t="shared" ca="1" si="396"/>
        <v>8683.5076270154677</v>
      </c>
      <c r="AD1915" s="62">
        <f ca="1">MAX(0,AB1915-W1915*(1+OFFSET($Y$4,B1915,0))*E1915)</f>
        <v>0</v>
      </c>
      <c r="AE1915" s="65">
        <f ca="1">IF(OFFSET($AC$4,B1915,0)=0,0,-OFFSET($AC$4,B1915,0)/OFFSET($AD$4,B1915,0)*AD1915)</f>
        <v>0</v>
      </c>
      <c r="AF1915" s="51">
        <f t="shared" ca="1" si="397"/>
        <v>2037934.9654544555</v>
      </c>
    </row>
    <row r="1916" spans="1:32" ht="11.25" x14ac:dyDescent="0.2">
      <c r="A1916" s="60">
        <v>70708</v>
      </c>
      <c r="B1916" s="102">
        <f>INT(A1916/10000)</f>
        <v>7</v>
      </c>
      <c r="C1916" s="109">
        <v>2</v>
      </c>
      <c r="D1916" s="60" t="s">
        <v>1972</v>
      </c>
      <c r="E1916" s="60">
        <v>837</v>
      </c>
      <c r="F1916" s="60">
        <v>0</v>
      </c>
      <c r="G1916" s="60">
        <f t="shared" si="385"/>
        <v>1349.1940298507463</v>
      </c>
      <c r="H1916" s="60"/>
      <c r="I1916" s="60"/>
      <c r="J1916" s="57"/>
      <c r="K1916" s="23">
        <f t="shared" si="386"/>
        <v>1</v>
      </c>
      <c r="L1916" s="23">
        <f t="shared" si="387"/>
        <v>0</v>
      </c>
      <c r="M1916" s="23">
        <f ca="1">OFFSET('Z1'!$B$7,B1916,K1916)*E1916</f>
        <v>0</v>
      </c>
      <c r="N1916" s="23">
        <f ca="1">IF(L1916&gt;0,OFFSET('Z1'!$I$7,B1916,L1916)*IF(L1916=1,E1916-9300,IF(L1916=2,E1916-18000,IF(L1916=3,E1916-45000,0))),0)</f>
        <v>0</v>
      </c>
      <c r="O1916" s="23">
        <f>IF(AND(F1916=1,E1916&gt;20000,E1916&lt;=45000),E1916*'Z1'!$G$7,0)+IF(AND(F1916=1,E1916&gt;45000,E1916&lt;=50000),'Z1'!$G$7/5000*(50000-E1916)*E1916,0)</f>
        <v>0</v>
      </c>
      <c r="P1916" s="24">
        <f t="shared" ca="1" si="388"/>
        <v>0</v>
      </c>
      <c r="Q1916" s="27">
        <v>42128</v>
      </c>
      <c r="R1916" s="26">
        <f t="shared" si="389"/>
        <v>41128</v>
      </c>
      <c r="S1916" s="27">
        <f t="shared" si="390"/>
        <v>1</v>
      </c>
      <c r="T1916" s="28">
        <f t="shared" si="391"/>
        <v>37015.200000000004</v>
      </c>
      <c r="U1916" s="61">
        <f ca="1">OFFSET($U$4,B1916,0)/OFFSET($G$4,B1916,0)*G1916</f>
        <v>722201.53606904601</v>
      </c>
      <c r="V1916" s="62">
        <f t="shared" ca="1" si="392"/>
        <v>759216.73606904596</v>
      </c>
      <c r="W1916" s="63">
        <v>976.8476255326492</v>
      </c>
      <c r="X1916" s="63">
        <f t="shared" ca="1" si="393"/>
        <v>907.06897977185895</v>
      </c>
      <c r="Y1916" s="64">
        <f t="shared" ca="1" si="394"/>
        <v>-7.1432477222577839E-2</v>
      </c>
      <c r="Z1916" s="64"/>
      <c r="AA1916" s="64">
        <f ca="1">MAX(Y1916,OFFSET($AA$4,B1916,0))</f>
        <v>-7.1432477222577839E-2</v>
      </c>
      <c r="AB1916" s="62">
        <f t="shared" ca="1" si="395"/>
        <v>759216.73606904596</v>
      </c>
      <c r="AC1916" s="65">
        <f t="shared" ca="1" si="396"/>
        <v>0</v>
      </c>
      <c r="AD1916" s="62">
        <f ca="1">MAX(0,AB1916-W1916*(1+OFFSET($Y$4,B1916,0))*E1916)</f>
        <v>0</v>
      </c>
      <c r="AE1916" s="65">
        <f ca="1">IF(OFFSET($AC$4,B1916,0)=0,0,-OFFSET($AC$4,B1916,0)/OFFSET($AD$4,B1916,0)*AD1916)</f>
        <v>0</v>
      </c>
      <c r="AF1916" s="51">
        <f t="shared" ca="1" si="397"/>
        <v>759216.73606904596</v>
      </c>
    </row>
    <row r="1917" spans="1:32" ht="11.25" x14ac:dyDescent="0.2">
      <c r="A1917" s="60">
        <v>70709</v>
      </c>
      <c r="B1917" s="102">
        <f>INT(A1917/10000)</f>
        <v>7</v>
      </c>
      <c r="C1917" s="109">
        <v>2</v>
      </c>
      <c r="D1917" s="60" t="s">
        <v>1973</v>
      </c>
      <c r="E1917" s="60">
        <v>696</v>
      </c>
      <c r="F1917" s="60">
        <v>0</v>
      </c>
      <c r="G1917" s="60">
        <f t="shared" si="385"/>
        <v>1121.9104477611941</v>
      </c>
      <c r="H1917" s="60"/>
      <c r="I1917" s="60"/>
      <c r="J1917" s="57"/>
      <c r="K1917" s="23">
        <f t="shared" si="386"/>
        <v>1</v>
      </c>
      <c r="L1917" s="23">
        <f t="shared" si="387"/>
        <v>0</v>
      </c>
      <c r="M1917" s="23">
        <f ca="1">OFFSET('Z1'!$B$7,B1917,K1917)*E1917</f>
        <v>0</v>
      </c>
      <c r="N1917" s="23">
        <f ca="1">IF(L1917&gt;0,OFFSET('Z1'!$I$7,B1917,L1917)*IF(L1917=1,E1917-9300,IF(L1917=2,E1917-18000,IF(L1917=3,E1917-45000,0))),0)</f>
        <v>0</v>
      </c>
      <c r="O1917" s="23">
        <f>IF(AND(F1917=1,E1917&gt;20000,E1917&lt;=45000),E1917*'Z1'!$G$7,0)+IF(AND(F1917=1,E1917&gt;45000,E1917&lt;=50000),'Z1'!$G$7/5000*(50000-E1917)*E1917,0)</f>
        <v>0</v>
      </c>
      <c r="P1917" s="24">
        <f t="shared" ca="1" si="388"/>
        <v>0</v>
      </c>
      <c r="Q1917" s="27">
        <v>27449</v>
      </c>
      <c r="R1917" s="26">
        <f t="shared" si="389"/>
        <v>26449</v>
      </c>
      <c r="S1917" s="27">
        <f t="shared" si="390"/>
        <v>1</v>
      </c>
      <c r="T1917" s="28">
        <f t="shared" si="391"/>
        <v>23804.100000000002</v>
      </c>
      <c r="U1917" s="61">
        <f ca="1">OFFSET($U$4,B1917,0)/OFFSET($G$4,B1917,0)*G1917</f>
        <v>600540.34540508478</v>
      </c>
      <c r="V1917" s="62">
        <f t="shared" ca="1" si="392"/>
        <v>624344.44540508476</v>
      </c>
      <c r="W1917" s="63">
        <v>973.17182895719498</v>
      </c>
      <c r="X1917" s="63">
        <f t="shared" ca="1" si="393"/>
        <v>897.04661696132871</v>
      </c>
      <c r="Y1917" s="64">
        <f t="shared" ca="1" si="394"/>
        <v>-7.8223813853549817E-2</v>
      </c>
      <c r="Z1917" s="64"/>
      <c r="AA1917" s="64">
        <f ca="1">MAX(Y1917,OFFSET($AA$4,B1917,0))</f>
        <v>-7.2166759510916223E-2</v>
      </c>
      <c r="AB1917" s="62">
        <f t="shared" ca="1" si="395"/>
        <v>628447.05544337363</v>
      </c>
      <c r="AC1917" s="65">
        <f t="shared" ca="1" si="396"/>
        <v>4102.610038288869</v>
      </c>
      <c r="AD1917" s="62">
        <f ca="1">MAX(0,AB1917-W1917*(1+OFFSET($Y$4,B1917,0))*E1917)</f>
        <v>0</v>
      </c>
      <c r="AE1917" s="65">
        <f ca="1">IF(OFFSET($AC$4,B1917,0)=0,0,-OFFSET($AC$4,B1917,0)/OFFSET($AD$4,B1917,0)*AD1917)</f>
        <v>0</v>
      </c>
      <c r="AF1917" s="51">
        <f t="shared" ca="1" si="397"/>
        <v>628447.05544337363</v>
      </c>
    </row>
    <row r="1918" spans="1:32" ht="11.25" x14ac:dyDescent="0.2">
      <c r="A1918" s="60">
        <v>70710</v>
      </c>
      <c r="B1918" s="102">
        <f>INT(A1918/10000)</f>
        <v>7</v>
      </c>
      <c r="C1918" s="109">
        <v>2</v>
      </c>
      <c r="D1918" s="60" t="s">
        <v>1974</v>
      </c>
      <c r="E1918" s="60">
        <v>927</v>
      </c>
      <c r="F1918" s="60">
        <v>0</v>
      </c>
      <c r="G1918" s="60">
        <f t="shared" si="385"/>
        <v>1494.2686567164178</v>
      </c>
      <c r="H1918" s="60"/>
      <c r="I1918" s="60"/>
      <c r="J1918" s="57"/>
      <c r="K1918" s="23">
        <f t="shared" si="386"/>
        <v>1</v>
      </c>
      <c r="L1918" s="23">
        <f t="shared" si="387"/>
        <v>0</v>
      </c>
      <c r="M1918" s="23">
        <f ca="1">OFFSET('Z1'!$B$7,B1918,K1918)*E1918</f>
        <v>0</v>
      </c>
      <c r="N1918" s="23">
        <f ca="1">IF(L1918&gt;0,OFFSET('Z1'!$I$7,B1918,L1918)*IF(L1918=1,E1918-9300,IF(L1918=2,E1918-18000,IF(L1918=3,E1918-45000,0))),0)</f>
        <v>0</v>
      </c>
      <c r="O1918" s="23">
        <f>IF(AND(F1918=1,E1918&gt;20000,E1918&lt;=45000),E1918*'Z1'!$G$7,0)+IF(AND(F1918=1,E1918&gt;45000,E1918&lt;=50000),'Z1'!$G$7/5000*(50000-E1918)*E1918,0)</f>
        <v>0</v>
      </c>
      <c r="P1918" s="24">
        <f t="shared" ca="1" si="388"/>
        <v>0</v>
      </c>
      <c r="Q1918" s="27">
        <v>55684</v>
      </c>
      <c r="R1918" s="26">
        <f t="shared" si="389"/>
        <v>54684</v>
      </c>
      <c r="S1918" s="27">
        <f t="shared" si="390"/>
        <v>1</v>
      </c>
      <c r="T1918" s="28">
        <f t="shared" si="391"/>
        <v>49215.6</v>
      </c>
      <c r="U1918" s="61">
        <f ca="1">OFFSET($U$4,B1918,0)/OFFSET($G$4,B1918,0)*G1918</f>
        <v>799857.61521625507</v>
      </c>
      <c r="V1918" s="62">
        <f t="shared" ca="1" si="392"/>
        <v>849073.21521625505</v>
      </c>
      <c r="W1918" s="63">
        <v>979.50802827898428</v>
      </c>
      <c r="X1918" s="63">
        <f t="shared" ca="1" si="393"/>
        <v>915.93658599380262</v>
      </c>
      <c r="Y1918" s="64">
        <f t="shared" ca="1" si="394"/>
        <v>-6.4901399937352222E-2</v>
      </c>
      <c r="Z1918" s="64"/>
      <c r="AA1918" s="64">
        <f ca="1">MAX(Y1918,OFFSET($AA$4,B1918,0))</f>
        <v>-6.4901399937352222E-2</v>
      </c>
      <c r="AB1918" s="62">
        <f t="shared" ca="1" si="395"/>
        <v>849073.21521625505</v>
      </c>
      <c r="AC1918" s="65">
        <f t="shared" ca="1" si="396"/>
        <v>0</v>
      </c>
      <c r="AD1918" s="62">
        <f ca="1">MAX(0,AB1918-W1918*(1+OFFSET($Y$4,B1918,0))*E1918)</f>
        <v>2056.955423329724</v>
      </c>
      <c r="AE1918" s="65">
        <f ca="1">IF(OFFSET($AC$4,B1918,0)=0,0,-OFFSET($AC$4,B1918,0)/OFFSET($AD$4,B1918,0)*AD1918)</f>
        <v>-740.73784363429934</v>
      </c>
      <c r="AF1918" s="51">
        <f t="shared" ca="1" si="397"/>
        <v>848332.47737262072</v>
      </c>
    </row>
    <row r="1919" spans="1:32" ht="11.25" x14ac:dyDescent="0.2">
      <c r="A1919" s="60">
        <v>70711</v>
      </c>
      <c r="B1919" s="102">
        <f>INT(A1919/10000)</f>
        <v>7</v>
      </c>
      <c r="C1919" s="109">
        <v>2</v>
      </c>
      <c r="D1919" s="60" t="s">
        <v>1975</v>
      </c>
      <c r="E1919" s="60">
        <v>607</v>
      </c>
      <c r="F1919" s="60">
        <v>0</v>
      </c>
      <c r="G1919" s="60">
        <f t="shared" si="385"/>
        <v>978.44776119402979</v>
      </c>
      <c r="H1919" s="60"/>
      <c r="I1919" s="60"/>
      <c r="J1919" s="57"/>
      <c r="K1919" s="23">
        <f t="shared" si="386"/>
        <v>1</v>
      </c>
      <c r="L1919" s="23">
        <f t="shared" si="387"/>
        <v>0</v>
      </c>
      <c r="M1919" s="23">
        <f ca="1">OFFSET('Z1'!$B$7,B1919,K1919)*E1919</f>
        <v>0</v>
      </c>
      <c r="N1919" s="23">
        <f ca="1">IF(L1919&gt;0,OFFSET('Z1'!$I$7,B1919,L1919)*IF(L1919=1,E1919-9300,IF(L1919=2,E1919-18000,IF(L1919=3,E1919-45000,0))),0)</f>
        <v>0</v>
      </c>
      <c r="O1919" s="23">
        <f>IF(AND(F1919=1,E1919&gt;20000,E1919&lt;=45000),E1919*'Z1'!$G$7,0)+IF(AND(F1919=1,E1919&gt;45000,E1919&lt;=50000),'Z1'!$G$7/5000*(50000-E1919)*E1919,0)</f>
        <v>0</v>
      </c>
      <c r="P1919" s="24">
        <f t="shared" ca="1" si="388"/>
        <v>0</v>
      </c>
      <c r="Q1919" s="27">
        <v>30259</v>
      </c>
      <c r="R1919" s="26">
        <f t="shared" si="389"/>
        <v>29259</v>
      </c>
      <c r="S1919" s="27">
        <f t="shared" si="390"/>
        <v>1</v>
      </c>
      <c r="T1919" s="28">
        <f t="shared" si="391"/>
        <v>26333.100000000002</v>
      </c>
      <c r="U1919" s="61">
        <f ca="1">OFFSET($U$4,B1919,0)/OFFSET($G$4,B1919,0)*G1919</f>
        <v>523747.11158173339</v>
      </c>
      <c r="V1919" s="62">
        <f t="shared" ca="1" si="392"/>
        <v>550080.21158173343</v>
      </c>
      <c r="W1919" s="63">
        <v>977.55521200526391</v>
      </c>
      <c r="X1919" s="63">
        <f t="shared" ca="1" si="393"/>
        <v>906.22769618077996</v>
      </c>
      <c r="Y1919" s="64">
        <f t="shared" ca="1" si="394"/>
        <v>-7.2965204367505199E-2</v>
      </c>
      <c r="Z1919" s="64"/>
      <c r="AA1919" s="64">
        <f ca="1">MAX(Y1919,OFFSET($AA$4,B1919,0))</f>
        <v>-7.2166759510916223E-2</v>
      </c>
      <c r="AB1919" s="62">
        <f t="shared" ca="1" si="395"/>
        <v>550553.98960788525</v>
      </c>
      <c r="AC1919" s="65">
        <f t="shared" ca="1" si="396"/>
        <v>473.77802615182009</v>
      </c>
      <c r="AD1919" s="62">
        <f ca="1">MAX(0,AB1919-W1919*(1+OFFSET($Y$4,B1919,0))*E1919)</f>
        <v>0</v>
      </c>
      <c r="AE1919" s="65">
        <f ca="1">IF(OFFSET($AC$4,B1919,0)=0,0,-OFFSET($AC$4,B1919,0)/OFFSET($AD$4,B1919,0)*AD1919)</f>
        <v>0</v>
      </c>
      <c r="AF1919" s="51">
        <f t="shared" ca="1" si="397"/>
        <v>550553.98960788525</v>
      </c>
    </row>
    <row r="1920" spans="1:32" ht="11.25" x14ac:dyDescent="0.2">
      <c r="A1920" s="60">
        <v>70712</v>
      </c>
      <c r="B1920" s="102">
        <f>INT(A1920/10000)</f>
        <v>7</v>
      </c>
      <c r="C1920" s="109">
        <v>3</v>
      </c>
      <c r="D1920" s="60" t="s">
        <v>1976</v>
      </c>
      <c r="E1920" s="60">
        <v>1132</v>
      </c>
      <c r="F1920" s="60">
        <v>0</v>
      </c>
      <c r="G1920" s="60">
        <f t="shared" si="385"/>
        <v>1824.7164179104477</v>
      </c>
      <c r="H1920" s="60"/>
      <c r="I1920" s="60"/>
      <c r="J1920" s="57"/>
      <c r="K1920" s="23">
        <f t="shared" si="386"/>
        <v>1</v>
      </c>
      <c r="L1920" s="23">
        <f t="shared" si="387"/>
        <v>0</v>
      </c>
      <c r="M1920" s="23">
        <f ca="1">OFFSET('Z1'!$B$7,B1920,K1920)*E1920</f>
        <v>0</v>
      </c>
      <c r="N1920" s="23">
        <f ca="1">IF(L1920&gt;0,OFFSET('Z1'!$I$7,B1920,L1920)*IF(L1920=1,E1920-9300,IF(L1920=2,E1920-18000,IF(L1920=3,E1920-45000,0))),0)</f>
        <v>0</v>
      </c>
      <c r="O1920" s="23">
        <f>IF(AND(F1920=1,E1920&gt;20000,E1920&lt;=45000),E1920*'Z1'!$G$7,0)+IF(AND(F1920=1,E1920&gt;45000,E1920&lt;=50000),'Z1'!$G$7/5000*(50000-E1920)*E1920,0)</f>
        <v>0</v>
      </c>
      <c r="P1920" s="24">
        <f t="shared" ca="1" si="388"/>
        <v>0</v>
      </c>
      <c r="Q1920" s="27">
        <v>274945</v>
      </c>
      <c r="R1920" s="26">
        <f t="shared" si="389"/>
        <v>273945</v>
      </c>
      <c r="S1920" s="27">
        <f t="shared" si="390"/>
        <v>1</v>
      </c>
      <c r="T1920" s="28">
        <f t="shared" si="391"/>
        <v>246550.5</v>
      </c>
      <c r="U1920" s="61">
        <f ca="1">OFFSET($U$4,B1920,0)/OFFSET($G$4,B1920,0)*G1920</f>
        <v>976740.90660712065</v>
      </c>
      <c r="V1920" s="62">
        <f t="shared" ca="1" si="392"/>
        <v>1223291.4066071208</v>
      </c>
      <c r="W1920" s="63">
        <v>1138.499437261795</v>
      </c>
      <c r="X1920" s="63">
        <f t="shared" ca="1" si="393"/>
        <v>1080.6461189108841</v>
      </c>
      <c r="Y1920" s="64">
        <f t="shared" ca="1" si="394"/>
        <v>-5.0815412337887444E-2</v>
      </c>
      <c r="Z1920" s="64"/>
      <c r="AA1920" s="64">
        <f ca="1">MAX(Y1920,OFFSET($AA$4,B1920,0))</f>
        <v>-5.0815412337887444E-2</v>
      </c>
      <c r="AB1920" s="62">
        <f t="shared" ca="1" si="395"/>
        <v>1223291.4066071208</v>
      </c>
      <c r="AC1920" s="65">
        <f t="shared" ca="1" si="396"/>
        <v>0</v>
      </c>
      <c r="AD1920" s="62">
        <f ca="1">MAX(0,AB1920-W1920*(1+OFFSET($Y$4,B1920,0))*E1920)</f>
        <v>21073.311496220762</v>
      </c>
      <c r="AE1920" s="65">
        <f ca="1">IF(OFFSET($AC$4,B1920,0)=0,0,-OFFSET($AC$4,B1920,0)/OFFSET($AD$4,B1920,0)*AD1920)</f>
        <v>-7588.7883319687535</v>
      </c>
      <c r="AF1920" s="51">
        <f t="shared" ca="1" si="397"/>
        <v>1215702.6182751521</v>
      </c>
    </row>
    <row r="1921" spans="1:32" ht="11.25" x14ac:dyDescent="0.2">
      <c r="A1921" s="60">
        <v>70713</v>
      </c>
      <c r="B1921" s="102">
        <f>INT(A1921/10000)</f>
        <v>7</v>
      </c>
      <c r="C1921" s="109">
        <v>2</v>
      </c>
      <c r="D1921" s="60" t="s">
        <v>1977</v>
      </c>
      <c r="E1921" s="60">
        <v>775</v>
      </c>
      <c r="F1921" s="60">
        <v>0</v>
      </c>
      <c r="G1921" s="60">
        <f t="shared" si="385"/>
        <v>1249.2537313432836</v>
      </c>
      <c r="H1921" s="60"/>
      <c r="I1921" s="60"/>
      <c r="J1921" s="57"/>
      <c r="K1921" s="23">
        <f t="shared" si="386"/>
        <v>1</v>
      </c>
      <c r="L1921" s="23">
        <f t="shared" si="387"/>
        <v>0</v>
      </c>
      <c r="M1921" s="23">
        <f ca="1">OFFSET('Z1'!$B$7,B1921,K1921)*E1921</f>
        <v>0</v>
      </c>
      <c r="N1921" s="23">
        <f ca="1">IF(L1921&gt;0,OFFSET('Z1'!$I$7,B1921,L1921)*IF(L1921=1,E1921-9300,IF(L1921=2,E1921-18000,IF(L1921=3,E1921-45000,0))),0)</f>
        <v>0</v>
      </c>
      <c r="O1921" s="23">
        <f>IF(AND(F1921=1,E1921&gt;20000,E1921&lt;=45000),E1921*'Z1'!$G$7,0)+IF(AND(F1921=1,E1921&gt;45000,E1921&lt;=50000),'Z1'!$G$7/5000*(50000-E1921)*E1921,0)</f>
        <v>0</v>
      </c>
      <c r="P1921" s="24">
        <f t="shared" ca="1" si="388"/>
        <v>0</v>
      </c>
      <c r="Q1921" s="27">
        <v>63790</v>
      </c>
      <c r="R1921" s="26">
        <f t="shared" si="389"/>
        <v>62790</v>
      </c>
      <c r="S1921" s="27">
        <f t="shared" si="390"/>
        <v>1</v>
      </c>
      <c r="T1921" s="28">
        <f t="shared" si="391"/>
        <v>56511</v>
      </c>
      <c r="U1921" s="61">
        <f ca="1">OFFSET($U$4,B1921,0)/OFFSET($G$4,B1921,0)*G1921</f>
        <v>668705.12598985736</v>
      </c>
      <c r="V1921" s="62">
        <f t="shared" ca="1" si="392"/>
        <v>725216.12598985736</v>
      </c>
      <c r="W1921" s="63">
        <v>1002.1206164021982</v>
      </c>
      <c r="X1921" s="63">
        <f t="shared" ca="1" si="393"/>
        <v>935.76274321271922</v>
      </c>
      <c r="Y1921" s="64">
        <f t="shared" ca="1" si="394"/>
        <v>-6.621745137597923E-2</v>
      </c>
      <c r="Z1921" s="64"/>
      <c r="AA1921" s="64">
        <f ca="1">MAX(Y1921,OFFSET($AA$4,B1921,0))</f>
        <v>-6.621745137597923E-2</v>
      </c>
      <c r="AB1921" s="62">
        <f t="shared" ca="1" si="395"/>
        <v>725216.12598985736</v>
      </c>
      <c r="AC1921" s="65">
        <f t="shared" ca="1" si="396"/>
        <v>0</v>
      </c>
      <c r="AD1921" s="62">
        <f ca="1">MAX(0,AB1921-W1921*(1+OFFSET($Y$4,B1921,0))*E1921)</f>
        <v>737.2739713373594</v>
      </c>
      <c r="AE1921" s="65">
        <f ca="1">IF(OFFSET($AC$4,B1921,0)=0,0,-OFFSET($AC$4,B1921,0)/OFFSET($AD$4,B1921,0)*AD1921)</f>
        <v>-265.50246325322979</v>
      </c>
      <c r="AF1921" s="51">
        <f t="shared" ca="1" si="397"/>
        <v>724950.62352660415</v>
      </c>
    </row>
    <row r="1922" spans="1:32" ht="11.25" x14ac:dyDescent="0.2">
      <c r="A1922" s="60">
        <v>70714</v>
      </c>
      <c r="B1922" s="102">
        <f>INT(A1922/10000)</f>
        <v>7</v>
      </c>
      <c r="C1922" s="109">
        <v>1</v>
      </c>
      <c r="D1922" s="60" t="s">
        <v>1978</v>
      </c>
      <c r="E1922" s="60">
        <v>325</v>
      </c>
      <c r="F1922" s="60">
        <v>0</v>
      </c>
      <c r="G1922" s="60">
        <f t="shared" si="385"/>
        <v>523.88059701492534</v>
      </c>
      <c r="H1922" s="60"/>
      <c r="I1922" s="60"/>
      <c r="J1922" s="57"/>
      <c r="K1922" s="23">
        <f t="shared" si="386"/>
        <v>1</v>
      </c>
      <c r="L1922" s="23">
        <f t="shared" si="387"/>
        <v>0</v>
      </c>
      <c r="M1922" s="23">
        <f ca="1">OFFSET('Z1'!$B$7,B1922,K1922)*E1922</f>
        <v>0</v>
      </c>
      <c r="N1922" s="23">
        <f ca="1">IF(L1922&gt;0,OFFSET('Z1'!$I$7,B1922,L1922)*IF(L1922=1,E1922-9300,IF(L1922=2,E1922-18000,IF(L1922=3,E1922-45000,0))),0)</f>
        <v>0</v>
      </c>
      <c r="O1922" s="23">
        <f>IF(AND(F1922=1,E1922&gt;20000,E1922&lt;=45000),E1922*'Z1'!$G$7,0)+IF(AND(F1922=1,E1922&gt;45000,E1922&lt;=50000),'Z1'!$G$7/5000*(50000-E1922)*E1922,0)</f>
        <v>0</v>
      </c>
      <c r="P1922" s="24">
        <f t="shared" ca="1" si="388"/>
        <v>0</v>
      </c>
      <c r="Q1922" s="27">
        <v>52790</v>
      </c>
      <c r="R1922" s="26">
        <f t="shared" si="389"/>
        <v>51790</v>
      </c>
      <c r="S1922" s="27">
        <f t="shared" si="390"/>
        <v>1</v>
      </c>
      <c r="T1922" s="28">
        <f t="shared" si="391"/>
        <v>46611</v>
      </c>
      <c r="U1922" s="61">
        <f ca="1">OFFSET($U$4,B1922,0)/OFFSET($G$4,B1922,0)*G1922</f>
        <v>280424.73025381111</v>
      </c>
      <c r="V1922" s="62">
        <f t="shared" ca="1" si="392"/>
        <v>327035.73025381111</v>
      </c>
      <c r="W1922" s="63">
        <v>1082.858968219721</v>
      </c>
      <c r="X1922" s="63">
        <f t="shared" ca="1" si="393"/>
        <v>1006.2637853963419</v>
      </c>
      <c r="Y1922" s="64">
        <f t="shared" ca="1" si="394"/>
        <v>-7.0734218463652576E-2</v>
      </c>
      <c r="Z1922" s="64"/>
      <c r="AA1922" s="64">
        <f ca="1">MAX(Y1922,OFFSET($AA$4,B1922,0))</f>
        <v>-7.0734218463652576E-2</v>
      </c>
      <c r="AB1922" s="62">
        <f t="shared" ca="1" si="395"/>
        <v>327035.73025381105</v>
      </c>
      <c r="AC1922" s="65">
        <f t="shared" ca="1" si="396"/>
        <v>0</v>
      </c>
      <c r="AD1922" s="62">
        <f ca="1">MAX(0,AB1922-W1922*(1+OFFSET($Y$4,B1922,0))*E1922)</f>
        <v>0</v>
      </c>
      <c r="AE1922" s="65">
        <f ca="1">IF(OFFSET($AC$4,B1922,0)=0,0,-OFFSET($AC$4,B1922,0)/OFFSET($AD$4,B1922,0)*AD1922)</f>
        <v>0</v>
      </c>
      <c r="AF1922" s="51">
        <f t="shared" ca="1" si="397"/>
        <v>327035.73025381105</v>
      </c>
    </row>
    <row r="1923" spans="1:32" ht="11.25" x14ac:dyDescent="0.2">
      <c r="A1923" s="60">
        <v>70715</v>
      </c>
      <c r="B1923" s="102">
        <f>INT(A1923/10000)</f>
        <v>7</v>
      </c>
      <c r="C1923" s="109">
        <v>2</v>
      </c>
      <c r="D1923" s="60" t="s">
        <v>1979</v>
      </c>
      <c r="E1923" s="60">
        <v>723</v>
      </c>
      <c r="F1923" s="60">
        <v>0</v>
      </c>
      <c r="G1923" s="60">
        <f t="shared" si="385"/>
        <v>1165.4328358208954</v>
      </c>
      <c r="H1923" s="60"/>
      <c r="I1923" s="60"/>
      <c r="J1923" s="57"/>
      <c r="K1923" s="23">
        <f t="shared" si="386"/>
        <v>1</v>
      </c>
      <c r="L1923" s="23">
        <f t="shared" si="387"/>
        <v>0</v>
      </c>
      <c r="M1923" s="23">
        <f ca="1">OFFSET('Z1'!$B$7,B1923,K1923)*E1923</f>
        <v>0</v>
      </c>
      <c r="N1923" s="23">
        <f ca="1">IF(L1923&gt;0,OFFSET('Z1'!$I$7,B1923,L1923)*IF(L1923=1,E1923-9300,IF(L1923=2,E1923-18000,IF(L1923=3,E1923-45000,0))),0)</f>
        <v>0</v>
      </c>
      <c r="O1923" s="23">
        <f>IF(AND(F1923=1,E1923&gt;20000,E1923&lt;=45000),E1923*'Z1'!$G$7,0)+IF(AND(F1923=1,E1923&gt;45000,E1923&lt;=50000),'Z1'!$G$7/5000*(50000-E1923)*E1923,0)</f>
        <v>0</v>
      </c>
      <c r="P1923" s="24">
        <f t="shared" ca="1" si="388"/>
        <v>0</v>
      </c>
      <c r="Q1923" s="27">
        <v>15059</v>
      </c>
      <c r="R1923" s="26">
        <f t="shared" si="389"/>
        <v>14059</v>
      </c>
      <c r="S1923" s="27">
        <f t="shared" si="390"/>
        <v>1</v>
      </c>
      <c r="T1923" s="28">
        <f t="shared" si="391"/>
        <v>12653.1</v>
      </c>
      <c r="U1923" s="61">
        <f ca="1">OFFSET($U$4,B1923,0)/OFFSET($G$4,B1923,0)*G1923</f>
        <v>623837.16914924746</v>
      </c>
      <c r="V1923" s="62">
        <f t="shared" ca="1" si="392"/>
        <v>636490.26914924744</v>
      </c>
      <c r="W1923" s="63">
        <v>950.49533516292763</v>
      </c>
      <c r="X1923" s="63">
        <f t="shared" ca="1" si="393"/>
        <v>880.34615373339898</v>
      </c>
      <c r="Y1923" s="64">
        <f t="shared" ca="1" si="394"/>
        <v>-7.3802762448596515E-2</v>
      </c>
      <c r="Z1923" s="64"/>
      <c r="AA1923" s="64">
        <f ca="1">MAX(Y1923,OFFSET($AA$4,B1923,0))</f>
        <v>-7.2166759510916223E-2</v>
      </c>
      <c r="AB1923" s="62">
        <f t="shared" ca="1" si="395"/>
        <v>637614.54366434528</v>
      </c>
      <c r="AC1923" s="65">
        <f t="shared" ca="1" si="396"/>
        <v>1124.2745150978444</v>
      </c>
      <c r="AD1923" s="62">
        <f ca="1">MAX(0,AB1923-W1923*(1+OFFSET($Y$4,B1923,0))*E1923)</f>
        <v>0</v>
      </c>
      <c r="AE1923" s="65">
        <f ca="1">IF(OFFSET($AC$4,B1923,0)=0,0,-OFFSET($AC$4,B1923,0)/OFFSET($AD$4,B1923,0)*AD1923)</f>
        <v>0</v>
      </c>
      <c r="AF1923" s="51">
        <f t="shared" ca="1" si="397"/>
        <v>637614.54366434528</v>
      </c>
    </row>
    <row r="1924" spans="1:32" ht="11.25" x14ac:dyDescent="0.2">
      <c r="A1924" s="60">
        <v>70716</v>
      </c>
      <c r="B1924" s="102">
        <f>INT(A1924/10000)</f>
        <v>7</v>
      </c>
      <c r="C1924" s="109">
        <v>6</v>
      </c>
      <c r="D1924" s="60" t="s">
        <v>1980</v>
      </c>
      <c r="E1924" s="60">
        <v>11856</v>
      </c>
      <c r="F1924" s="60">
        <v>0</v>
      </c>
      <c r="G1924" s="60">
        <f t="shared" si="385"/>
        <v>19760</v>
      </c>
      <c r="H1924" s="60"/>
      <c r="I1924" s="60"/>
      <c r="J1924" s="57"/>
      <c r="K1924" s="23">
        <f t="shared" si="386"/>
        <v>2</v>
      </c>
      <c r="L1924" s="23">
        <f t="shared" si="387"/>
        <v>0</v>
      </c>
      <c r="M1924" s="23">
        <f ca="1">OFFSET('Z1'!$B$7,B1924,K1924)*E1924</f>
        <v>1717104.4800000002</v>
      </c>
      <c r="N1924" s="23">
        <f ca="1">IF(L1924&gt;0,OFFSET('Z1'!$I$7,B1924,L1924)*IF(L1924=1,E1924-9300,IF(L1924=2,E1924-18000,IF(L1924=3,E1924-45000,0))),0)</f>
        <v>0</v>
      </c>
      <c r="O1924" s="23">
        <f>IF(AND(F1924=1,E1924&gt;20000,E1924&lt;=45000),E1924*'Z1'!$G$7,0)+IF(AND(F1924=1,E1924&gt;45000,E1924&lt;=50000),'Z1'!$G$7/5000*(50000-E1924)*E1924,0)</f>
        <v>0</v>
      </c>
      <c r="P1924" s="24">
        <f t="shared" ca="1" si="388"/>
        <v>1717104.4800000002</v>
      </c>
      <c r="Q1924" s="27">
        <v>182619</v>
      </c>
      <c r="R1924" s="26">
        <f t="shared" si="389"/>
        <v>181619</v>
      </c>
      <c r="S1924" s="27">
        <f t="shared" si="390"/>
        <v>0</v>
      </c>
      <c r="T1924" s="28">
        <f t="shared" si="391"/>
        <v>0</v>
      </c>
      <c r="U1924" s="61">
        <f ca="1">OFFSET($U$4,B1924,0)/OFFSET($G$4,B1924,0)*G1924</f>
        <v>10577205.381128935</v>
      </c>
      <c r="V1924" s="62">
        <f t="shared" ca="1" si="392"/>
        <v>12294309.861128936</v>
      </c>
      <c r="W1924" s="63">
        <v>1106.4795266073929</v>
      </c>
      <c r="X1924" s="63">
        <f t="shared" ca="1" si="393"/>
        <v>1036.9694552234257</v>
      </c>
      <c r="Y1924" s="64">
        <f t="shared" ca="1" si="394"/>
        <v>-6.2820928641213913E-2</v>
      </c>
      <c r="Z1924" s="64"/>
      <c r="AA1924" s="64">
        <f ca="1">MAX(Y1924,OFFSET($AA$4,B1924,0))</f>
        <v>-6.2820928641213913E-2</v>
      </c>
      <c r="AB1924" s="62">
        <f t="shared" ca="1" si="395"/>
        <v>12294309.861128936</v>
      </c>
      <c r="AC1924" s="65">
        <f t="shared" ca="1" si="396"/>
        <v>0</v>
      </c>
      <c r="AD1924" s="62">
        <f ca="1">MAX(0,AB1924-W1924*(1+OFFSET($Y$4,B1924,0))*E1924)</f>
        <v>57010.440105874091</v>
      </c>
      <c r="AE1924" s="65">
        <f ca="1">IF(OFFSET($AC$4,B1924,0)=0,0,-OFFSET($AC$4,B1924,0)/OFFSET($AD$4,B1924,0)*AD1924)</f>
        <v>-20530.240952090015</v>
      </c>
      <c r="AF1924" s="51">
        <f t="shared" ca="1" si="397"/>
        <v>12273779.620176846</v>
      </c>
    </row>
    <row r="1925" spans="1:32" ht="11.25" x14ac:dyDescent="0.2">
      <c r="A1925" s="60">
        <v>70717</v>
      </c>
      <c r="B1925" s="102">
        <f>INT(A1925/10000)</f>
        <v>7</v>
      </c>
      <c r="C1925" s="109">
        <v>4</v>
      </c>
      <c r="D1925" s="60" t="s">
        <v>1981</v>
      </c>
      <c r="E1925" s="60">
        <v>4659</v>
      </c>
      <c r="F1925" s="60">
        <v>0</v>
      </c>
      <c r="G1925" s="60">
        <f t="shared" si="385"/>
        <v>7510.0298507462685</v>
      </c>
      <c r="H1925" s="60"/>
      <c r="I1925" s="60"/>
      <c r="J1925" s="57"/>
      <c r="K1925" s="23">
        <f t="shared" si="386"/>
        <v>1</v>
      </c>
      <c r="L1925" s="23">
        <f t="shared" si="387"/>
        <v>0</v>
      </c>
      <c r="M1925" s="23">
        <f ca="1">OFFSET('Z1'!$B$7,B1925,K1925)*E1925</f>
        <v>0</v>
      </c>
      <c r="N1925" s="23">
        <f ca="1">IF(L1925&gt;0,OFFSET('Z1'!$I$7,B1925,L1925)*IF(L1925=1,E1925-9300,IF(L1925=2,E1925-18000,IF(L1925=3,E1925-45000,0))),0)</f>
        <v>0</v>
      </c>
      <c r="O1925" s="23">
        <f>IF(AND(F1925=1,E1925&gt;20000,E1925&lt;=45000),E1925*'Z1'!$G$7,0)+IF(AND(F1925=1,E1925&gt;45000,E1925&lt;=50000),'Z1'!$G$7/5000*(50000-E1925)*E1925,0)</f>
        <v>0</v>
      </c>
      <c r="P1925" s="24">
        <f t="shared" ca="1" si="388"/>
        <v>0</v>
      </c>
      <c r="Q1925" s="27">
        <v>263088</v>
      </c>
      <c r="R1925" s="26">
        <f t="shared" si="389"/>
        <v>262088</v>
      </c>
      <c r="S1925" s="27">
        <f t="shared" si="390"/>
        <v>1</v>
      </c>
      <c r="T1925" s="28">
        <f t="shared" si="391"/>
        <v>235879.2</v>
      </c>
      <c r="U1925" s="61">
        <f ca="1">OFFSET($U$4,B1925,0)/OFFSET($G$4,B1925,0)*G1925</f>
        <v>4019996.3638538648</v>
      </c>
      <c r="V1925" s="62">
        <f t="shared" ca="1" si="392"/>
        <v>4255875.5638538646</v>
      </c>
      <c r="W1925" s="63">
        <v>981.95831626431277</v>
      </c>
      <c r="X1925" s="63">
        <f t="shared" ca="1" si="393"/>
        <v>913.47404246702399</v>
      </c>
      <c r="Y1925" s="64">
        <f t="shared" ca="1" si="394"/>
        <v>-6.97425467690167E-2</v>
      </c>
      <c r="Z1925" s="64"/>
      <c r="AA1925" s="64">
        <f ca="1">MAX(Y1925,OFFSET($AA$4,B1925,0))</f>
        <v>-6.97425467690167E-2</v>
      </c>
      <c r="AB1925" s="62">
        <f t="shared" ca="1" si="395"/>
        <v>4255875.5638538646</v>
      </c>
      <c r="AC1925" s="65">
        <f t="shared" ca="1" si="396"/>
        <v>0</v>
      </c>
      <c r="AD1925" s="62">
        <f ca="1">MAX(0,AB1925-W1925*(1+OFFSET($Y$4,B1925,0))*E1925)</f>
        <v>0</v>
      </c>
      <c r="AE1925" s="65">
        <f ca="1">IF(OFFSET($AC$4,B1925,0)=0,0,-OFFSET($AC$4,B1925,0)/OFFSET($AD$4,B1925,0)*AD1925)</f>
        <v>0</v>
      </c>
      <c r="AF1925" s="51">
        <f t="shared" ca="1" si="397"/>
        <v>4255875.5638538646</v>
      </c>
    </row>
    <row r="1926" spans="1:32" ht="11.25" x14ac:dyDescent="0.2">
      <c r="A1926" s="60">
        <v>70718</v>
      </c>
      <c r="B1926" s="102">
        <f>INT(A1926/10000)</f>
        <v>7</v>
      </c>
      <c r="C1926" s="109">
        <v>2</v>
      </c>
      <c r="D1926" s="60" t="s">
        <v>1982</v>
      </c>
      <c r="E1926" s="60">
        <v>892</v>
      </c>
      <c r="F1926" s="60">
        <v>0</v>
      </c>
      <c r="G1926" s="60">
        <f t="shared" si="385"/>
        <v>1437.8507462686566</v>
      </c>
      <c r="H1926" s="60"/>
      <c r="I1926" s="60"/>
      <c r="J1926" s="57"/>
      <c r="K1926" s="23">
        <f t="shared" si="386"/>
        <v>1</v>
      </c>
      <c r="L1926" s="23">
        <f t="shared" si="387"/>
        <v>0</v>
      </c>
      <c r="M1926" s="23">
        <f ca="1">OFFSET('Z1'!$B$7,B1926,K1926)*E1926</f>
        <v>0</v>
      </c>
      <c r="N1926" s="23">
        <f ca="1">IF(L1926&gt;0,OFFSET('Z1'!$I$7,B1926,L1926)*IF(L1926=1,E1926-9300,IF(L1926=2,E1926-18000,IF(L1926=3,E1926-45000,0))),0)</f>
        <v>0</v>
      </c>
      <c r="O1926" s="23">
        <f>IF(AND(F1926=1,E1926&gt;20000,E1926&lt;=45000),E1926*'Z1'!$G$7,0)+IF(AND(F1926=1,E1926&gt;45000,E1926&lt;=50000),'Z1'!$G$7/5000*(50000-E1926)*E1926,0)</f>
        <v>0</v>
      </c>
      <c r="P1926" s="24">
        <f t="shared" ca="1" si="388"/>
        <v>0</v>
      </c>
      <c r="Q1926" s="27">
        <v>11752</v>
      </c>
      <c r="R1926" s="26">
        <f t="shared" si="389"/>
        <v>10752</v>
      </c>
      <c r="S1926" s="27">
        <f t="shared" si="390"/>
        <v>1</v>
      </c>
      <c r="T1926" s="28">
        <f t="shared" si="391"/>
        <v>9676.8000000000011</v>
      </c>
      <c r="U1926" s="61">
        <f ca="1">OFFSET($U$4,B1926,0)/OFFSET($G$4,B1926,0)*G1926</f>
        <v>769658.02888122934</v>
      </c>
      <c r="V1926" s="62">
        <f t="shared" ca="1" si="392"/>
        <v>779334.82888122939</v>
      </c>
      <c r="W1926" s="63">
        <v>941.81096124119586</v>
      </c>
      <c r="X1926" s="63">
        <f t="shared" ca="1" si="393"/>
        <v>873.69375435115398</v>
      </c>
      <c r="Y1926" s="64">
        <f t="shared" ca="1" si="394"/>
        <v>-7.2325774166263068E-2</v>
      </c>
      <c r="Z1926" s="64"/>
      <c r="AA1926" s="64">
        <f ca="1">MAX(Y1926,OFFSET($AA$4,B1926,0))</f>
        <v>-7.2166759510916223E-2</v>
      </c>
      <c r="AB1926" s="62">
        <f t="shared" ca="1" si="395"/>
        <v>779468.41635812947</v>
      </c>
      <c r="AC1926" s="65">
        <f t="shared" ca="1" si="396"/>
        <v>133.58747690008022</v>
      </c>
      <c r="AD1926" s="62">
        <f ca="1">MAX(0,AB1926-W1926*(1+OFFSET($Y$4,B1926,0))*E1926)</f>
        <v>0</v>
      </c>
      <c r="AE1926" s="65">
        <f ca="1">IF(OFFSET($AC$4,B1926,0)=0,0,-OFFSET($AC$4,B1926,0)/OFFSET($AD$4,B1926,0)*AD1926)</f>
        <v>0</v>
      </c>
      <c r="AF1926" s="51">
        <f t="shared" ca="1" si="397"/>
        <v>779468.41635812947</v>
      </c>
    </row>
    <row r="1927" spans="1:32" ht="11.25" x14ac:dyDescent="0.2">
      <c r="A1927" s="60">
        <v>70719</v>
      </c>
      <c r="B1927" s="102">
        <f>INT(A1927/10000)</f>
        <v>7</v>
      </c>
      <c r="C1927" s="109">
        <v>4</v>
      </c>
      <c r="D1927" s="60" t="s">
        <v>1983</v>
      </c>
      <c r="E1927" s="60">
        <v>3354</v>
      </c>
      <c r="F1927" s="60">
        <v>0</v>
      </c>
      <c r="G1927" s="60">
        <f t="shared" si="385"/>
        <v>5406.4477611940301</v>
      </c>
      <c r="H1927" s="60"/>
      <c r="I1927" s="60"/>
      <c r="J1927" s="57"/>
      <c r="K1927" s="23">
        <f t="shared" si="386"/>
        <v>1</v>
      </c>
      <c r="L1927" s="23">
        <f t="shared" si="387"/>
        <v>0</v>
      </c>
      <c r="M1927" s="23">
        <f ca="1">OFFSET('Z1'!$B$7,B1927,K1927)*E1927</f>
        <v>0</v>
      </c>
      <c r="N1927" s="23">
        <f ca="1">IF(L1927&gt;0,OFFSET('Z1'!$I$7,B1927,L1927)*IF(L1927=1,E1927-9300,IF(L1927=2,E1927-18000,IF(L1927=3,E1927-45000,0))),0)</f>
        <v>0</v>
      </c>
      <c r="O1927" s="23">
        <f>IF(AND(F1927=1,E1927&gt;20000,E1927&lt;=45000),E1927*'Z1'!$G$7,0)+IF(AND(F1927=1,E1927&gt;45000,E1927&lt;=50000),'Z1'!$G$7/5000*(50000-E1927)*E1927,0)</f>
        <v>0</v>
      </c>
      <c r="P1927" s="24">
        <f t="shared" ca="1" si="388"/>
        <v>0</v>
      </c>
      <c r="Q1927" s="27">
        <v>10712</v>
      </c>
      <c r="R1927" s="26">
        <f t="shared" si="389"/>
        <v>9712</v>
      </c>
      <c r="S1927" s="27">
        <f t="shared" si="390"/>
        <v>1</v>
      </c>
      <c r="T1927" s="28">
        <f t="shared" si="391"/>
        <v>8740.8000000000011</v>
      </c>
      <c r="U1927" s="61">
        <f ca="1">OFFSET($U$4,B1927,0)/OFFSET($G$4,B1927,0)*G1927</f>
        <v>2893983.2162193311</v>
      </c>
      <c r="V1927" s="62">
        <f t="shared" ca="1" si="392"/>
        <v>2902724.016219331</v>
      </c>
      <c r="W1927" s="63">
        <v>937.49172883155632</v>
      </c>
      <c r="X1927" s="63">
        <f t="shared" ca="1" si="393"/>
        <v>865.45140614768366</v>
      </c>
      <c r="Y1927" s="64">
        <f t="shared" ca="1" si="394"/>
        <v>-7.6843688822364475E-2</v>
      </c>
      <c r="Z1927" s="64"/>
      <c r="AA1927" s="64">
        <f ca="1">MAX(Y1927,OFFSET($AA$4,B1927,0))</f>
        <v>-7.2166759510916223E-2</v>
      </c>
      <c r="AB1927" s="62">
        <f t="shared" ca="1" si="395"/>
        <v>2917429.9060779866</v>
      </c>
      <c r="AC1927" s="65">
        <f t="shared" ca="1" si="396"/>
        <v>14705.889858655632</v>
      </c>
      <c r="AD1927" s="62">
        <f ca="1">MAX(0,AB1927-W1927*(1+OFFSET($Y$4,B1927,0))*E1927)</f>
        <v>0</v>
      </c>
      <c r="AE1927" s="65">
        <f ca="1">IF(OFFSET($AC$4,B1927,0)=0,0,-OFFSET($AC$4,B1927,0)/OFFSET($AD$4,B1927,0)*AD1927)</f>
        <v>0</v>
      </c>
      <c r="AF1927" s="51">
        <f t="shared" ca="1" si="397"/>
        <v>2917429.9060779866</v>
      </c>
    </row>
    <row r="1928" spans="1:32" ht="11.25" x14ac:dyDescent="0.2">
      <c r="A1928" s="60">
        <v>70720</v>
      </c>
      <c r="B1928" s="102">
        <f>INT(A1928/10000)</f>
        <v>7</v>
      </c>
      <c r="C1928" s="109">
        <v>3</v>
      </c>
      <c r="D1928" s="60" t="s">
        <v>1984</v>
      </c>
      <c r="E1928" s="60">
        <v>1486</v>
      </c>
      <c r="F1928" s="60">
        <v>0</v>
      </c>
      <c r="G1928" s="60">
        <f t="shared" si="385"/>
        <v>2395.3432835820895</v>
      </c>
      <c r="H1928" s="60"/>
      <c r="I1928" s="60"/>
      <c r="J1928" s="57"/>
      <c r="K1928" s="23">
        <f t="shared" si="386"/>
        <v>1</v>
      </c>
      <c r="L1928" s="23">
        <f t="shared" si="387"/>
        <v>0</v>
      </c>
      <c r="M1928" s="23">
        <f ca="1">OFFSET('Z1'!$B$7,B1928,K1928)*E1928</f>
        <v>0</v>
      </c>
      <c r="N1928" s="23">
        <f ca="1">IF(L1928&gt;0,OFFSET('Z1'!$I$7,B1928,L1928)*IF(L1928=1,E1928-9300,IF(L1928=2,E1928-18000,IF(L1928=3,E1928-45000,0))),0)</f>
        <v>0</v>
      </c>
      <c r="O1928" s="23">
        <f>IF(AND(F1928=1,E1928&gt;20000,E1928&lt;=45000),E1928*'Z1'!$G$7,0)+IF(AND(F1928=1,E1928&gt;45000,E1928&lt;=50000),'Z1'!$G$7/5000*(50000-E1928)*E1928,0)</f>
        <v>0</v>
      </c>
      <c r="P1928" s="24">
        <f t="shared" ca="1" si="388"/>
        <v>0</v>
      </c>
      <c r="Q1928" s="27">
        <v>4857</v>
      </c>
      <c r="R1928" s="26">
        <f t="shared" si="389"/>
        <v>3857</v>
      </c>
      <c r="S1928" s="27">
        <f t="shared" si="390"/>
        <v>1</v>
      </c>
      <c r="T1928" s="28">
        <f t="shared" si="391"/>
        <v>3471.3</v>
      </c>
      <c r="U1928" s="61">
        <f ca="1">OFFSET($U$4,B1928,0)/OFFSET($G$4,B1928,0)*G1928</f>
        <v>1282188.1512528104</v>
      </c>
      <c r="V1928" s="62">
        <f t="shared" ca="1" si="392"/>
        <v>1285659.4512528104</v>
      </c>
      <c r="W1928" s="63">
        <v>937.36227386187147</v>
      </c>
      <c r="X1928" s="63">
        <f t="shared" ca="1" si="393"/>
        <v>865.18132654967053</v>
      </c>
      <c r="Y1928" s="64">
        <f t="shared" ca="1" si="394"/>
        <v>-7.7004323008243225E-2</v>
      </c>
      <c r="Z1928" s="64"/>
      <c r="AA1928" s="64">
        <f ca="1">MAX(Y1928,OFFSET($AA$4,B1928,0))</f>
        <v>-7.2166759510916223E-2</v>
      </c>
      <c r="AB1928" s="62">
        <f t="shared" ca="1" si="395"/>
        <v>1292397.7918392415</v>
      </c>
      <c r="AC1928" s="65">
        <f t="shared" ca="1" si="396"/>
        <v>6738.3405864310917</v>
      </c>
      <c r="AD1928" s="62">
        <f ca="1">MAX(0,AB1928-W1928*(1+OFFSET($Y$4,B1928,0))*E1928)</f>
        <v>0</v>
      </c>
      <c r="AE1928" s="65">
        <f ca="1">IF(OFFSET($AC$4,B1928,0)=0,0,-OFFSET($AC$4,B1928,0)/OFFSET($AD$4,B1928,0)*AD1928)</f>
        <v>0</v>
      </c>
      <c r="AF1928" s="51">
        <f t="shared" ca="1" si="397"/>
        <v>1292397.7918392415</v>
      </c>
    </row>
    <row r="1929" spans="1:32" ht="11.25" x14ac:dyDescent="0.2">
      <c r="A1929" s="60">
        <v>70721</v>
      </c>
      <c r="B1929" s="102">
        <f>INT(A1929/10000)</f>
        <v>7</v>
      </c>
      <c r="C1929" s="109">
        <v>2</v>
      </c>
      <c r="D1929" s="60" t="s">
        <v>1985</v>
      </c>
      <c r="E1929" s="60">
        <v>666</v>
      </c>
      <c r="F1929" s="60">
        <v>0</v>
      </c>
      <c r="G1929" s="60">
        <f t="shared" si="385"/>
        <v>1073.5522388059701</v>
      </c>
      <c r="H1929" s="60"/>
      <c r="I1929" s="60"/>
      <c r="J1929" s="57"/>
      <c r="K1929" s="23">
        <f t="shared" si="386"/>
        <v>1</v>
      </c>
      <c r="L1929" s="23">
        <f t="shared" si="387"/>
        <v>0</v>
      </c>
      <c r="M1929" s="23">
        <f ca="1">OFFSET('Z1'!$B$7,B1929,K1929)*E1929</f>
        <v>0</v>
      </c>
      <c r="N1929" s="23">
        <f ca="1">IF(L1929&gt;0,OFFSET('Z1'!$I$7,B1929,L1929)*IF(L1929=1,E1929-9300,IF(L1929=2,E1929-18000,IF(L1929=3,E1929-45000,0))),0)</f>
        <v>0</v>
      </c>
      <c r="O1929" s="23">
        <f>IF(AND(F1929=1,E1929&gt;20000,E1929&lt;=45000),E1929*'Z1'!$G$7,0)+IF(AND(F1929=1,E1929&gt;45000,E1929&lt;=50000),'Z1'!$G$7/5000*(50000-E1929)*E1929,0)</f>
        <v>0</v>
      </c>
      <c r="P1929" s="24">
        <f t="shared" ca="1" si="388"/>
        <v>0</v>
      </c>
      <c r="Q1929" s="27">
        <v>149625</v>
      </c>
      <c r="R1929" s="26">
        <f t="shared" si="389"/>
        <v>148625</v>
      </c>
      <c r="S1929" s="27">
        <f t="shared" si="390"/>
        <v>1</v>
      </c>
      <c r="T1929" s="28">
        <f t="shared" si="391"/>
        <v>133762.5</v>
      </c>
      <c r="U1929" s="61">
        <f ca="1">OFFSET($U$4,B1929,0)/OFFSET($G$4,B1929,0)*G1929</f>
        <v>574654.98568934831</v>
      </c>
      <c r="V1929" s="62">
        <f t="shared" ca="1" si="392"/>
        <v>708417.48568934831</v>
      </c>
      <c r="W1929" s="63">
        <v>1126.5361777247065</v>
      </c>
      <c r="X1929" s="63">
        <f t="shared" ca="1" si="393"/>
        <v>1063.689918452475</v>
      </c>
      <c r="Y1929" s="64">
        <f t="shared" ca="1" si="394"/>
        <v>-5.5787164686680213E-2</v>
      </c>
      <c r="Z1929" s="64"/>
      <c r="AA1929" s="64">
        <f ca="1">MAX(Y1929,OFFSET($AA$4,B1929,0))</f>
        <v>-5.5787164686680213E-2</v>
      </c>
      <c r="AB1929" s="62">
        <f t="shared" ca="1" si="395"/>
        <v>708417.48568934831</v>
      </c>
      <c r="AC1929" s="65">
        <f t="shared" ca="1" si="396"/>
        <v>0</v>
      </c>
      <c r="AD1929" s="62">
        <f ca="1">MAX(0,AB1929-W1929*(1+OFFSET($Y$4,B1929,0))*E1929)</f>
        <v>8537.8038213955006</v>
      </c>
      <c r="AE1929" s="65">
        <f ca="1">IF(OFFSET($AC$4,B1929,0)=0,0,-OFFSET($AC$4,B1929,0)/OFFSET($AD$4,B1929,0)*AD1929)</f>
        <v>-3074.580187934107</v>
      </c>
      <c r="AF1929" s="51">
        <f t="shared" ca="1" si="397"/>
        <v>705342.90550141421</v>
      </c>
    </row>
    <row r="1930" spans="1:32" ht="11.25" x14ac:dyDescent="0.2">
      <c r="A1930" s="60">
        <v>70723</v>
      </c>
      <c r="B1930" s="102">
        <f>INT(A1930/10000)</f>
        <v>7</v>
      </c>
      <c r="C1930" s="109">
        <v>3</v>
      </c>
      <c r="D1930" s="60" t="s">
        <v>1986</v>
      </c>
      <c r="E1930" s="60">
        <v>1126</v>
      </c>
      <c r="F1930" s="60">
        <v>0</v>
      </c>
      <c r="G1930" s="60">
        <f t="shared" si="385"/>
        <v>1815.044776119403</v>
      </c>
      <c r="H1930" s="60"/>
      <c r="I1930" s="60"/>
      <c r="J1930" s="57"/>
      <c r="K1930" s="23">
        <f t="shared" si="386"/>
        <v>1</v>
      </c>
      <c r="L1930" s="23">
        <f t="shared" si="387"/>
        <v>0</v>
      </c>
      <c r="M1930" s="23">
        <f ca="1">OFFSET('Z1'!$B$7,B1930,K1930)*E1930</f>
        <v>0</v>
      </c>
      <c r="N1930" s="23">
        <f ca="1">IF(L1930&gt;0,OFFSET('Z1'!$I$7,B1930,L1930)*IF(L1930=1,E1930-9300,IF(L1930=2,E1930-18000,IF(L1930=3,E1930-45000,0))),0)</f>
        <v>0</v>
      </c>
      <c r="O1930" s="23">
        <f>IF(AND(F1930=1,E1930&gt;20000,E1930&lt;=45000),E1930*'Z1'!$G$7,0)+IF(AND(F1930=1,E1930&gt;45000,E1930&lt;=50000),'Z1'!$G$7/5000*(50000-E1930)*E1930,0)</f>
        <v>0</v>
      </c>
      <c r="P1930" s="24">
        <f t="shared" ca="1" si="388"/>
        <v>0</v>
      </c>
      <c r="Q1930" s="27">
        <v>80264</v>
      </c>
      <c r="R1930" s="26">
        <f t="shared" si="389"/>
        <v>79264</v>
      </c>
      <c r="S1930" s="27">
        <f t="shared" si="390"/>
        <v>1</v>
      </c>
      <c r="T1930" s="28">
        <f t="shared" si="391"/>
        <v>71337.600000000006</v>
      </c>
      <c r="U1930" s="61">
        <f ca="1">OFFSET($U$4,B1930,0)/OFFSET($G$4,B1930,0)*G1930</f>
        <v>971563.83466397331</v>
      </c>
      <c r="V1930" s="62">
        <f t="shared" ca="1" si="392"/>
        <v>1042901.4346639733</v>
      </c>
      <c r="W1930" s="63">
        <v>999.68362840360658</v>
      </c>
      <c r="X1930" s="63">
        <f t="shared" ca="1" si="393"/>
        <v>926.20020840494965</v>
      </c>
      <c r="Y1930" s="64">
        <f t="shared" ca="1" si="394"/>
        <v>-7.3506675422906009E-2</v>
      </c>
      <c r="Z1930" s="64"/>
      <c r="AA1930" s="64">
        <f ca="1">MAX(Y1930,OFFSET($AA$4,B1930,0))</f>
        <v>-7.2166759510916223E-2</v>
      </c>
      <c r="AB1930" s="62">
        <f t="shared" ca="1" si="395"/>
        <v>1044409.7026567095</v>
      </c>
      <c r="AC1930" s="65">
        <f t="shared" ca="1" si="396"/>
        <v>1508.2679927361896</v>
      </c>
      <c r="AD1930" s="62">
        <f ca="1">MAX(0,AB1930-W1930*(1+OFFSET($Y$4,B1930,0))*E1930)</f>
        <v>0</v>
      </c>
      <c r="AE1930" s="65">
        <f ca="1">IF(OFFSET($AC$4,B1930,0)=0,0,-OFFSET($AC$4,B1930,0)/OFFSET($AD$4,B1930,0)*AD1930)</f>
        <v>0</v>
      </c>
      <c r="AF1930" s="51">
        <f t="shared" ca="1" si="397"/>
        <v>1044409.7026567095</v>
      </c>
    </row>
    <row r="1931" spans="1:32" ht="11.25" x14ac:dyDescent="0.2">
      <c r="A1931" s="60">
        <v>70724</v>
      </c>
      <c r="B1931" s="102">
        <f>INT(A1931/10000)</f>
        <v>7</v>
      </c>
      <c r="C1931" s="109">
        <v>2</v>
      </c>
      <c r="D1931" s="60" t="s">
        <v>1987</v>
      </c>
      <c r="E1931" s="60">
        <v>838</v>
      </c>
      <c r="F1931" s="60">
        <v>0</v>
      </c>
      <c r="G1931" s="60">
        <f t="shared" si="385"/>
        <v>1350.8059701492537</v>
      </c>
      <c r="H1931" s="60"/>
      <c r="I1931" s="60"/>
      <c r="J1931" s="57"/>
      <c r="K1931" s="23">
        <f t="shared" si="386"/>
        <v>1</v>
      </c>
      <c r="L1931" s="23">
        <f t="shared" si="387"/>
        <v>0</v>
      </c>
      <c r="M1931" s="23">
        <f ca="1">OFFSET('Z1'!$B$7,B1931,K1931)*E1931</f>
        <v>0</v>
      </c>
      <c r="N1931" s="23">
        <f ca="1">IF(L1931&gt;0,OFFSET('Z1'!$I$7,B1931,L1931)*IF(L1931=1,E1931-9300,IF(L1931=2,E1931-18000,IF(L1931=3,E1931-45000,0))),0)</f>
        <v>0</v>
      </c>
      <c r="O1931" s="23">
        <f>IF(AND(F1931=1,E1931&gt;20000,E1931&lt;=45000),E1931*'Z1'!$G$7,0)+IF(AND(F1931=1,E1931&gt;45000,E1931&lt;=50000),'Z1'!$G$7/5000*(50000-E1931)*E1931,0)</f>
        <v>0</v>
      </c>
      <c r="P1931" s="24">
        <f t="shared" ca="1" si="388"/>
        <v>0</v>
      </c>
      <c r="Q1931" s="27">
        <v>259441</v>
      </c>
      <c r="R1931" s="26">
        <f t="shared" si="389"/>
        <v>258441</v>
      </c>
      <c r="S1931" s="27">
        <f t="shared" si="390"/>
        <v>1</v>
      </c>
      <c r="T1931" s="28">
        <f t="shared" si="391"/>
        <v>232596.9</v>
      </c>
      <c r="U1931" s="61">
        <f ca="1">OFFSET($U$4,B1931,0)/OFFSET($G$4,B1931,0)*G1931</f>
        <v>723064.38139290374</v>
      </c>
      <c r="V1931" s="62">
        <f t="shared" ca="1" si="392"/>
        <v>955661.28139290377</v>
      </c>
      <c r="W1931" s="63">
        <v>1201.3943393368206</v>
      </c>
      <c r="X1931" s="63">
        <f t="shared" ca="1" si="393"/>
        <v>1140.4072570321048</v>
      </c>
      <c r="Y1931" s="64">
        <f t="shared" ca="1" si="394"/>
        <v>-5.0763583869041007E-2</v>
      </c>
      <c r="Z1931" s="64"/>
      <c r="AA1931" s="64">
        <f ca="1">MAX(Y1931,OFFSET($AA$4,B1931,0))</f>
        <v>-5.0763583869041007E-2</v>
      </c>
      <c r="AB1931" s="62">
        <f t="shared" ca="1" si="395"/>
        <v>955661.28139290377</v>
      </c>
      <c r="AC1931" s="65">
        <f t="shared" ca="1" si="396"/>
        <v>0</v>
      </c>
      <c r="AD1931" s="62">
        <f ca="1">MAX(0,AB1931-W1931*(1+OFFSET($Y$4,B1931,0))*E1931)</f>
        <v>16514.199820442474</v>
      </c>
      <c r="AE1931" s="65">
        <f ca="1">IF(OFFSET($AC$4,B1931,0)=0,0,-OFFSET($AC$4,B1931,0)/OFFSET($AD$4,B1931,0)*AD1931)</f>
        <v>-5946.9897235491171</v>
      </c>
      <c r="AF1931" s="51">
        <f t="shared" ca="1" si="397"/>
        <v>949714.29166935466</v>
      </c>
    </row>
    <row r="1932" spans="1:32" ht="11.25" x14ac:dyDescent="0.2">
      <c r="A1932" s="60">
        <v>70725</v>
      </c>
      <c r="B1932" s="102">
        <f>INT(A1932/10000)</f>
        <v>7</v>
      </c>
      <c r="C1932" s="109">
        <v>1</v>
      </c>
      <c r="D1932" s="60" t="s">
        <v>1988</v>
      </c>
      <c r="E1932" s="60">
        <v>288</v>
      </c>
      <c r="F1932" s="60">
        <v>0</v>
      </c>
      <c r="G1932" s="60">
        <f t="shared" si="385"/>
        <v>464.23880597014926</v>
      </c>
      <c r="H1932" s="60"/>
      <c r="I1932" s="60"/>
      <c r="J1932" s="57"/>
      <c r="K1932" s="23">
        <f t="shared" si="386"/>
        <v>1</v>
      </c>
      <c r="L1932" s="23">
        <f t="shared" si="387"/>
        <v>0</v>
      </c>
      <c r="M1932" s="23">
        <f ca="1">OFFSET('Z1'!$B$7,B1932,K1932)*E1932</f>
        <v>0</v>
      </c>
      <c r="N1932" s="23">
        <f ca="1">IF(L1932&gt;0,OFFSET('Z1'!$I$7,B1932,L1932)*IF(L1932=1,E1932-9300,IF(L1932=2,E1932-18000,IF(L1932=3,E1932-45000,0))),0)</f>
        <v>0</v>
      </c>
      <c r="O1932" s="23">
        <f>IF(AND(F1932=1,E1932&gt;20000,E1932&lt;=45000),E1932*'Z1'!$G$7,0)+IF(AND(F1932=1,E1932&gt;45000,E1932&lt;=50000),'Z1'!$G$7/5000*(50000-E1932)*E1932,0)</f>
        <v>0</v>
      </c>
      <c r="P1932" s="24">
        <f t="shared" ca="1" si="388"/>
        <v>0</v>
      </c>
      <c r="Q1932" s="27">
        <v>0</v>
      </c>
      <c r="R1932" s="26">
        <f t="shared" si="389"/>
        <v>0</v>
      </c>
      <c r="S1932" s="27">
        <f t="shared" si="390"/>
        <v>1</v>
      </c>
      <c r="T1932" s="28">
        <f t="shared" si="391"/>
        <v>0</v>
      </c>
      <c r="U1932" s="61">
        <f ca="1">OFFSET($U$4,B1932,0)/OFFSET($G$4,B1932,0)*G1932</f>
        <v>248499.45327106956</v>
      </c>
      <c r="V1932" s="62">
        <f t="shared" ca="1" si="392"/>
        <v>248499.45327106956</v>
      </c>
      <c r="W1932" s="63">
        <v>964.17227537556732</v>
      </c>
      <c r="X1932" s="63">
        <f t="shared" ca="1" si="393"/>
        <v>862.84532385788043</v>
      </c>
      <c r="Y1932" s="64">
        <f t="shared" ca="1" si="394"/>
        <v>-0.10509216465306237</v>
      </c>
      <c r="Z1932" s="64"/>
      <c r="AA1932" s="64">
        <f ca="1">MAX(Y1932,OFFSET($AA$4,B1932,0))</f>
        <v>-7.2166759510916223E-2</v>
      </c>
      <c r="AB1932" s="62">
        <f t="shared" ca="1" si="395"/>
        <v>257642.2329556164</v>
      </c>
      <c r="AC1932" s="65">
        <f t="shared" ca="1" si="396"/>
        <v>9142.7796845468401</v>
      </c>
      <c r="AD1932" s="62">
        <f ca="1">MAX(0,AB1932-W1932*(1+OFFSET($Y$4,B1932,0))*E1932)</f>
        <v>0</v>
      </c>
      <c r="AE1932" s="65">
        <f ca="1">IF(OFFSET($AC$4,B1932,0)=0,0,-OFFSET($AC$4,B1932,0)/OFFSET($AD$4,B1932,0)*AD1932)</f>
        <v>0</v>
      </c>
      <c r="AF1932" s="51">
        <f t="shared" ca="1" si="397"/>
        <v>257642.2329556164</v>
      </c>
    </row>
    <row r="1933" spans="1:32" ht="11.25" x14ac:dyDescent="0.2">
      <c r="A1933" s="60">
        <v>70726</v>
      </c>
      <c r="B1933" s="102">
        <f>INT(A1933/10000)</f>
        <v>7</v>
      </c>
      <c r="C1933" s="109">
        <v>2</v>
      </c>
      <c r="D1933" s="60" t="s">
        <v>1989</v>
      </c>
      <c r="E1933" s="60">
        <v>656</v>
      </c>
      <c r="F1933" s="60">
        <v>0</v>
      </c>
      <c r="G1933" s="60">
        <f t="shared" si="385"/>
        <v>1057.4328358208954</v>
      </c>
      <c r="H1933" s="60"/>
      <c r="I1933" s="60"/>
      <c r="J1933" s="57"/>
      <c r="K1933" s="23">
        <f t="shared" si="386"/>
        <v>1</v>
      </c>
      <c r="L1933" s="23">
        <f t="shared" si="387"/>
        <v>0</v>
      </c>
      <c r="M1933" s="23">
        <f ca="1">OFFSET('Z1'!$B$7,B1933,K1933)*E1933</f>
        <v>0</v>
      </c>
      <c r="N1933" s="23">
        <f ca="1">IF(L1933&gt;0,OFFSET('Z1'!$I$7,B1933,L1933)*IF(L1933=1,E1933-9300,IF(L1933=2,E1933-18000,IF(L1933=3,E1933-45000,0))),0)</f>
        <v>0</v>
      </c>
      <c r="O1933" s="23">
        <f>IF(AND(F1933=1,E1933&gt;20000,E1933&lt;=45000),E1933*'Z1'!$G$7,0)+IF(AND(F1933=1,E1933&gt;45000,E1933&lt;=50000),'Z1'!$G$7/5000*(50000-E1933)*E1933,0)</f>
        <v>0</v>
      </c>
      <c r="P1933" s="24">
        <f t="shared" ca="1" si="388"/>
        <v>0</v>
      </c>
      <c r="Q1933" s="27">
        <v>50413</v>
      </c>
      <c r="R1933" s="26">
        <f t="shared" si="389"/>
        <v>49413</v>
      </c>
      <c r="S1933" s="27">
        <f t="shared" si="390"/>
        <v>1</v>
      </c>
      <c r="T1933" s="28">
        <f t="shared" si="391"/>
        <v>44471.700000000004</v>
      </c>
      <c r="U1933" s="61">
        <f ca="1">OFFSET($U$4,B1933,0)/OFFSET($G$4,B1933,0)*G1933</f>
        <v>566026.53245076956</v>
      </c>
      <c r="V1933" s="62">
        <f t="shared" ca="1" si="392"/>
        <v>610498.23245076952</v>
      </c>
      <c r="W1933" s="63">
        <v>998.41767154564241</v>
      </c>
      <c r="X1933" s="63">
        <f t="shared" ca="1" si="393"/>
        <v>930.6375494676364</v>
      </c>
      <c r="Y1933" s="64">
        <f t="shared" ca="1" si="394"/>
        <v>-6.7887542468149764E-2</v>
      </c>
      <c r="Z1933" s="64"/>
      <c r="AA1933" s="64">
        <f ca="1">MAX(Y1933,OFFSET($AA$4,B1933,0))</f>
        <v>-6.7887542468149764E-2</v>
      </c>
      <c r="AB1933" s="62">
        <f t="shared" ca="1" si="395"/>
        <v>610498.23245076952</v>
      </c>
      <c r="AC1933" s="65">
        <f t="shared" ca="1" si="396"/>
        <v>0</v>
      </c>
      <c r="AD1933" s="62">
        <f ca="1">MAX(0,AB1933-W1933*(1+OFFSET($Y$4,B1933,0))*E1933)</f>
        <v>0</v>
      </c>
      <c r="AE1933" s="65">
        <f ca="1">IF(OFFSET($AC$4,B1933,0)=0,0,-OFFSET($AC$4,B1933,0)/OFFSET($AD$4,B1933,0)*AD1933)</f>
        <v>0</v>
      </c>
      <c r="AF1933" s="51">
        <f t="shared" ca="1" si="397"/>
        <v>610498.23245076952</v>
      </c>
    </row>
    <row r="1934" spans="1:32" ht="11.25" x14ac:dyDescent="0.2">
      <c r="A1934" s="60">
        <v>70727</v>
      </c>
      <c r="B1934" s="102">
        <f>INT(A1934/10000)</f>
        <v>7</v>
      </c>
      <c r="C1934" s="109">
        <v>1</v>
      </c>
      <c r="D1934" s="60" t="s">
        <v>1990</v>
      </c>
      <c r="E1934" s="60">
        <v>470</v>
      </c>
      <c r="F1934" s="60">
        <v>0</v>
      </c>
      <c r="G1934" s="60">
        <f t="shared" si="385"/>
        <v>757.61194029850742</v>
      </c>
      <c r="H1934" s="60"/>
      <c r="I1934" s="60"/>
      <c r="J1934" s="57"/>
      <c r="K1934" s="23">
        <f t="shared" si="386"/>
        <v>1</v>
      </c>
      <c r="L1934" s="23">
        <f t="shared" si="387"/>
        <v>0</v>
      </c>
      <c r="M1934" s="23">
        <f ca="1">OFFSET('Z1'!$B$7,B1934,K1934)*E1934</f>
        <v>0</v>
      </c>
      <c r="N1934" s="23">
        <f ca="1">IF(L1934&gt;0,OFFSET('Z1'!$I$7,B1934,L1934)*IF(L1934=1,E1934-9300,IF(L1934=2,E1934-18000,IF(L1934=3,E1934-45000,0))),0)</f>
        <v>0</v>
      </c>
      <c r="O1934" s="23">
        <f>IF(AND(F1934=1,E1934&gt;20000,E1934&lt;=45000),E1934*'Z1'!$G$7,0)+IF(AND(F1934=1,E1934&gt;45000,E1934&lt;=50000),'Z1'!$G$7/5000*(50000-E1934)*E1934,0)</f>
        <v>0</v>
      </c>
      <c r="P1934" s="24">
        <f t="shared" ca="1" si="388"/>
        <v>0</v>
      </c>
      <c r="Q1934" s="27">
        <v>6254</v>
      </c>
      <c r="R1934" s="26">
        <f t="shared" si="389"/>
        <v>5254</v>
      </c>
      <c r="S1934" s="27">
        <f t="shared" si="390"/>
        <v>1</v>
      </c>
      <c r="T1934" s="28">
        <f t="shared" si="391"/>
        <v>4728.6000000000004</v>
      </c>
      <c r="U1934" s="61">
        <f ca="1">OFFSET($U$4,B1934,0)/OFFSET($G$4,B1934,0)*G1934</f>
        <v>405537.3022132038</v>
      </c>
      <c r="V1934" s="62">
        <f t="shared" ca="1" si="392"/>
        <v>410265.90221320378</v>
      </c>
      <c r="W1934" s="63">
        <v>943.30269253433892</v>
      </c>
      <c r="X1934" s="63">
        <f t="shared" ca="1" si="393"/>
        <v>872.9061749217102</v>
      </c>
      <c r="Y1934" s="64">
        <f t="shared" ca="1" si="394"/>
        <v>-7.4627707701646395E-2</v>
      </c>
      <c r="Z1934" s="64"/>
      <c r="AA1934" s="64">
        <f ca="1">MAX(Y1934,OFFSET($AA$4,B1934,0))</f>
        <v>-7.2166759510916223E-2</v>
      </c>
      <c r="AB1934" s="62">
        <f t="shared" ca="1" si="395"/>
        <v>411356.96916882036</v>
      </c>
      <c r="AC1934" s="65">
        <f t="shared" ca="1" si="396"/>
        <v>1091.0669556165813</v>
      </c>
      <c r="AD1934" s="62">
        <f ca="1">MAX(0,AB1934-W1934*(1+OFFSET($Y$4,B1934,0))*E1934)</f>
        <v>0</v>
      </c>
      <c r="AE1934" s="65">
        <f ca="1">IF(OFFSET($AC$4,B1934,0)=0,0,-OFFSET($AC$4,B1934,0)/OFFSET($AD$4,B1934,0)*AD1934)</f>
        <v>0</v>
      </c>
      <c r="AF1934" s="51">
        <f t="shared" ca="1" si="397"/>
        <v>411356.96916882036</v>
      </c>
    </row>
    <row r="1935" spans="1:32" ht="11.25" x14ac:dyDescent="0.2">
      <c r="A1935" s="60">
        <v>70728</v>
      </c>
      <c r="B1935" s="102">
        <f>INT(A1935/10000)</f>
        <v>7</v>
      </c>
      <c r="C1935" s="109">
        <v>3</v>
      </c>
      <c r="D1935" s="60" t="s">
        <v>1991</v>
      </c>
      <c r="E1935" s="60">
        <v>2037</v>
      </c>
      <c r="F1935" s="60">
        <v>0</v>
      </c>
      <c r="G1935" s="60">
        <f t="shared" si="385"/>
        <v>3283.5223880597014</v>
      </c>
      <c r="H1935" s="60"/>
      <c r="I1935" s="60"/>
      <c r="J1935" s="57"/>
      <c r="K1935" s="23">
        <f t="shared" si="386"/>
        <v>1</v>
      </c>
      <c r="L1935" s="23">
        <f t="shared" si="387"/>
        <v>0</v>
      </c>
      <c r="M1935" s="23">
        <f ca="1">OFFSET('Z1'!$B$7,B1935,K1935)*E1935</f>
        <v>0</v>
      </c>
      <c r="N1935" s="23">
        <f ca="1">IF(L1935&gt;0,OFFSET('Z1'!$I$7,B1935,L1935)*IF(L1935=1,E1935-9300,IF(L1935=2,E1935-18000,IF(L1935=3,E1935-45000,0))),0)</f>
        <v>0</v>
      </c>
      <c r="O1935" s="23">
        <f>IF(AND(F1935=1,E1935&gt;20000,E1935&lt;=45000),E1935*'Z1'!$G$7,0)+IF(AND(F1935=1,E1935&gt;45000,E1935&lt;=50000),'Z1'!$G$7/5000*(50000-E1935)*E1935,0)</f>
        <v>0</v>
      </c>
      <c r="P1935" s="24">
        <f t="shared" ca="1" si="388"/>
        <v>0</v>
      </c>
      <c r="Q1935" s="27">
        <v>181400</v>
      </c>
      <c r="R1935" s="26">
        <f t="shared" si="389"/>
        <v>180400</v>
      </c>
      <c r="S1935" s="27">
        <f t="shared" si="390"/>
        <v>1</v>
      </c>
      <c r="T1935" s="28">
        <f t="shared" si="391"/>
        <v>162360</v>
      </c>
      <c r="U1935" s="61">
        <f ca="1">OFFSET($U$4,B1935,0)/OFFSET($G$4,B1935,0)*G1935</f>
        <v>1757615.9246985023</v>
      </c>
      <c r="V1935" s="62">
        <f t="shared" ca="1" si="392"/>
        <v>1919975.9246985023</v>
      </c>
      <c r="W1935" s="63">
        <v>1013.0441398980003</v>
      </c>
      <c r="X1935" s="63">
        <f t="shared" ca="1" si="393"/>
        <v>942.55077304786562</v>
      </c>
      <c r="Y1935" s="64">
        <f t="shared" ca="1" si="394"/>
        <v>-6.958568148593447E-2</v>
      </c>
      <c r="Z1935" s="64"/>
      <c r="AA1935" s="64">
        <f ca="1">MAX(Y1935,OFFSET($AA$4,B1935,0))</f>
        <v>-6.958568148593447E-2</v>
      </c>
      <c r="AB1935" s="62">
        <f t="shared" ca="1" si="395"/>
        <v>1919975.9246985023</v>
      </c>
      <c r="AC1935" s="65">
        <f t="shared" ca="1" si="396"/>
        <v>0</v>
      </c>
      <c r="AD1935" s="62">
        <f ca="1">MAX(0,AB1935-W1935*(1+OFFSET($Y$4,B1935,0))*E1935)</f>
        <v>0</v>
      </c>
      <c r="AE1935" s="65">
        <f ca="1">IF(OFFSET($AC$4,B1935,0)=0,0,-OFFSET($AC$4,B1935,0)/OFFSET($AD$4,B1935,0)*AD1935)</f>
        <v>0</v>
      </c>
      <c r="AF1935" s="51">
        <f t="shared" ca="1" si="397"/>
        <v>1919975.9246985023</v>
      </c>
    </row>
    <row r="1936" spans="1:32" ht="11.25" x14ac:dyDescent="0.2">
      <c r="A1936" s="60">
        <v>70729</v>
      </c>
      <c r="B1936" s="102">
        <f>INT(A1936/10000)</f>
        <v>7</v>
      </c>
      <c r="C1936" s="109">
        <v>2</v>
      </c>
      <c r="D1936" s="60" t="s">
        <v>1992</v>
      </c>
      <c r="E1936" s="60">
        <v>811</v>
      </c>
      <c r="F1936" s="60">
        <v>0</v>
      </c>
      <c r="G1936" s="60">
        <f t="shared" si="385"/>
        <v>1307.2835820895523</v>
      </c>
      <c r="H1936" s="60"/>
      <c r="I1936" s="60"/>
      <c r="J1936" s="57"/>
      <c r="K1936" s="23">
        <f t="shared" si="386"/>
        <v>1</v>
      </c>
      <c r="L1936" s="23">
        <f t="shared" si="387"/>
        <v>0</v>
      </c>
      <c r="M1936" s="23">
        <f ca="1">OFFSET('Z1'!$B$7,B1936,K1936)*E1936</f>
        <v>0</v>
      </c>
      <c r="N1936" s="23">
        <f ca="1">IF(L1936&gt;0,OFFSET('Z1'!$I$7,B1936,L1936)*IF(L1936=1,E1936-9300,IF(L1936=2,E1936-18000,IF(L1936=3,E1936-45000,0))),0)</f>
        <v>0</v>
      </c>
      <c r="O1936" s="23">
        <f>IF(AND(F1936=1,E1936&gt;20000,E1936&lt;=45000),E1936*'Z1'!$G$7,0)+IF(AND(F1936=1,E1936&gt;45000,E1936&lt;=50000),'Z1'!$G$7/5000*(50000-E1936)*E1936,0)</f>
        <v>0</v>
      </c>
      <c r="P1936" s="24">
        <f t="shared" ca="1" si="388"/>
        <v>0</v>
      </c>
      <c r="Q1936" s="27">
        <v>32748</v>
      </c>
      <c r="R1936" s="26">
        <f t="shared" si="389"/>
        <v>31748</v>
      </c>
      <c r="S1936" s="27">
        <f t="shared" si="390"/>
        <v>1</v>
      </c>
      <c r="T1936" s="28">
        <f t="shared" si="391"/>
        <v>28573.200000000001</v>
      </c>
      <c r="U1936" s="61">
        <f ca="1">OFFSET($U$4,B1936,0)/OFFSET($G$4,B1936,0)*G1936</f>
        <v>699767.55764874106</v>
      </c>
      <c r="V1936" s="62">
        <f t="shared" ca="1" si="392"/>
        <v>728340.75764874101</v>
      </c>
      <c r="W1936" s="63">
        <v>969.33909948184942</v>
      </c>
      <c r="X1936" s="63">
        <f t="shared" ca="1" si="393"/>
        <v>898.0773830440703</v>
      </c>
      <c r="Y1936" s="64">
        <f t="shared" ca="1" si="394"/>
        <v>-7.3515776342738426E-2</v>
      </c>
      <c r="Z1936" s="64"/>
      <c r="AA1936" s="64">
        <f ca="1">MAX(Y1936,OFFSET($AA$4,B1936,0))</f>
        <v>-7.2166759510916223E-2</v>
      </c>
      <c r="AB1936" s="62">
        <f t="shared" ca="1" si="395"/>
        <v>729401.26565986697</v>
      </c>
      <c r="AC1936" s="65">
        <f t="shared" ca="1" si="396"/>
        <v>1060.5080111259595</v>
      </c>
      <c r="AD1936" s="62">
        <f ca="1">MAX(0,AB1936-W1936*(1+OFFSET($Y$4,B1936,0))*E1936)</f>
        <v>0</v>
      </c>
      <c r="AE1936" s="65">
        <f ca="1">IF(OFFSET($AC$4,B1936,0)=0,0,-OFFSET($AC$4,B1936,0)/OFFSET($AD$4,B1936,0)*AD1936)</f>
        <v>0</v>
      </c>
      <c r="AF1936" s="51">
        <f t="shared" ca="1" si="397"/>
        <v>729401.26565986697</v>
      </c>
    </row>
    <row r="1937" spans="1:32" ht="11.25" x14ac:dyDescent="0.2">
      <c r="A1937" s="60">
        <v>70731</v>
      </c>
      <c r="B1937" s="102">
        <f>INT(A1937/10000)</f>
        <v>7</v>
      </c>
      <c r="C1937" s="109">
        <v>2</v>
      </c>
      <c r="D1937" s="60" t="s">
        <v>1993</v>
      </c>
      <c r="E1937" s="60">
        <v>618</v>
      </c>
      <c r="F1937" s="60">
        <v>0</v>
      </c>
      <c r="G1937" s="60">
        <f t="shared" si="385"/>
        <v>996.17910447761199</v>
      </c>
      <c r="H1937" s="60"/>
      <c r="I1937" s="60"/>
      <c r="J1937" s="57"/>
      <c r="K1937" s="23">
        <f t="shared" si="386"/>
        <v>1</v>
      </c>
      <c r="L1937" s="23">
        <f t="shared" si="387"/>
        <v>0</v>
      </c>
      <c r="M1937" s="23">
        <f ca="1">OFFSET('Z1'!$B$7,B1937,K1937)*E1937</f>
        <v>0</v>
      </c>
      <c r="N1937" s="23">
        <f ca="1">IF(L1937&gt;0,OFFSET('Z1'!$I$7,B1937,L1937)*IF(L1937=1,E1937-9300,IF(L1937=2,E1937-18000,IF(L1937=3,E1937-45000,0))),0)</f>
        <v>0</v>
      </c>
      <c r="O1937" s="23">
        <f>IF(AND(F1937=1,E1937&gt;20000,E1937&lt;=45000),E1937*'Z1'!$G$7,0)+IF(AND(F1937=1,E1937&gt;45000,E1937&lt;=50000),'Z1'!$G$7/5000*(50000-E1937)*E1937,0)</f>
        <v>0</v>
      </c>
      <c r="P1937" s="24">
        <f t="shared" ca="1" si="388"/>
        <v>0</v>
      </c>
      <c r="Q1937" s="27">
        <v>28144</v>
      </c>
      <c r="R1937" s="26">
        <f t="shared" si="389"/>
        <v>27144</v>
      </c>
      <c r="S1937" s="27">
        <f t="shared" si="390"/>
        <v>1</v>
      </c>
      <c r="T1937" s="28">
        <f t="shared" si="391"/>
        <v>24429.600000000002</v>
      </c>
      <c r="U1937" s="61">
        <f ca="1">OFFSET($U$4,B1937,0)/OFFSET($G$4,B1937,0)*G1937</f>
        <v>533238.41014417016</v>
      </c>
      <c r="V1937" s="62">
        <f t="shared" ca="1" si="392"/>
        <v>557668.01014417014</v>
      </c>
      <c r="W1937" s="63">
        <v>971.67891207603873</v>
      </c>
      <c r="X1937" s="63">
        <f t="shared" ca="1" si="393"/>
        <v>902.37542094525918</v>
      </c>
      <c r="Y1937" s="64">
        <f t="shared" ca="1" si="394"/>
        <v>-7.1323448795147071E-2</v>
      </c>
      <c r="Z1937" s="64"/>
      <c r="AA1937" s="64">
        <f ca="1">MAX(Y1937,OFFSET($AA$4,B1937,0))</f>
        <v>-7.1323448795147071E-2</v>
      </c>
      <c r="AB1937" s="62">
        <f t="shared" ca="1" si="395"/>
        <v>557668.01014417014</v>
      </c>
      <c r="AC1937" s="65">
        <f t="shared" ca="1" si="396"/>
        <v>0</v>
      </c>
      <c r="AD1937" s="62">
        <f ca="1">MAX(0,AB1937-W1937*(1+OFFSET($Y$4,B1937,0))*E1937)</f>
        <v>0</v>
      </c>
      <c r="AE1937" s="65">
        <f ca="1">IF(OFFSET($AC$4,B1937,0)=0,0,-OFFSET($AC$4,B1937,0)/OFFSET($AD$4,B1937,0)*AD1937)</f>
        <v>0</v>
      </c>
      <c r="AF1937" s="51">
        <f t="shared" ca="1" si="397"/>
        <v>557668.01014417014</v>
      </c>
    </row>
    <row r="1938" spans="1:32" ht="11.25" x14ac:dyDescent="0.2">
      <c r="A1938" s="60">
        <v>70732</v>
      </c>
      <c r="B1938" s="102">
        <f>INT(A1938/10000)</f>
        <v>7</v>
      </c>
      <c r="C1938" s="109">
        <v>3</v>
      </c>
      <c r="D1938" s="60" t="s">
        <v>1994</v>
      </c>
      <c r="E1938" s="60">
        <v>1444</v>
      </c>
      <c r="F1938" s="60">
        <v>0</v>
      </c>
      <c r="G1938" s="60">
        <f t="shared" si="385"/>
        <v>2327.6417910447763</v>
      </c>
      <c r="H1938" s="60"/>
      <c r="I1938" s="60"/>
      <c r="J1938" s="57"/>
      <c r="K1938" s="23">
        <f t="shared" si="386"/>
        <v>1</v>
      </c>
      <c r="L1938" s="23">
        <f t="shared" si="387"/>
        <v>0</v>
      </c>
      <c r="M1938" s="23">
        <f ca="1">OFFSET('Z1'!$B$7,B1938,K1938)*E1938</f>
        <v>0</v>
      </c>
      <c r="N1938" s="23">
        <f ca="1">IF(L1938&gt;0,OFFSET('Z1'!$I$7,B1938,L1938)*IF(L1938=1,E1938-9300,IF(L1938=2,E1938-18000,IF(L1938=3,E1938-45000,0))),0)</f>
        <v>0</v>
      </c>
      <c r="O1938" s="23">
        <f>IF(AND(F1938=1,E1938&gt;20000,E1938&lt;=45000),E1938*'Z1'!$G$7,0)+IF(AND(F1938=1,E1938&gt;45000,E1938&lt;=50000),'Z1'!$G$7/5000*(50000-E1938)*E1938,0)</f>
        <v>0</v>
      </c>
      <c r="P1938" s="24">
        <f t="shared" ca="1" si="388"/>
        <v>0</v>
      </c>
      <c r="Q1938" s="27">
        <v>37989</v>
      </c>
      <c r="R1938" s="26">
        <f t="shared" si="389"/>
        <v>36989</v>
      </c>
      <c r="S1938" s="27">
        <f t="shared" si="390"/>
        <v>1</v>
      </c>
      <c r="T1938" s="28">
        <f t="shared" si="391"/>
        <v>33290.1</v>
      </c>
      <c r="U1938" s="61">
        <f ca="1">OFFSET($U$4,B1938,0)/OFFSET($G$4,B1938,0)*G1938</f>
        <v>1245948.6476507795</v>
      </c>
      <c r="V1938" s="62">
        <f t="shared" ca="1" si="392"/>
        <v>1279238.7476507796</v>
      </c>
      <c r="W1938" s="63">
        <v>956.05913590482407</v>
      </c>
      <c r="X1938" s="63">
        <f t="shared" ca="1" si="393"/>
        <v>885.8994097304568</v>
      </c>
      <c r="Y1938" s="64">
        <f t="shared" ca="1" si="394"/>
        <v>-7.3384295531015886E-2</v>
      </c>
      <c r="Z1938" s="64"/>
      <c r="AA1938" s="64">
        <f ca="1">MAX(Y1938,OFFSET($AA$4,B1938,0))</f>
        <v>-7.2166759510916223E-2</v>
      </c>
      <c r="AB1938" s="62">
        <f t="shared" ca="1" si="395"/>
        <v>1280919.6162633665</v>
      </c>
      <c r="AC1938" s="65">
        <f t="shared" ca="1" si="396"/>
        <v>1680.8686125869863</v>
      </c>
      <c r="AD1938" s="62">
        <f ca="1">MAX(0,AB1938-W1938*(1+OFFSET($Y$4,B1938,0))*E1938)</f>
        <v>0</v>
      </c>
      <c r="AE1938" s="65">
        <f ca="1">IF(OFFSET($AC$4,B1938,0)=0,0,-OFFSET($AC$4,B1938,0)/OFFSET($AD$4,B1938,0)*AD1938)</f>
        <v>0</v>
      </c>
      <c r="AF1938" s="51">
        <f t="shared" ca="1" si="397"/>
        <v>1280919.6162633665</v>
      </c>
    </row>
    <row r="1939" spans="1:32" ht="11.25" x14ac:dyDescent="0.2">
      <c r="A1939" s="60">
        <v>70733</v>
      </c>
      <c r="B1939" s="102">
        <f>INT(A1939/10000)</f>
        <v>7</v>
      </c>
      <c r="C1939" s="109">
        <v>1</v>
      </c>
      <c r="D1939" s="60" t="s">
        <v>1995</v>
      </c>
      <c r="E1939" s="60">
        <v>230</v>
      </c>
      <c r="F1939" s="60">
        <v>0</v>
      </c>
      <c r="G1939" s="60">
        <f t="shared" si="385"/>
        <v>370.74626865671644</v>
      </c>
      <c r="H1939" s="60"/>
      <c r="I1939" s="60"/>
      <c r="J1939" s="57"/>
      <c r="K1939" s="23">
        <f t="shared" si="386"/>
        <v>1</v>
      </c>
      <c r="L1939" s="23">
        <f t="shared" si="387"/>
        <v>0</v>
      </c>
      <c r="M1939" s="23">
        <f ca="1">OFFSET('Z1'!$B$7,B1939,K1939)*E1939</f>
        <v>0</v>
      </c>
      <c r="N1939" s="23">
        <f ca="1">IF(L1939&gt;0,OFFSET('Z1'!$I$7,B1939,L1939)*IF(L1939=1,E1939-9300,IF(L1939=2,E1939-18000,IF(L1939=3,E1939-45000,0))),0)</f>
        <v>0</v>
      </c>
      <c r="O1939" s="23">
        <f>IF(AND(F1939=1,E1939&gt;20000,E1939&lt;=45000),E1939*'Z1'!$G$7,0)+IF(AND(F1939=1,E1939&gt;45000,E1939&lt;=50000),'Z1'!$G$7/5000*(50000-E1939)*E1939,0)</f>
        <v>0</v>
      </c>
      <c r="P1939" s="24">
        <f t="shared" ca="1" si="388"/>
        <v>0</v>
      </c>
      <c r="Q1939" s="27">
        <v>4144</v>
      </c>
      <c r="R1939" s="26">
        <f t="shared" si="389"/>
        <v>3144</v>
      </c>
      <c r="S1939" s="27">
        <f t="shared" si="390"/>
        <v>1</v>
      </c>
      <c r="T1939" s="28">
        <f t="shared" si="391"/>
        <v>2829.6</v>
      </c>
      <c r="U1939" s="61">
        <f ca="1">OFFSET($U$4,B1939,0)/OFFSET($G$4,B1939,0)*G1939</f>
        <v>198454.4244873125</v>
      </c>
      <c r="V1939" s="62">
        <f t="shared" ca="1" si="392"/>
        <v>201284.0244873125</v>
      </c>
      <c r="W1939" s="63">
        <v>949.6868655888477</v>
      </c>
      <c r="X1939" s="63">
        <f t="shared" ca="1" si="393"/>
        <v>875.14793255353266</v>
      </c>
      <c r="Y1939" s="64">
        <f t="shared" ca="1" si="394"/>
        <v>-7.8487905578327299E-2</v>
      </c>
      <c r="Z1939" s="64"/>
      <c r="AA1939" s="64">
        <f ca="1">MAX(Y1939,OFFSET($AA$4,B1939,0))</f>
        <v>-7.2166759510916223E-2</v>
      </c>
      <c r="AB1939" s="62">
        <f t="shared" ca="1" si="395"/>
        <v>202664.73964832094</v>
      </c>
      <c r="AC1939" s="65">
        <f t="shared" ca="1" si="396"/>
        <v>1380.7151610084402</v>
      </c>
      <c r="AD1939" s="62">
        <f ca="1">MAX(0,AB1939-W1939*(1+OFFSET($Y$4,B1939,0))*E1939)</f>
        <v>0</v>
      </c>
      <c r="AE1939" s="65">
        <f ca="1">IF(OFFSET($AC$4,B1939,0)=0,0,-OFFSET($AC$4,B1939,0)/OFFSET($AD$4,B1939,0)*AD1939)</f>
        <v>0</v>
      </c>
      <c r="AF1939" s="51">
        <f t="shared" ca="1" si="397"/>
        <v>202664.73964832094</v>
      </c>
    </row>
    <row r="1940" spans="1:32" ht="11.25" x14ac:dyDescent="0.2">
      <c r="A1940" s="60">
        <v>70734</v>
      </c>
      <c r="B1940" s="102">
        <f>INT(A1940/10000)</f>
        <v>7</v>
      </c>
      <c r="C1940" s="109">
        <v>3</v>
      </c>
      <c r="D1940" s="60" t="s">
        <v>1996</v>
      </c>
      <c r="E1940" s="60">
        <v>2193</v>
      </c>
      <c r="F1940" s="60">
        <v>0</v>
      </c>
      <c r="G1940" s="60">
        <f t="shared" ref="G1940:G2003" si="398">IF(AND(F1940=1,E1940&lt;=20000),E1940*2,IF(E1940&lt;=10000,E1940*(1+41/67),IF(E1940&lt;=20000,E1940*(1+2/3),IF(E1940&lt;=50000,E1940*(2),E1940*(2+1/3))))+IF(AND(E1940&gt;9000,E1940&lt;=10000),(E1940-9000)*(110/201),0)+IF(AND(E1940&gt;18000,E1940&lt;=20000),(E1940-18000)*(3+1/3),0)+IF(AND(E1940&gt;45000,E1940&lt;=50000),(E1940-45000)*(3+1/3),0))</f>
        <v>3534.9850746268658</v>
      </c>
      <c r="H1940" s="60"/>
      <c r="I1940" s="60"/>
      <c r="J1940" s="57"/>
      <c r="K1940" s="23">
        <f t="shared" ref="K1940:K2003" si="399">IF(AND(F1940=1,E1940&lt;=20000),3,IF(E1940&lt;=10000,1,IF(E1940&lt;=20000,2,IF(E1940&lt;=50000,3,4))))</f>
        <v>1</v>
      </c>
      <c r="L1940" s="23">
        <f t="shared" ref="L1940:L2003" si="400">IF(AND(F1940=1,E1940&lt;=45000),0,IF(AND(E1940&gt;9300,E1940&lt;=10000),1,IF(AND(E1940&gt;18000,E1940&lt;=20000),2,IF(AND(E1940&gt;45000,E1940&lt;=50000),3,0))))</f>
        <v>0</v>
      </c>
      <c r="M1940" s="23">
        <f ca="1">OFFSET('Z1'!$B$7,B1940,K1940)*E1940</f>
        <v>0</v>
      </c>
      <c r="N1940" s="23">
        <f ca="1">IF(L1940&gt;0,OFFSET('Z1'!$I$7,B1940,L1940)*IF(L1940=1,E1940-9300,IF(L1940=2,E1940-18000,IF(L1940=3,E1940-45000,0))),0)</f>
        <v>0</v>
      </c>
      <c r="O1940" s="23">
        <f>IF(AND(F1940=1,E1940&gt;20000,E1940&lt;=45000),E1940*'Z1'!$G$7,0)+IF(AND(F1940=1,E1940&gt;45000,E1940&lt;=50000),'Z1'!$G$7/5000*(50000-E1940)*E1940,0)</f>
        <v>0</v>
      </c>
      <c r="P1940" s="24">
        <f t="shared" ref="P1940:P2003" ca="1" si="401">SUM(M1940:O1940)</f>
        <v>0</v>
      </c>
      <c r="Q1940" s="27">
        <v>70510</v>
      </c>
      <c r="R1940" s="26">
        <f t="shared" ref="R1940:R2003" si="402">MAX(Q1940-$R$3,0)</f>
        <v>69510</v>
      </c>
      <c r="S1940" s="27">
        <f t="shared" ref="S1940:S2003" si="403">IF(E1940&lt;=9300,1,IF(E1940&gt;10000,0,2))</f>
        <v>1</v>
      </c>
      <c r="T1940" s="28">
        <f t="shared" ref="T1940:T2003" si="404">IF(S1940=0,0,IF(S1940=1,R1940*$T$3,R1940*$T$3*(10000-E1940)/700))</f>
        <v>62559</v>
      </c>
      <c r="U1940" s="61">
        <f ca="1">OFFSET($U$4,B1940,0)/OFFSET($G$4,B1940,0)*G1940</f>
        <v>1892219.7952203318</v>
      </c>
      <c r="V1940" s="62">
        <f t="shared" ref="V1940:V2003" ca="1" si="405">P1940+T1940+U1940</f>
        <v>1954778.7952203318</v>
      </c>
      <c r="W1940" s="63">
        <v>962.19259013191368</v>
      </c>
      <c r="X1940" s="63">
        <f t="shared" ref="X1940:X2003" ca="1" si="406">V1940/E1940</f>
        <v>891.37199964447416</v>
      </c>
      <c r="Y1940" s="64">
        <f t="shared" ref="Y1940:Y2003" ca="1" si="407">X1940/W1940-1</f>
        <v>-7.3603342214192513E-2</v>
      </c>
      <c r="Z1940" s="64"/>
      <c r="AA1940" s="64">
        <f ca="1">MAX(Y1940,OFFSET($AA$4,B1940,0))</f>
        <v>-7.2166759510916223E-2</v>
      </c>
      <c r="AB1940" s="62">
        <f t="shared" ref="AB1940:AB2003" ca="1" si="408">(W1940*(1+AA1940))*E1940</f>
        <v>1957810.1116465554</v>
      </c>
      <c r="AC1940" s="65">
        <f t="shared" ref="AC1940:AC2003" ca="1" si="409">AB1940-V1940</f>
        <v>3031.3164262236096</v>
      </c>
      <c r="AD1940" s="62">
        <f ca="1">MAX(0,AB1940-W1940*(1+OFFSET($Y$4,B1940,0))*E1940)</f>
        <v>0</v>
      </c>
      <c r="AE1940" s="65">
        <f ca="1">IF(OFFSET($AC$4,B1940,0)=0,0,-OFFSET($AC$4,B1940,0)/OFFSET($AD$4,B1940,0)*AD1940)</f>
        <v>0</v>
      </c>
      <c r="AF1940" s="51">
        <f t="shared" ref="AF1940:AF2003" ca="1" si="410">AB1940+AE1940</f>
        <v>1957810.1116465554</v>
      </c>
    </row>
    <row r="1941" spans="1:32" ht="11.25" x14ac:dyDescent="0.2">
      <c r="A1941" s="60">
        <v>70735</v>
      </c>
      <c r="B1941" s="102">
        <f>INT(A1941/10000)</f>
        <v>7</v>
      </c>
      <c r="C1941" s="109">
        <v>2</v>
      </c>
      <c r="D1941" s="60" t="s">
        <v>1997</v>
      </c>
      <c r="E1941" s="60">
        <v>983</v>
      </c>
      <c r="F1941" s="60">
        <v>0</v>
      </c>
      <c r="G1941" s="60">
        <f t="shared" si="398"/>
        <v>1584.5373134328358</v>
      </c>
      <c r="H1941" s="60"/>
      <c r="I1941" s="60"/>
      <c r="J1941" s="57"/>
      <c r="K1941" s="23">
        <f t="shared" si="399"/>
        <v>1</v>
      </c>
      <c r="L1941" s="23">
        <f t="shared" si="400"/>
        <v>0</v>
      </c>
      <c r="M1941" s="23">
        <f ca="1">OFFSET('Z1'!$B$7,B1941,K1941)*E1941</f>
        <v>0</v>
      </c>
      <c r="N1941" s="23">
        <f ca="1">IF(L1941&gt;0,OFFSET('Z1'!$I$7,B1941,L1941)*IF(L1941=1,E1941-9300,IF(L1941=2,E1941-18000,IF(L1941=3,E1941-45000,0))),0)</f>
        <v>0</v>
      </c>
      <c r="O1941" s="23">
        <f>IF(AND(F1941=1,E1941&gt;20000,E1941&lt;=45000),E1941*'Z1'!$G$7,0)+IF(AND(F1941=1,E1941&gt;45000,E1941&lt;=50000),'Z1'!$G$7/5000*(50000-E1941)*E1941,0)</f>
        <v>0</v>
      </c>
      <c r="P1941" s="24">
        <f t="shared" ca="1" si="401"/>
        <v>0</v>
      </c>
      <c r="Q1941" s="27">
        <v>54645</v>
      </c>
      <c r="R1941" s="26">
        <f t="shared" si="402"/>
        <v>53645</v>
      </c>
      <c r="S1941" s="27">
        <f t="shared" si="403"/>
        <v>1</v>
      </c>
      <c r="T1941" s="28">
        <f t="shared" si="404"/>
        <v>48280.5</v>
      </c>
      <c r="U1941" s="61">
        <f ca="1">OFFSET($U$4,B1941,0)/OFFSET($G$4,B1941,0)*G1941</f>
        <v>848176.95335229649</v>
      </c>
      <c r="V1941" s="62">
        <f t="shared" ca="1" si="405"/>
        <v>896457.45335229649</v>
      </c>
      <c r="W1941" s="63">
        <v>982.47786217232158</v>
      </c>
      <c r="X1941" s="63">
        <f t="shared" ca="1" si="406"/>
        <v>911.96078672664953</v>
      </c>
      <c r="Y1941" s="64">
        <f t="shared" ca="1" si="407"/>
        <v>-7.1774722017404313E-2</v>
      </c>
      <c r="Z1941" s="64"/>
      <c r="AA1941" s="64">
        <f ca="1">MAX(Y1941,OFFSET($AA$4,B1941,0))</f>
        <v>-7.1774722017404313E-2</v>
      </c>
      <c r="AB1941" s="62">
        <f t="shared" ca="1" si="408"/>
        <v>896457.45335229649</v>
      </c>
      <c r="AC1941" s="65">
        <f t="shared" ca="1" si="409"/>
        <v>0</v>
      </c>
      <c r="AD1941" s="62">
        <f ca="1">MAX(0,AB1941-W1941*(1+OFFSET($Y$4,B1941,0))*E1941)</f>
        <v>0</v>
      </c>
      <c r="AE1941" s="65">
        <f ca="1">IF(OFFSET($AC$4,B1941,0)=0,0,-OFFSET($AC$4,B1941,0)/OFFSET($AD$4,B1941,0)*AD1941)</f>
        <v>0</v>
      </c>
      <c r="AF1941" s="51">
        <f t="shared" ca="1" si="410"/>
        <v>896457.45335229649</v>
      </c>
    </row>
    <row r="1942" spans="1:32" ht="11.25" x14ac:dyDescent="0.2">
      <c r="A1942" s="60">
        <v>70801</v>
      </c>
      <c r="B1942" s="102">
        <f>INT(A1942/10000)</f>
        <v>7</v>
      </c>
      <c r="C1942" s="109">
        <v>2</v>
      </c>
      <c r="D1942" s="60" t="s">
        <v>1998</v>
      </c>
      <c r="E1942" s="60">
        <v>610</v>
      </c>
      <c r="F1942" s="60">
        <v>0</v>
      </c>
      <c r="G1942" s="60">
        <f t="shared" si="398"/>
        <v>983.28358208955228</v>
      </c>
      <c r="H1942" s="60"/>
      <c r="I1942" s="60"/>
      <c r="J1942" s="57"/>
      <c r="K1942" s="23">
        <f t="shared" si="399"/>
        <v>1</v>
      </c>
      <c r="L1942" s="23">
        <f t="shared" si="400"/>
        <v>0</v>
      </c>
      <c r="M1942" s="23">
        <f ca="1">OFFSET('Z1'!$B$7,B1942,K1942)*E1942</f>
        <v>0</v>
      </c>
      <c r="N1942" s="23">
        <f ca="1">IF(L1942&gt;0,OFFSET('Z1'!$I$7,B1942,L1942)*IF(L1942=1,E1942-9300,IF(L1942=2,E1942-18000,IF(L1942=3,E1942-45000,0))),0)</f>
        <v>0</v>
      </c>
      <c r="O1942" s="23">
        <f>IF(AND(F1942=1,E1942&gt;20000,E1942&lt;=45000),E1942*'Z1'!$G$7,0)+IF(AND(F1942=1,E1942&gt;45000,E1942&lt;=50000),'Z1'!$G$7/5000*(50000-E1942)*E1942,0)</f>
        <v>0</v>
      </c>
      <c r="P1942" s="24">
        <f t="shared" ca="1" si="401"/>
        <v>0</v>
      </c>
      <c r="Q1942" s="27">
        <v>105574</v>
      </c>
      <c r="R1942" s="26">
        <f t="shared" si="402"/>
        <v>104574</v>
      </c>
      <c r="S1942" s="27">
        <f t="shared" si="403"/>
        <v>1</v>
      </c>
      <c r="T1942" s="28">
        <f t="shared" si="404"/>
        <v>94116.6</v>
      </c>
      <c r="U1942" s="61">
        <f ca="1">OFFSET($U$4,B1942,0)/OFFSET($G$4,B1942,0)*G1942</f>
        <v>526335.64755330712</v>
      </c>
      <c r="V1942" s="62">
        <f t="shared" ca="1" si="405"/>
        <v>620452.2475533071</v>
      </c>
      <c r="W1942" s="63">
        <v>1084.5333247053427</v>
      </c>
      <c r="X1942" s="63">
        <f t="shared" ca="1" si="406"/>
        <v>1017.1348320546018</v>
      </c>
      <c r="Y1942" s="64">
        <f t="shared" ca="1" si="407"/>
        <v>-6.2145155999749901E-2</v>
      </c>
      <c r="Z1942" s="64"/>
      <c r="AA1942" s="64">
        <f ca="1">MAX(Y1942,OFFSET($AA$4,B1942,0))</f>
        <v>-6.2145155999749901E-2</v>
      </c>
      <c r="AB1942" s="62">
        <f t="shared" ca="1" si="408"/>
        <v>620452.24755330698</v>
      </c>
      <c r="AC1942" s="65">
        <f t="shared" ca="1" si="409"/>
        <v>0</v>
      </c>
      <c r="AD1942" s="62">
        <f ca="1">MAX(0,AB1942-W1942*(1+OFFSET($Y$4,B1942,0))*E1942)</f>
        <v>3322.1187743033515</v>
      </c>
      <c r="AE1942" s="65">
        <f ca="1">IF(OFFSET($AC$4,B1942,0)=0,0,-OFFSET($AC$4,B1942,0)/OFFSET($AD$4,B1942,0)*AD1942)</f>
        <v>-1196.3405085322668</v>
      </c>
      <c r="AF1942" s="51">
        <f t="shared" ca="1" si="410"/>
        <v>619255.90704477474</v>
      </c>
    </row>
    <row r="1943" spans="1:32" ht="11.25" x14ac:dyDescent="0.2">
      <c r="A1943" s="60">
        <v>70802</v>
      </c>
      <c r="B1943" s="102">
        <f>INT(A1943/10000)</f>
        <v>7</v>
      </c>
      <c r="C1943" s="109">
        <v>2</v>
      </c>
      <c r="D1943" s="60" t="s">
        <v>1999</v>
      </c>
      <c r="E1943" s="60">
        <v>567</v>
      </c>
      <c r="F1943" s="60">
        <v>0</v>
      </c>
      <c r="G1943" s="60">
        <f t="shared" si="398"/>
        <v>913.97014925373139</v>
      </c>
      <c r="H1943" s="60"/>
      <c r="I1943" s="60"/>
      <c r="J1943" s="57"/>
      <c r="K1943" s="23">
        <f t="shared" si="399"/>
        <v>1</v>
      </c>
      <c r="L1943" s="23">
        <f t="shared" si="400"/>
        <v>0</v>
      </c>
      <c r="M1943" s="23">
        <f ca="1">OFFSET('Z1'!$B$7,B1943,K1943)*E1943</f>
        <v>0</v>
      </c>
      <c r="N1943" s="23">
        <f ca="1">IF(L1943&gt;0,OFFSET('Z1'!$I$7,B1943,L1943)*IF(L1943=1,E1943-9300,IF(L1943=2,E1943-18000,IF(L1943=3,E1943-45000,0))),0)</f>
        <v>0</v>
      </c>
      <c r="O1943" s="23">
        <f>IF(AND(F1943=1,E1943&gt;20000,E1943&lt;=45000),E1943*'Z1'!$G$7,0)+IF(AND(F1943=1,E1943&gt;45000,E1943&lt;=50000),'Z1'!$G$7/5000*(50000-E1943)*E1943,0)</f>
        <v>0</v>
      </c>
      <c r="P1943" s="24">
        <f t="shared" ca="1" si="401"/>
        <v>0</v>
      </c>
      <c r="Q1943" s="27">
        <v>270767</v>
      </c>
      <c r="R1943" s="26">
        <f t="shared" si="402"/>
        <v>269767</v>
      </c>
      <c r="S1943" s="27">
        <f t="shared" si="403"/>
        <v>1</v>
      </c>
      <c r="T1943" s="28">
        <f t="shared" si="404"/>
        <v>242790.30000000002</v>
      </c>
      <c r="U1943" s="61">
        <f ca="1">OFFSET($U$4,B1943,0)/OFFSET($G$4,B1943,0)*G1943</f>
        <v>489233.29862741823</v>
      </c>
      <c r="V1943" s="62">
        <f t="shared" ca="1" si="405"/>
        <v>732023.59862741828</v>
      </c>
      <c r="W1943" s="63">
        <v>1307.0776331965806</v>
      </c>
      <c r="X1943" s="63">
        <f t="shared" ca="1" si="406"/>
        <v>1291.0469111594678</v>
      </c>
      <c r="Y1943" s="64">
        <f t="shared" ca="1" si="407"/>
        <v>-1.2264552334131928E-2</v>
      </c>
      <c r="Z1943" s="64"/>
      <c r="AA1943" s="64">
        <f ca="1">MAX(Y1943,OFFSET($AA$4,B1943,0))</f>
        <v>-1.2264552334131928E-2</v>
      </c>
      <c r="AB1943" s="62">
        <f t="shared" ca="1" si="408"/>
        <v>732023.59862741816</v>
      </c>
      <c r="AC1943" s="65">
        <f t="shared" ca="1" si="409"/>
        <v>0</v>
      </c>
      <c r="AD1943" s="62">
        <f ca="1">MAX(0,AB1943-W1943*(1+OFFSET($Y$4,B1943,0))*E1943)</f>
        <v>40688.740456880885</v>
      </c>
      <c r="AE1943" s="65">
        <f ca="1">IF(OFFSET($AC$4,B1943,0)=0,0,-OFFSET($AC$4,B1943,0)/OFFSET($AD$4,B1943,0)*AD1943)</f>
        <v>-14652.573178973707</v>
      </c>
      <c r="AF1943" s="51">
        <f t="shared" ca="1" si="410"/>
        <v>717371.02544844442</v>
      </c>
    </row>
    <row r="1944" spans="1:32" ht="11.25" x14ac:dyDescent="0.2">
      <c r="A1944" s="60">
        <v>70803</v>
      </c>
      <c r="B1944" s="102">
        <f>INT(A1944/10000)</f>
        <v>7</v>
      </c>
      <c r="C1944" s="109">
        <v>2</v>
      </c>
      <c r="D1944" s="60" t="s">
        <v>2000</v>
      </c>
      <c r="E1944" s="60">
        <v>610</v>
      </c>
      <c r="F1944" s="60">
        <v>0</v>
      </c>
      <c r="G1944" s="60">
        <f t="shared" si="398"/>
        <v>983.28358208955228</v>
      </c>
      <c r="H1944" s="60"/>
      <c r="I1944" s="60"/>
      <c r="J1944" s="57"/>
      <c r="K1944" s="23">
        <f t="shared" si="399"/>
        <v>1</v>
      </c>
      <c r="L1944" s="23">
        <f t="shared" si="400"/>
        <v>0</v>
      </c>
      <c r="M1944" s="23">
        <f ca="1">OFFSET('Z1'!$B$7,B1944,K1944)*E1944</f>
        <v>0</v>
      </c>
      <c r="N1944" s="23">
        <f ca="1">IF(L1944&gt;0,OFFSET('Z1'!$I$7,B1944,L1944)*IF(L1944=1,E1944-9300,IF(L1944=2,E1944-18000,IF(L1944=3,E1944-45000,0))),0)</f>
        <v>0</v>
      </c>
      <c r="O1944" s="23">
        <f>IF(AND(F1944=1,E1944&gt;20000,E1944&lt;=45000),E1944*'Z1'!$G$7,0)+IF(AND(F1944=1,E1944&gt;45000,E1944&lt;=50000),'Z1'!$G$7/5000*(50000-E1944)*E1944,0)</f>
        <v>0</v>
      </c>
      <c r="P1944" s="24">
        <f t="shared" ca="1" si="401"/>
        <v>0</v>
      </c>
      <c r="Q1944" s="27">
        <v>156026</v>
      </c>
      <c r="R1944" s="26">
        <f t="shared" si="402"/>
        <v>155026</v>
      </c>
      <c r="S1944" s="27">
        <f t="shared" si="403"/>
        <v>1</v>
      </c>
      <c r="T1944" s="28">
        <f t="shared" si="404"/>
        <v>139523.4</v>
      </c>
      <c r="U1944" s="61">
        <f ca="1">OFFSET($U$4,B1944,0)/OFFSET($G$4,B1944,0)*G1944</f>
        <v>526335.64755330712</v>
      </c>
      <c r="V1944" s="62">
        <f t="shared" ca="1" si="405"/>
        <v>665859.04755330714</v>
      </c>
      <c r="W1944" s="63">
        <v>1128.0674572776929</v>
      </c>
      <c r="X1944" s="63">
        <f t="shared" ca="1" si="406"/>
        <v>1091.5722091037821</v>
      </c>
      <c r="Y1944" s="64">
        <f t="shared" ca="1" si="407"/>
        <v>-3.235200868393362E-2</v>
      </c>
      <c r="Z1944" s="64"/>
      <c r="AA1944" s="64">
        <f ca="1">MAX(Y1944,OFFSET($AA$4,B1944,0))</f>
        <v>-3.235200868393362E-2</v>
      </c>
      <c r="AB1944" s="62">
        <f t="shared" ca="1" si="408"/>
        <v>665859.04755330714</v>
      </c>
      <c r="AC1944" s="65">
        <f t="shared" ca="1" si="409"/>
        <v>0</v>
      </c>
      <c r="AD1944" s="62">
        <f ca="1">MAX(0,AB1944-W1944*(1+OFFSET($Y$4,B1944,0))*E1944)</f>
        <v>23956.766339102061</v>
      </c>
      <c r="AE1944" s="65">
        <f ca="1">IF(OFFSET($AC$4,B1944,0)=0,0,-OFFSET($AC$4,B1944,0)/OFFSET($AD$4,B1944,0)*AD1944)</f>
        <v>-8627.1599458150467</v>
      </c>
      <c r="AF1944" s="51">
        <f t="shared" ca="1" si="410"/>
        <v>657231.88760749204</v>
      </c>
    </row>
    <row r="1945" spans="1:32" ht="11.25" x14ac:dyDescent="0.2">
      <c r="A1945" s="60">
        <v>70804</v>
      </c>
      <c r="B1945" s="102">
        <f>INT(A1945/10000)</f>
        <v>7</v>
      </c>
      <c r="C1945" s="109">
        <v>2</v>
      </c>
      <c r="D1945" s="60" t="s">
        <v>2001</v>
      </c>
      <c r="E1945" s="60">
        <v>794</v>
      </c>
      <c r="F1945" s="60">
        <v>0</v>
      </c>
      <c r="G1945" s="60">
        <f t="shared" si="398"/>
        <v>1279.8805970149253</v>
      </c>
      <c r="H1945" s="60"/>
      <c r="I1945" s="60"/>
      <c r="J1945" s="57"/>
      <c r="K1945" s="23">
        <f t="shared" si="399"/>
        <v>1</v>
      </c>
      <c r="L1945" s="23">
        <f t="shared" si="400"/>
        <v>0</v>
      </c>
      <c r="M1945" s="23">
        <f ca="1">OFFSET('Z1'!$B$7,B1945,K1945)*E1945</f>
        <v>0</v>
      </c>
      <c r="N1945" s="23">
        <f ca="1">IF(L1945&gt;0,OFFSET('Z1'!$I$7,B1945,L1945)*IF(L1945=1,E1945-9300,IF(L1945=2,E1945-18000,IF(L1945=3,E1945-45000,0))),0)</f>
        <v>0</v>
      </c>
      <c r="O1945" s="23">
        <f>IF(AND(F1945=1,E1945&gt;20000,E1945&lt;=45000),E1945*'Z1'!$G$7,0)+IF(AND(F1945=1,E1945&gt;45000,E1945&lt;=50000),'Z1'!$G$7/5000*(50000-E1945)*E1945,0)</f>
        <v>0</v>
      </c>
      <c r="P1945" s="24">
        <f t="shared" ca="1" si="401"/>
        <v>0</v>
      </c>
      <c r="Q1945" s="27">
        <v>93331</v>
      </c>
      <c r="R1945" s="26">
        <f t="shared" si="402"/>
        <v>92331</v>
      </c>
      <c r="S1945" s="27">
        <f t="shared" si="403"/>
        <v>1</v>
      </c>
      <c r="T1945" s="28">
        <f t="shared" si="404"/>
        <v>83097.900000000009</v>
      </c>
      <c r="U1945" s="61">
        <f ca="1">OFFSET($U$4,B1945,0)/OFFSET($G$4,B1945,0)*G1945</f>
        <v>685099.187143157</v>
      </c>
      <c r="V1945" s="62">
        <f t="shared" ca="1" si="405"/>
        <v>768197.08714315703</v>
      </c>
      <c r="W1945" s="63">
        <v>1037.0794225634534</v>
      </c>
      <c r="X1945" s="63">
        <f t="shared" ca="1" si="406"/>
        <v>967.50262864377464</v>
      </c>
      <c r="Y1945" s="64">
        <f t="shared" ca="1" si="407"/>
        <v>-6.7089166370400855E-2</v>
      </c>
      <c r="Z1945" s="64"/>
      <c r="AA1945" s="64">
        <f ca="1">MAX(Y1945,OFFSET($AA$4,B1945,0))</f>
        <v>-6.7089166370400855E-2</v>
      </c>
      <c r="AB1945" s="62">
        <f t="shared" ca="1" si="408"/>
        <v>768197.08714315703</v>
      </c>
      <c r="AC1945" s="65">
        <f t="shared" ca="1" si="409"/>
        <v>0</v>
      </c>
      <c r="AD1945" s="62">
        <f ca="1">MAX(0,AB1945-W1945*(1+OFFSET($Y$4,B1945,0))*E1945)</f>
        <v>63.893377992324531</v>
      </c>
      <c r="AE1945" s="65">
        <f ca="1">IF(OFFSET($AC$4,B1945,0)=0,0,-OFFSET($AC$4,B1945,0)/OFFSET($AD$4,B1945,0)*AD1945)</f>
        <v>-23.008881232794266</v>
      </c>
      <c r="AF1945" s="51">
        <f t="shared" ca="1" si="410"/>
        <v>768174.07826192421</v>
      </c>
    </row>
    <row r="1946" spans="1:32" ht="11.25" x14ac:dyDescent="0.2">
      <c r="A1946" s="60">
        <v>70805</v>
      </c>
      <c r="B1946" s="102">
        <f>INT(A1946/10000)</f>
        <v>7</v>
      </c>
      <c r="C1946" s="109">
        <v>3</v>
      </c>
      <c r="D1946" s="60" t="s">
        <v>2002</v>
      </c>
      <c r="E1946" s="60">
        <v>1453</v>
      </c>
      <c r="F1946" s="60">
        <v>0</v>
      </c>
      <c r="G1946" s="60">
        <f t="shared" si="398"/>
        <v>2342.1492537313434</v>
      </c>
      <c r="H1946" s="60"/>
      <c r="I1946" s="60"/>
      <c r="J1946" s="57"/>
      <c r="K1946" s="23">
        <f t="shared" si="399"/>
        <v>1</v>
      </c>
      <c r="L1946" s="23">
        <f t="shared" si="400"/>
        <v>0</v>
      </c>
      <c r="M1946" s="23">
        <f ca="1">OFFSET('Z1'!$B$7,B1946,K1946)*E1946</f>
        <v>0</v>
      </c>
      <c r="N1946" s="23">
        <f ca="1">IF(L1946&gt;0,OFFSET('Z1'!$I$7,B1946,L1946)*IF(L1946=1,E1946-9300,IF(L1946=2,E1946-18000,IF(L1946=3,E1946-45000,0))),0)</f>
        <v>0</v>
      </c>
      <c r="O1946" s="23">
        <f>IF(AND(F1946=1,E1946&gt;20000,E1946&lt;=45000),E1946*'Z1'!$G$7,0)+IF(AND(F1946=1,E1946&gt;45000,E1946&lt;=50000),'Z1'!$G$7/5000*(50000-E1946)*E1946,0)</f>
        <v>0</v>
      </c>
      <c r="P1946" s="24">
        <f t="shared" ca="1" si="401"/>
        <v>0</v>
      </c>
      <c r="Q1946" s="27">
        <v>77404</v>
      </c>
      <c r="R1946" s="26">
        <f t="shared" si="402"/>
        <v>76404</v>
      </c>
      <c r="S1946" s="27">
        <f t="shared" si="403"/>
        <v>1</v>
      </c>
      <c r="T1946" s="28">
        <f t="shared" si="404"/>
        <v>68763.600000000006</v>
      </c>
      <c r="U1946" s="61">
        <f ca="1">OFFSET($U$4,B1946,0)/OFFSET($G$4,B1946,0)*G1946</f>
        <v>1253714.2555655004</v>
      </c>
      <c r="V1946" s="62">
        <f t="shared" ca="1" si="405"/>
        <v>1322477.8555655004</v>
      </c>
      <c r="W1946" s="63">
        <v>977.08764059746238</v>
      </c>
      <c r="X1946" s="63">
        <f t="shared" ca="1" si="406"/>
        <v>910.17058194459764</v>
      </c>
      <c r="Y1946" s="64">
        <f t="shared" ca="1" si="407"/>
        <v>-6.8486239997823328E-2</v>
      </c>
      <c r="Z1946" s="64"/>
      <c r="AA1946" s="64">
        <f ca="1">MAX(Y1946,OFFSET($AA$4,B1946,0))</f>
        <v>-6.8486239997823328E-2</v>
      </c>
      <c r="AB1946" s="62">
        <f t="shared" ca="1" si="408"/>
        <v>1322477.8555655004</v>
      </c>
      <c r="AC1946" s="65">
        <f t="shared" ca="1" si="409"/>
        <v>0</v>
      </c>
      <c r="AD1946" s="62">
        <f ca="1">MAX(0,AB1946-W1946*(1+OFFSET($Y$4,B1946,0))*E1946)</f>
        <v>0</v>
      </c>
      <c r="AE1946" s="65">
        <f ca="1">IF(OFFSET($AC$4,B1946,0)=0,0,-OFFSET($AC$4,B1946,0)/OFFSET($AD$4,B1946,0)*AD1946)</f>
        <v>0</v>
      </c>
      <c r="AF1946" s="51">
        <f t="shared" ca="1" si="410"/>
        <v>1322477.8555655004</v>
      </c>
    </row>
    <row r="1947" spans="1:32" ht="11.25" x14ac:dyDescent="0.2">
      <c r="A1947" s="60">
        <v>70806</v>
      </c>
      <c r="B1947" s="102">
        <f>INT(A1947/10000)</f>
        <v>7</v>
      </c>
      <c r="C1947" s="109">
        <v>2</v>
      </c>
      <c r="D1947" s="60" t="s">
        <v>2003</v>
      </c>
      <c r="E1947" s="60">
        <v>829</v>
      </c>
      <c r="F1947" s="60">
        <v>0</v>
      </c>
      <c r="G1947" s="60">
        <f t="shared" si="398"/>
        <v>1336.2985074626865</v>
      </c>
      <c r="H1947" s="60"/>
      <c r="I1947" s="60"/>
      <c r="J1947" s="57"/>
      <c r="K1947" s="23">
        <f t="shared" si="399"/>
        <v>1</v>
      </c>
      <c r="L1947" s="23">
        <f t="shared" si="400"/>
        <v>0</v>
      </c>
      <c r="M1947" s="23">
        <f ca="1">OFFSET('Z1'!$B$7,B1947,K1947)*E1947</f>
        <v>0</v>
      </c>
      <c r="N1947" s="23">
        <f ca="1">IF(L1947&gt;0,OFFSET('Z1'!$I$7,B1947,L1947)*IF(L1947=1,E1947-9300,IF(L1947=2,E1947-18000,IF(L1947=3,E1947-45000,0))),0)</f>
        <v>0</v>
      </c>
      <c r="O1947" s="23">
        <f>IF(AND(F1947=1,E1947&gt;20000,E1947&lt;=45000),E1947*'Z1'!$G$7,0)+IF(AND(F1947=1,E1947&gt;45000,E1947&lt;=50000),'Z1'!$G$7/5000*(50000-E1947)*E1947,0)</f>
        <v>0</v>
      </c>
      <c r="P1947" s="24">
        <f t="shared" ca="1" si="401"/>
        <v>0</v>
      </c>
      <c r="Q1947" s="27">
        <v>31282</v>
      </c>
      <c r="R1947" s="26">
        <f t="shared" si="402"/>
        <v>30282</v>
      </c>
      <c r="S1947" s="27">
        <f t="shared" si="403"/>
        <v>1</v>
      </c>
      <c r="T1947" s="28">
        <f t="shared" si="404"/>
        <v>27253.8</v>
      </c>
      <c r="U1947" s="61">
        <f ca="1">OFFSET($U$4,B1947,0)/OFFSET($G$4,B1947,0)*G1947</f>
        <v>715298.77347818285</v>
      </c>
      <c r="V1947" s="62">
        <f t="shared" ca="1" si="405"/>
        <v>742552.57347818289</v>
      </c>
      <c r="W1947" s="63">
        <v>965.40859751388757</v>
      </c>
      <c r="X1947" s="63">
        <f t="shared" ca="1" si="406"/>
        <v>895.72083652374295</v>
      </c>
      <c r="Y1947" s="64">
        <f t="shared" ca="1" si="407"/>
        <v>-7.2184732111982397E-2</v>
      </c>
      <c r="Z1947" s="64"/>
      <c r="AA1947" s="64">
        <f ca="1">MAX(Y1947,OFFSET($AA$4,B1947,0))</f>
        <v>-7.2166759510916223E-2</v>
      </c>
      <c r="AB1947" s="62">
        <f t="shared" ca="1" si="408"/>
        <v>742566.95737725811</v>
      </c>
      <c r="AC1947" s="65">
        <f t="shared" ca="1" si="409"/>
        <v>14.383899075211957</v>
      </c>
      <c r="AD1947" s="62">
        <f ca="1">MAX(0,AB1947-W1947*(1+OFFSET($Y$4,B1947,0))*E1947)</f>
        <v>0</v>
      </c>
      <c r="AE1947" s="65">
        <f ca="1">IF(OFFSET($AC$4,B1947,0)=0,0,-OFFSET($AC$4,B1947,0)/OFFSET($AD$4,B1947,0)*AD1947)</f>
        <v>0</v>
      </c>
      <c r="AF1947" s="51">
        <f t="shared" ca="1" si="410"/>
        <v>742566.95737725811</v>
      </c>
    </row>
    <row r="1948" spans="1:32" ht="11.25" x14ac:dyDescent="0.2">
      <c r="A1948" s="60">
        <v>70807</v>
      </c>
      <c r="B1948" s="102">
        <f>INT(A1948/10000)</f>
        <v>7</v>
      </c>
      <c r="C1948" s="109">
        <v>4</v>
      </c>
      <c r="D1948" s="60" t="s">
        <v>2004</v>
      </c>
      <c r="E1948" s="60">
        <v>2582</v>
      </c>
      <c r="F1948" s="60">
        <v>0</v>
      </c>
      <c r="G1948" s="60">
        <f t="shared" si="398"/>
        <v>4162.0298507462685</v>
      </c>
      <c r="H1948" s="60"/>
      <c r="I1948" s="60"/>
      <c r="J1948" s="57"/>
      <c r="K1948" s="23">
        <f t="shared" si="399"/>
        <v>1</v>
      </c>
      <c r="L1948" s="23">
        <f t="shared" si="400"/>
        <v>0</v>
      </c>
      <c r="M1948" s="23">
        <f ca="1">OFFSET('Z1'!$B$7,B1948,K1948)*E1948</f>
        <v>0</v>
      </c>
      <c r="N1948" s="23">
        <f ca="1">IF(L1948&gt;0,OFFSET('Z1'!$I$7,B1948,L1948)*IF(L1948=1,E1948-9300,IF(L1948=2,E1948-18000,IF(L1948=3,E1948-45000,0))),0)</f>
        <v>0</v>
      </c>
      <c r="O1948" s="23">
        <f>IF(AND(F1948=1,E1948&gt;20000,E1948&lt;=45000),E1948*'Z1'!$G$7,0)+IF(AND(F1948=1,E1948&gt;45000,E1948&lt;=50000),'Z1'!$G$7/5000*(50000-E1948)*E1948,0)</f>
        <v>0</v>
      </c>
      <c r="P1948" s="24">
        <f t="shared" ca="1" si="401"/>
        <v>0</v>
      </c>
      <c r="Q1948" s="27">
        <v>460576</v>
      </c>
      <c r="R1948" s="26">
        <f t="shared" si="402"/>
        <v>459576</v>
      </c>
      <c r="S1948" s="27">
        <f t="shared" si="403"/>
        <v>1</v>
      </c>
      <c r="T1948" s="28">
        <f t="shared" si="404"/>
        <v>413618.4</v>
      </c>
      <c r="U1948" s="61">
        <f ca="1">OFFSET($U$4,B1948,0)/OFFSET($G$4,B1948,0)*G1948</f>
        <v>2227866.6262010471</v>
      </c>
      <c r="V1948" s="62">
        <f t="shared" ca="1" si="405"/>
        <v>2641485.026201047</v>
      </c>
      <c r="W1948" s="63">
        <v>1089.7434221302208</v>
      </c>
      <c r="X1948" s="63">
        <f t="shared" ca="1" si="406"/>
        <v>1023.0383525178338</v>
      </c>
      <c r="Y1948" s="64">
        <f t="shared" ca="1" si="407"/>
        <v>-6.1211720353395171E-2</v>
      </c>
      <c r="Z1948" s="64"/>
      <c r="AA1948" s="64">
        <f ca="1">MAX(Y1948,OFFSET($AA$4,B1948,0))</f>
        <v>-6.1211720353395171E-2</v>
      </c>
      <c r="AB1948" s="62">
        <f t="shared" ca="1" si="408"/>
        <v>2641485.026201047</v>
      </c>
      <c r="AC1948" s="65">
        <f t="shared" ca="1" si="409"/>
        <v>0</v>
      </c>
      <c r="AD1948" s="62">
        <f ca="1">MAX(0,AB1948-W1948*(1+OFFSET($Y$4,B1948,0))*E1948)</f>
        <v>16755.797985627316</v>
      </c>
      <c r="AE1948" s="65">
        <f ca="1">IF(OFFSET($AC$4,B1948,0)=0,0,-OFFSET($AC$4,B1948,0)/OFFSET($AD$4,B1948,0)*AD1948)</f>
        <v>-6033.9925345363026</v>
      </c>
      <c r="AF1948" s="51">
        <f t="shared" ca="1" si="410"/>
        <v>2635451.0336665106</v>
      </c>
    </row>
    <row r="1949" spans="1:32" ht="11.25" x14ac:dyDescent="0.2">
      <c r="A1949" s="60">
        <v>70808</v>
      </c>
      <c r="B1949" s="102">
        <f>INT(A1949/10000)</f>
        <v>7</v>
      </c>
      <c r="C1949" s="109">
        <v>2</v>
      </c>
      <c r="D1949" s="60" t="s">
        <v>2005</v>
      </c>
      <c r="E1949" s="60">
        <v>874</v>
      </c>
      <c r="F1949" s="60">
        <v>0</v>
      </c>
      <c r="G1949" s="60">
        <f t="shared" si="398"/>
        <v>1408.8358208955224</v>
      </c>
      <c r="H1949" s="60"/>
      <c r="I1949" s="60"/>
      <c r="J1949" s="57"/>
      <c r="K1949" s="23">
        <f t="shared" si="399"/>
        <v>1</v>
      </c>
      <c r="L1949" s="23">
        <f t="shared" si="400"/>
        <v>0</v>
      </c>
      <c r="M1949" s="23">
        <f ca="1">OFFSET('Z1'!$B$7,B1949,K1949)*E1949</f>
        <v>0</v>
      </c>
      <c r="N1949" s="23">
        <f ca="1">IF(L1949&gt;0,OFFSET('Z1'!$I$7,B1949,L1949)*IF(L1949=1,E1949-9300,IF(L1949=2,E1949-18000,IF(L1949=3,E1949-45000,0))),0)</f>
        <v>0</v>
      </c>
      <c r="O1949" s="23">
        <f>IF(AND(F1949=1,E1949&gt;20000,E1949&lt;=45000),E1949*'Z1'!$G$7,0)+IF(AND(F1949=1,E1949&gt;45000,E1949&lt;=50000),'Z1'!$G$7/5000*(50000-E1949)*E1949,0)</f>
        <v>0</v>
      </c>
      <c r="P1949" s="24">
        <f t="shared" ca="1" si="401"/>
        <v>0</v>
      </c>
      <c r="Q1949" s="27">
        <v>114945</v>
      </c>
      <c r="R1949" s="26">
        <f t="shared" si="402"/>
        <v>113945</v>
      </c>
      <c r="S1949" s="27">
        <f t="shared" si="403"/>
        <v>1</v>
      </c>
      <c r="T1949" s="28">
        <f t="shared" si="404"/>
        <v>102550.5</v>
      </c>
      <c r="U1949" s="61">
        <f ca="1">OFFSET($U$4,B1949,0)/OFFSET($G$4,B1949,0)*G1949</f>
        <v>754126.81305178744</v>
      </c>
      <c r="V1949" s="62">
        <f t="shared" ca="1" si="405"/>
        <v>856677.31305178744</v>
      </c>
      <c r="W1949" s="63">
        <v>1047.794220913275</v>
      </c>
      <c r="X1949" s="63">
        <f t="shared" ca="1" si="406"/>
        <v>980.17999205010005</v>
      </c>
      <c r="Y1949" s="64">
        <f t="shared" ca="1" si="407"/>
        <v>-6.4530064695567102E-2</v>
      </c>
      <c r="Z1949" s="64"/>
      <c r="AA1949" s="64">
        <f ca="1">MAX(Y1949,OFFSET($AA$4,B1949,0))</f>
        <v>-6.4530064695567102E-2</v>
      </c>
      <c r="AB1949" s="62">
        <f t="shared" ca="1" si="408"/>
        <v>856677.31305178744</v>
      </c>
      <c r="AC1949" s="65">
        <f t="shared" ca="1" si="409"/>
        <v>0</v>
      </c>
      <c r="AD1949" s="62">
        <f ca="1">MAX(0,AB1949-W1949*(1+OFFSET($Y$4,B1949,0))*E1949)</f>
        <v>2414.6116775155533</v>
      </c>
      <c r="AE1949" s="65">
        <f ca="1">IF(OFFSET($AC$4,B1949,0)=0,0,-OFFSET($AC$4,B1949,0)/OFFSET($AD$4,B1949,0)*AD1949)</f>
        <v>-869.53476333568688</v>
      </c>
      <c r="AF1949" s="51">
        <f t="shared" ca="1" si="410"/>
        <v>855807.77828845172</v>
      </c>
    </row>
    <row r="1950" spans="1:32" ht="11.25" x14ac:dyDescent="0.2">
      <c r="A1950" s="60">
        <v>70809</v>
      </c>
      <c r="B1950" s="102">
        <f>INT(A1950/10000)</f>
        <v>7</v>
      </c>
      <c r="C1950" s="109">
        <v>1</v>
      </c>
      <c r="D1950" s="60" t="s">
        <v>2006</v>
      </c>
      <c r="E1950" s="60">
        <v>374</v>
      </c>
      <c r="F1950" s="60">
        <v>0</v>
      </c>
      <c r="G1950" s="60">
        <f t="shared" si="398"/>
        <v>602.8656716417911</v>
      </c>
      <c r="H1950" s="60"/>
      <c r="I1950" s="60"/>
      <c r="J1950" s="57"/>
      <c r="K1950" s="23">
        <f t="shared" si="399"/>
        <v>1</v>
      </c>
      <c r="L1950" s="23">
        <f t="shared" si="400"/>
        <v>0</v>
      </c>
      <c r="M1950" s="23">
        <f ca="1">OFFSET('Z1'!$B$7,B1950,K1950)*E1950</f>
        <v>0</v>
      </c>
      <c r="N1950" s="23">
        <f ca="1">IF(L1950&gt;0,OFFSET('Z1'!$I$7,B1950,L1950)*IF(L1950=1,E1950-9300,IF(L1950=2,E1950-18000,IF(L1950=3,E1950-45000,0))),0)</f>
        <v>0</v>
      </c>
      <c r="O1950" s="23">
        <f>IF(AND(F1950=1,E1950&gt;20000,E1950&lt;=45000),E1950*'Z1'!$G$7,0)+IF(AND(F1950=1,E1950&gt;45000,E1950&lt;=50000),'Z1'!$G$7/5000*(50000-E1950)*E1950,0)</f>
        <v>0</v>
      </c>
      <c r="P1950" s="24">
        <f t="shared" ca="1" si="401"/>
        <v>0</v>
      </c>
      <c r="Q1950" s="27">
        <v>16094</v>
      </c>
      <c r="R1950" s="26">
        <f t="shared" si="402"/>
        <v>15094</v>
      </c>
      <c r="S1950" s="27">
        <f t="shared" si="403"/>
        <v>1</v>
      </c>
      <c r="T1950" s="28">
        <f t="shared" si="404"/>
        <v>13584.6</v>
      </c>
      <c r="U1950" s="61">
        <f ca="1">OFFSET($U$4,B1950,0)/OFFSET($G$4,B1950,0)*G1950</f>
        <v>322704.15112284728</v>
      </c>
      <c r="V1950" s="62">
        <f t="shared" ca="1" si="405"/>
        <v>336288.75112284726</v>
      </c>
      <c r="W1950" s="63">
        <v>964.52872932284936</v>
      </c>
      <c r="X1950" s="63">
        <f t="shared" ca="1" si="406"/>
        <v>899.16778375092849</v>
      </c>
      <c r="Y1950" s="64">
        <f t="shared" ca="1" si="407"/>
        <v>-6.7764643586933682E-2</v>
      </c>
      <c r="Z1950" s="64"/>
      <c r="AA1950" s="64">
        <f ca="1">MAX(Y1950,OFFSET($AA$4,B1950,0))</f>
        <v>-6.7764643586933682E-2</v>
      </c>
      <c r="AB1950" s="62">
        <f t="shared" ca="1" si="408"/>
        <v>336288.75112284726</v>
      </c>
      <c r="AC1950" s="65">
        <f t="shared" ca="1" si="409"/>
        <v>0</v>
      </c>
      <c r="AD1950" s="62">
        <f ca="1">MAX(0,AB1950-W1950*(1+OFFSET($Y$4,B1950,0))*E1950)</f>
        <v>0</v>
      </c>
      <c r="AE1950" s="65">
        <f ca="1">IF(OFFSET($AC$4,B1950,0)=0,0,-OFFSET($AC$4,B1950,0)/OFFSET($AD$4,B1950,0)*AD1950)</f>
        <v>0</v>
      </c>
      <c r="AF1950" s="51">
        <f t="shared" ca="1" si="410"/>
        <v>336288.75112284726</v>
      </c>
    </row>
    <row r="1951" spans="1:32" ht="11.25" x14ac:dyDescent="0.2">
      <c r="A1951" s="60">
        <v>70810</v>
      </c>
      <c r="B1951" s="102">
        <f>INT(A1951/10000)</f>
        <v>7</v>
      </c>
      <c r="C1951" s="109">
        <v>1</v>
      </c>
      <c r="D1951" s="60" t="s">
        <v>2007</v>
      </c>
      <c r="E1951" s="60">
        <v>261</v>
      </c>
      <c r="F1951" s="60">
        <v>0</v>
      </c>
      <c r="G1951" s="60">
        <f t="shared" si="398"/>
        <v>420.71641791044777</v>
      </c>
      <c r="H1951" s="60"/>
      <c r="I1951" s="60"/>
      <c r="J1951" s="57"/>
      <c r="K1951" s="23">
        <f t="shared" si="399"/>
        <v>1</v>
      </c>
      <c r="L1951" s="23">
        <f t="shared" si="400"/>
        <v>0</v>
      </c>
      <c r="M1951" s="23">
        <f ca="1">OFFSET('Z1'!$B$7,B1951,K1951)*E1951</f>
        <v>0</v>
      </c>
      <c r="N1951" s="23">
        <f ca="1">IF(L1951&gt;0,OFFSET('Z1'!$I$7,B1951,L1951)*IF(L1951=1,E1951-9300,IF(L1951=2,E1951-18000,IF(L1951=3,E1951-45000,0))),0)</f>
        <v>0</v>
      </c>
      <c r="O1951" s="23">
        <f>IF(AND(F1951=1,E1951&gt;20000,E1951&lt;=45000),E1951*'Z1'!$G$7,0)+IF(AND(F1951=1,E1951&gt;45000,E1951&lt;=50000),'Z1'!$G$7/5000*(50000-E1951)*E1951,0)</f>
        <v>0</v>
      </c>
      <c r="P1951" s="24">
        <f t="shared" ca="1" si="401"/>
        <v>0</v>
      </c>
      <c r="Q1951" s="27">
        <v>2413</v>
      </c>
      <c r="R1951" s="26">
        <f t="shared" si="402"/>
        <v>1413</v>
      </c>
      <c r="S1951" s="27">
        <f t="shared" si="403"/>
        <v>1</v>
      </c>
      <c r="T1951" s="28">
        <f t="shared" si="404"/>
        <v>1271.7</v>
      </c>
      <c r="U1951" s="61">
        <f ca="1">OFFSET($U$4,B1951,0)/OFFSET($G$4,B1951,0)*G1951</f>
        <v>225202.62952690679</v>
      </c>
      <c r="V1951" s="62">
        <f t="shared" ca="1" si="405"/>
        <v>226474.3295269068</v>
      </c>
      <c r="W1951" s="63">
        <v>943.07014557080083</v>
      </c>
      <c r="X1951" s="63">
        <f t="shared" ca="1" si="406"/>
        <v>867.71773765098396</v>
      </c>
      <c r="Y1951" s="64">
        <f t="shared" ca="1" si="407"/>
        <v>-7.9901169890400081E-2</v>
      </c>
      <c r="Z1951" s="64"/>
      <c r="AA1951" s="64">
        <f ca="1">MAX(Y1951,OFFSET($AA$4,B1951,0))</f>
        <v>-7.2166759510916223E-2</v>
      </c>
      <c r="AB1951" s="62">
        <f t="shared" ca="1" si="408"/>
        <v>228378.08741427516</v>
      </c>
      <c r="AC1951" s="65">
        <f t="shared" ca="1" si="409"/>
        <v>1903.7578873683524</v>
      </c>
      <c r="AD1951" s="62">
        <f ca="1">MAX(0,AB1951-W1951*(1+OFFSET($Y$4,B1951,0))*E1951)</f>
        <v>0</v>
      </c>
      <c r="AE1951" s="65">
        <f ca="1">IF(OFFSET($AC$4,B1951,0)=0,0,-OFFSET($AC$4,B1951,0)/OFFSET($AD$4,B1951,0)*AD1951)</f>
        <v>0</v>
      </c>
      <c r="AF1951" s="51">
        <f t="shared" ca="1" si="410"/>
        <v>228378.08741427516</v>
      </c>
    </row>
    <row r="1952" spans="1:32" ht="11.25" x14ac:dyDescent="0.2">
      <c r="A1952" s="60">
        <v>70811</v>
      </c>
      <c r="B1952" s="102">
        <f>INT(A1952/10000)</f>
        <v>7</v>
      </c>
      <c r="C1952" s="109">
        <v>2</v>
      </c>
      <c r="D1952" s="60" t="s">
        <v>2008</v>
      </c>
      <c r="E1952" s="60">
        <v>604</v>
      </c>
      <c r="F1952" s="60">
        <v>0</v>
      </c>
      <c r="G1952" s="60">
        <f t="shared" si="398"/>
        <v>973.61194029850742</v>
      </c>
      <c r="H1952" s="60"/>
      <c r="I1952" s="60"/>
      <c r="J1952" s="57"/>
      <c r="K1952" s="23">
        <f t="shared" si="399"/>
        <v>1</v>
      </c>
      <c r="L1952" s="23">
        <f t="shared" si="400"/>
        <v>0</v>
      </c>
      <c r="M1952" s="23">
        <f ca="1">OFFSET('Z1'!$B$7,B1952,K1952)*E1952</f>
        <v>0</v>
      </c>
      <c r="N1952" s="23">
        <f ca="1">IF(L1952&gt;0,OFFSET('Z1'!$I$7,B1952,L1952)*IF(L1952=1,E1952-9300,IF(L1952=2,E1952-18000,IF(L1952=3,E1952-45000,0))),0)</f>
        <v>0</v>
      </c>
      <c r="O1952" s="23">
        <f>IF(AND(F1952=1,E1952&gt;20000,E1952&lt;=45000),E1952*'Z1'!$G$7,0)+IF(AND(F1952=1,E1952&gt;45000,E1952&lt;=50000),'Z1'!$G$7/5000*(50000-E1952)*E1952,0)</f>
        <v>0</v>
      </c>
      <c r="P1952" s="24">
        <f t="shared" ca="1" si="401"/>
        <v>0</v>
      </c>
      <c r="Q1952" s="27">
        <v>458512</v>
      </c>
      <c r="R1952" s="26">
        <f t="shared" si="402"/>
        <v>457512</v>
      </c>
      <c r="S1952" s="27">
        <f t="shared" si="403"/>
        <v>1</v>
      </c>
      <c r="T1952" s="28">
        <f t="shared" si="404"/>
        <v>411760.8</v>
      </c>
      <c r="U1952" s="61">
        <f ca="1">OFFSET($U$4,B1952,0)/OFFSET($G$4,B1952,0)*G1952</f>
        <v>521158.57561015978</v>
      </c>
      <c r="V1952" s="62">
        <f t="shared" ca="1" si="405"/>
        <v>932919.37561015971</v>
      </c>
      <c r="W1952" s="63">
        <v>1580.3316721087974</v>
      </c>
      <c r="X1952" s="63">
        <f t="shared" ca="1" si="406"/>
        <v>1544.5685026658273</v>
      </c>
      <c r="Y1952" s="64">
        <f t="shared" ca="1" si="407"/>
        <v>-2.2630166865698298E-2</v>
      </c>
      <c r="Z1952" s="64"/>
      <c r="AA1952" s="64">
        <f ca="1">MAX(Y1952,OFFSET($AA$4,B1952,0))</f>
        <v>-2.2630166865698298E-2</v>
      </c>
      <c r="AB1952" s="62">
        <f t="shared" ca="1" si="408"/>
        <v>932919.37561015971</v>
      </c>
      <c r="AC1952" s="65">
        <f t="shared" ca="1" si="409"/>
        <v>0</v>
      </c>
      <c r="AD1952" s="62">
        <f ca="1">MAX(0,AB1952-W1952*(1+OFFSET($Y$4,B1952,0))*E1952)</f>
        <v>42511.083106727572</v>
      </c>
      <c r="AE1952" s="65">
        <f ca="1">IF(OFFSET($AC$4,B1952,0)=0,0,-OFFSET($AC$4,B1952,0)/OFFSET($AD$4,B1952,0)*AD1952)</f>
        <v>-15308.823746924818</v>
      </c>
      <c r="AF1952" s="51">
        <f t="shared" ca="1" si="410"/>
        <v>917610.55186323484</v>
      </c>
    </row>
    <row r="1953" spans="1:32" ht="11.25" x14ac:dyDescent="0.2">
      <c r="A1953" s="60">
        <v>70812</v>
      </c>
      <c r="B1953" s="102">
        <f>INT(A1953/10000)</f>
        <v>7</v>
      </c>
      <c r="C1953" s="109">
        <v>1</v>
      </c>
      <c r="D1953" s="60" t="s">
        <v>2009</v>
      </c>
      <c r="E1953" s="60">
        <v>46</v>
      </c>
      <c r="F1953" s="60">
        <v>0</v>
      </c>
      <c r="G1953" s="60">
        <f t="shared" si="398"/>
        <v>74.149253731343279</v>
      </c>
      <c r="H1953" s="60"/>
      <c r="I1953" s="60"/>
      <c r="J1953" s="57"/>
      <c r="K1953" s="23">
        <f t="shared" si="399"/>
        <v>1</v>
      </c>
      <c r="L1953" s="23">
        <f t="shared" si="400"/>
        <v>0</v>
      </c>
      <c r="M1953" s="23">
        <f ca="1">OFFSET('Z1'!$B$7,B1953,K1953)*E1953</f>
        <v>0</v>
      </c>
      <c r="N1953" s="23">
        <f ca="1">IF(L1953&gt;0,OFFSET('Z1'!$I$7,B1953,L1953)*IF(L1953=1,E1953-9300,IF(L1953=2,E1953-18000,IF(L1953=3,E1953-45000,0))),0)</f>
        <v>0</v>
      </c>
      <c r="O1953" s="23">
        <f>IF(AND(F1953=1,E1953&gt;20000,E1953&lt;=45000),E1953*'Z1'!$G$7,0)+IF(AND(F1953=1,E1953&gt;45000,E1953&lt;=50000),'Z1'!$G$7/5000*(50000-E1953)*E1953,0)</f>
        <v>0</v>
      </c>
      <c r="P1953" s="24">
        <f t="shared" ca="1" si="401"/>
        <v>0</v>
      </c>
      <c r="Q1953" s="27">
        <v>10649</v>
      </c>
      <c r="R1953" s="26">
        <f t="shared" si="402"/>
        <v>9649</v>
      </c>
      <c r="S1953" s="27">
        <f t="shared" si="403"/>
        <v>1</v>
      </c>
      <c r="T1953" s="28">
        <f t="shared" si="404"/>
        <v>8684.1</v>
      </c>
      <c r="U1953" s="61">
        <f ca="1">OFFSET($U$4,B1953,0)/OFFSET($G$4,B1953,0)*G1953</f>
        <v>39690.8848974625</v>
      </c>
      <c r="V1953" s="62">
        <f t="shared" ca="1" si="405"/>
        <v>48374.984897462498</v>
      </c>
      <c r="W1953" s="63">
        <v>1111.1541745903025</v>
      </c>
      <c r="X1953" s="63">
        <f t="shared" ca="1" si="406"/>
        <v>1051.6301064665761</v>
      </c>
      <c r="Y1953" s="64">
        <f t="shared" ca="1" si="407"/>
        <v>-5.3569585107911544E-2</v>
      </c>
      <c r="Z1953" s="64"/>
      <c r="AA1953" s="64">
        <f ca="1">MAX(Y1953,OFFSET($AA$4,B1953,0))</f>
        <v>-5.3569585107911544E-2</v>
      </c>
      <c r="AB1953" s="62">
        <f t="shared" ca="1" si="408"/>
        <v>48374.984897462498</v>
      </c>
      <c r="AC1953" s="65">
        <f t="shared" ca="1" si="409"/>
        <v>0</v>
      </c>
      <c r="AD1953" s="62">
        <f ca="1">MAX(0,AB1953-W1953*(1+OFFSET($Y$4,B1953,0))*E1953)</f>
        <v>694.99362662442581</v>
      </c>
      <c r="AE1953" s="65">
        <f ca="1">IF(OFFSET($AC$4,B1953,0)=0,0,-OFFSET($AC$4,B1953,0)/OFFSET($AD$4,B1953,0)*AD1953)</f>
        <v>-250.27673156475413</v>
      </c>
      <c r="AF1953" s="51">
        <f t="shared" ca="1" si="410"/>
        <v>48124.708165897748</v>
      </c>
    </row>
    <row r="1954" spans="1:32" ht="11.25" x14ac:dyDescent="0.2">
      <c r="A1954" s="60">
        <v>70813</v>
      </c>
      <c r="B1954" s="102">
        <f>INT(A1954/10000)</f>
        <v>7</v>
      </c>
      <c r="C1954" s="109">
        <v>2</v>
      </c>
      <c r="D1954" s="60" t="s">
        <v>2010</v>
      </c>
      <c r="E1954" s="60">
        <v>681</v>
      </c>
      <c r="F1954" s="60">
        <v>0</v>
      </c>
      <c r="G1954" s="60">
        <f t="shared" si="398"/>
        <v>1097.7313432835822</v>
      </c>
      <c r="H1954" s="60"/>
      <c r="I1954" s="60"/>
      <c r="J1954" s="57"/>
      <c r="K1954" s="23">
        <f t="shared" si="399"/>
        <v>1</v>
      </c>
      <c r="L1954" s="23">
        <f t="shared" si="400"/>
        <v>0</v>
      </c>
      <c r="M1954" s="23">
        <f ca="1">OFFSET('Z1'!$B$7,B1954,K1954)*E1954</f>
        <v>0</v>
      </c>
      <c r="N1954" s="23">
        <f ca="1">IF(L1954&gt;0,OFFSET('Z1'!$I$7,B1954,L1954)*IF(L1954=1,E1954-9300,IF(L1954=2,E1954-18000,IF(L1954=3,E1954-45000,0))),0)</f>
        <v>0</v>
      </c>
      <c r="O1954" s="23">
        <f>IF(AND(F1954=1,E1954&gt;20000,E1954&lt;=45000),E1954*'Z1'!$G$7,0)+IF(AND(F1954=1,E1954&gt;45000,E1954&lt;=50000),'Z1'!$G$7/5000*(50000-E1954)*E1954,0)</f>
        <v>0</v>
      </c>
      <c r="P1954" s="24">
        <f t="shared" ca="1" si="401"/>
        <v>0</v>
      </c>
      <c r="Q1954" s="27">
        <v>18098</v>
      </c>
      <c r="R1954" s="26">
        <f t="shared" si="402"/>
        <v>17098</v>
      </c>
      <c r="S1954" s="27">
        <f t="shared" si="403"/>
        <v>1</v>
      </c>
      <c r="T1954" s="28">
        <f t="shared" si="404"/>
        <v>15388.2</v>
      </c>
      <c r="U1954" s="61">
        <f ca="1">OFFSET($U$4,B1954,0)/OFFSET($G$4,B1954,0)*G1954</f>
        <v>587597.66554721666</v>
      </c>
      <c r="V1954" s="62">
        <f t="shared" ca="1" si="405"/>
        <v>602985.86554721661</v>
      </c>
      <c r="W1954" s="63">
        <v>959.77656691280299</v>
      </c>
      <c r="X1954" s="63">
        <f t="shared" ca="1" si="406"/>
        <v>885.4417996288056</v>
      </c>
      <c r="Y1954" s="64">
        <f t="shared" ca="1" si="407"/>
        <v>-7.7450075201461743E-2</v>
      </c>
      <c r="Z1954" s="64"/>
      <c r="AA1954" s="64">
        <f ca="1">MAX(Y1954,OFFSET($AA$4,B1954,0))</f>
        <v>-7.2166759510916223E-2</v>
      </c>
      <c r="AB1954" s="62">
        <f t="shared" ca="1" si="408"/>
        <v>606439.08211467613</v>
      </c>
      <c r="AC1954" s="65">
        <f t="shared" ca="1" si="409"/>
        <v>3453.2165674595162</v>
      </c>
      <c r="AD1954" s="62">
        <f ca="1">MAX(0,AB1954-W1954*(1+OFFSET($Y$4,B1954,0))*E1954)</f>
        <v>0</v>
      </c>
      <c r="AE1954" s="65">
        <f ca="1">IF(OFFSET($AC$4,B1954,0)=0,0,-OFFSET($AC$4,B1954,0)/OFFSET($AD$4,B1954,0)*AD1954)</f>
        <v>0</v>
      </c>
      <c r="AF1954" s="51">
        <f t="shared" ca="1" si="410"/>
        <v>606439.08211467613</v>
      </c>
    </row>
    <row r="1955" spans="1:32" ht="11.25" x14ac:dyDescent="0.2">
      <c r="A1955" s="60">
        <v>70814</v>
      </c>
      <c r="B1955" s="102">
        <f>INT(A1955/10000)</f>
        <v>7</v>
      </c>
      <c r="C1955" s="109">
        <v>2</v>
      </c>
      <c r="D1955" s="60" t="s">
        <v>2011</v>
      </c>
      <c r="E1955" s="60">
        <v>530</v>
      </c>
      <c r="F1955" s="60">
        <v>0</v>
      </c>
      <c r="G1955" s="60">
        <f t="shared" si="398"/>
        <v>854.32835820895525</v>
      </c>
      <c r="H1955" s="60"/>
      <c r="I1955" s="60"/>
      <c r="J1955" s="57"/>
      <c r="K1955" s="23">
        <f t="shared" si="399"/>
        <v>1</v>
      </c>
      <c r="L1955" s="23">
        <f t="shared" si="400"/>
        <v>0</v>
      </c>
      <c r="M1955" s="23">
        <f ca="1">OFFSET('Z1'!$B$7,B1955,K1955)*E1955</f>
        <v>0</v>
      </c>
      <c r="N1955" s="23">
        <f ca="1">IF(L1955&gt;0,OFFSET('Z1'!$I$7,B1955,L1955)*IF(L1955=1,E1955-9300,IF(L1955=2,E1955-18000,IF(L1955=3,E1955-45000,0))),0)</f>
        <v>0</v>
      </c>
      <c r="O1955" s="23">
        <f>IF(AND(F1955=1,E1955&gt;20000,E1955&lt;=45000),E1955*'Z1'!$G$7,0)+IF(AND(F1955=1,E1955&gt;45000,E1955&lt;=50000),'Z1'!$G$7/5000*(50000-E1955)*E1955,0)</f>
        <v>0</v>
      </c>
      <c r="P1955" s="24">
        <f t="shared" ca="1" si="401"/>
        <v>0</v>
      </c>
      <c r="Q1955" s="27">
        <v>53405</v>
      </c>
      <c r="R1955" s="26">
        <f t="shared" si="402"/>
        <v>52405</v>
      </c>
      <c r="S1955" s="27">
        <f t="shared" si="403"/>
        <v>1</v>
      </c>
      <c r="T1955" s="28">
        <f t="shared" si="404"/>
        <v>47164.5</v>
      </c>
      <c r="U1955" s="61">
        <f ca="1">OFFSET($U$4,B1955,0)/OFFSET($G$4,B1955,0)*G1955</f>
        <v>457308.02164467663</v>
      </c>
      <c r="V1955" s="62">
        <f t="shared" ca="1" si="405"/>
        <v>504472.52164467663</v>
      </c>
      <c r="W1955" s="63">
        <v>1014.5838211332594</v>
      </c>
      <c r="X1955" s="63">
        <f t="shared" ca="1" si="406"/>
        <v>951.83494649938984</v>
      </c>
      <c r="Y1955" s="64">
        <f t="shared" ca="1" si="407"/>
        <v>-6.1846910355598861E-2</v>
      </c>
      <c r="Z1955" s="64"/>
      <c r="AA1955" s="64">
        <f ca="1">MAX(Y1955,OFFSET($AA$4,B1955,0))</f>
        <v>-6.1846910355598861E-2</v>
      </c>
      <c r="AB1955" s="62">
        <f t="shared" ca="1" si="408"/>
        <v>504472.52164467663</v>
      </c>
      <c r="AC1955" s="65">
        <f t="shared" ca="1" si="409"/>
        <v>0</v>
      </c>
      <c r="AD1955" s="62">
        <f ca="1">MAX(0,AB1955-W1955*(1+OFFSET($Y$4,B1955,0))*E1955)</f>
        <v>2860.6394284428679</v>
      </c>
      <c r="AE1955" s="65">
        <f ca="1">IF(OFFSET($AC$4,B1955,0)=0,0,-OFFSET($AC$4,B1955,0)/OFFSET($AD$4,B1955,0)*AD1955)</f>
        <v>-1030.1554703649781</v>
      </c>
      <c r="AF1955" s="51">
        <f t="shared" ca="1" si="410"/>
        <v>503442.36617431167</v>
      </c>
    </row>
    <row r="1956" spans="1:32" ht="11.25" x14ac:dyDescent="0.2">
      <c r="A1956" s="60">
        <v>70815</v>
      </c>
      <c r="B1956" s="102">
        <f>INT(A1956/10000)</f>
        <v>7</v>
      </c>
      <c r="C1956" s="109">
        <v>1</v>
      </c>
      <c r="D1956" s="60" t="s">
        <v>2012</v>
      </c>
      <c r="E1956" s="60">
        <v>95</v>
      </c>
      <c r="F1956" s="60">
        <v>0</v>
      </c>
      <c r="G1956" s="60">
        <f t="shared" si="398"/>
        <v>153.13432835820896</v>
      </c>
      <c r="H1956" s="60"/>
      <c r="I1956" s="60"/>
      <c r="J1956" s="57"/>
      <c r="K1956" s="23">
        <f t="shared" si="399"/>
        <v>1</v>
      </c>
      <c r="L1956" s="23">
        <f t="shared" si="400"/>
        <v>0</v>
      </c>
      <c r="M1956" s="23">
        <f ca="1">OFFSET('Z1'!$B$7,B1956,K1956)*E1956</f>
        <v>0</v>
      </c>
      <c r="N1956" s="23">
        <f ca="1">IF(L1956&gt;0,OFFSET('Z1'!$I$7,B1956,L1956)*IF(L1956=1,E1956-9300,IF(L1956=2,E1956-18000,IF(L1956=3,E1956-45000,0))),0)</f>
        <v>0</v>
      </c>
      <c r="O1956" s="23">
        <f>IF(AND(F1956=1,E1956&gt;20000,E1956&lt;=45000),E1956*'Z1'!$G$7,0)+IF(AND(F1956=1,E1956&gt;45000,E1956&lt;=50000),'Z1'!$G$7/5000*(50000-E1956)*E1956,0)</f>
        <v>0</v>
      </c>
      <c r="P1956" s="24">
        <f t="shared" ca="1" si="401"/>
        <v>0</v>
      </c>
      <c r="Q1956" s="27">
        <v>12205</v>
      </c>
      <c r="R1956" s="26">
        <f t="shared" si="402"/>
        <v>11205</v>
      </c>
      <c r="S1956" s="27">
        <f t="shared" si="403"/>
        <v>1</v>
      </c>
      <c r="T1956" s="28">
        <f t="shared" si="404"/>
        <v>10084.5</v>
      </c>
      <c r="U1956" s="61">
        <f ca="1">OFFSET($U$4,B1956,0)/OFFSET($G$4,B1956,0)*G1956</f>
        <v>81970.305766498641</v>
      </c>
      <c r="V1956" s="62">
        <f t="shared" ca="1" si="405"/>
        <v>92054.805766498641</v>
      </c>
      <c r="W1956" s="63">
        <v>1037.6120961324698</v>
      </c>
      <c r="X1956" s="63">
        <f t="shared" ca="1" si="406"/>
        <v>968.99795543682785</v>
      </c>
      <c r="Y1956" s="64">
        <f t="shared" ca="1" si="407"/>
        <v>-6.6126966861113079E-2</v>
      </c>
      <c r="Z1956" s="64"/>
      <c r="AA1956" s="64">
        <f ca="1">MAX(Y1956,OFFSET($AA$4,B1956,0))</f>
        <v>-6.6126966861113079E-2</v>
      </c>
      <c r="AB1956" s="62">
        <f t="shared" ca="1" si="408"/>
        <v>92054.805766498641</v>
      </c>
      <c r="AC1956" s="65">
        <f t="shared" ca="1" si="409"/>
        <v>0</v>
      </c>
      <c r="AD1956" s="62">
        <f ca="1">MAX(0,AB1956-W1956*(1+OFFSET($Y$4,B1956,0))*E1956)</f>
        <v>102.4956359360076</v>
      </c>
      <c r="AE1956" s="65">
        <f ca="1">IF(OFFSET($AC$4,B1956,0)=0,0,-OFFSET($AC$4,B1956,0)/OFFSET($AD$4,B1956,0)*AD1956)</f>
        <v>-36.910083458329922</v>
      </c>
      <c r="AF1956" s="51">
        <f t="shared" ca="1" si="410"/>
        <v>92017.895683040304</v>
      </c>
    </row>
    <row r="1957" spans="1:32" ht="11.25" x14ac:dyDescent="0.2">
      <c r="A1957" s="60">
        <v>70816</v>
      </c>
      <c r="B1957" s="102">
        <f>INT(A1957/10000)</f>
        <v>7</v>
      </c>
      <c r="C1957" s="109">
        <v>3</v>
      </c>
      <c r="D1957" s="60" t="s">
        <v>2013</v>
      </c>
      <c r="E1957" s="60">
        <v>1204</v>
      </c>
      <c r="F1957" s="60">
        <v>0</v>
      </c>
      <c r="G1957" s="60">
        <f t="shared" si="398"/>
        <v>1940.7761194029852</v>
      </c>
      <c r="H1957" s="60"/>
      <c r="I1957" s="60"/>
      <c r="J1957" s="57"/>
      <c r="K1957" s="23">
        <f t="shared" si="399"/>
        <v>1</v>
      </c>
      <c r="L1957" s="23">
        <f t="shared" si="400"/>
        <v>0</v>
      </c>
      <c r="M1957" s="23">
        <f ca="1">OFFSET('Z1'!$B$7,B1957,K1957)*E1957</f>
        <v>0</v>
      </c>
      <c r="N1957" s="23">
        <f ca="1">IF(L1957&gt;0,OFFSET('Z1'!$I$7,B1957,L1957)*IF(L1957=1,E1957-9300,IF(L1957=2,E1957-18000,IF(L1957=3,E1957-45000,0))),0)</f>
        <v>0</v>
      </c>
      <c r="O1957" s="23">
        <f>IF(AND(F1957=1,E1957&gt;20000,E1957&lt;=45000),E1957*'Z1'!$G$7,0)+IF(AND(F1957=1,E1957&gt;45000,E1957&lt;=50000),'Z1'!$G$7/5000*(50000-E1957)*E1957,0)</f>
        <v>0</v>
      </c>
      <c r="P1957" s="24">
        <f t="shared" ca="1" si="401"/>
        <v>0</v>
      </c>
      <c r="Q1957" s="27">
        <v>67952</v>
      </c>
      <c r="R1957" s="26">
        <f t="shared" si="402"/>
        <v>66952</v>
      </c>
      <c r="S1957" s="27">
        <f t="shared" si="403"/>
        <v>1</v>
      </c>
      <c r="T1957" s="28">
        <f t="shared" si="404"/>
        <v>60256.800000000003</v>
      </c>
      <c r="U1957" s="61">
        <f ca="1">OFFSET($U$4,B1957,0)/OFFSET($G$4,B1957,0)*G1957</f>
        <v>1038865.769924888</v>
      </c>
      <c r="V1957" s="62">
        <f t="shared" ca="1" si="405"/>
        <v>1099122.569924888</v>
      </c>
      <c r="W1957" s="63">
        <v>982.05391794677439</v>
      </c>
      <c r="X1957" s="63">
        <f t="shared" ca="1" si="406"/>
        <v>912.89249993761462</v>
      </c>
      <c r="Y1957" s="64">
        <f t="shared" ca="1" si="407"/>
        <v>-7.0425275787055264E-2</v>
      </c>
      <c r="Z1957" s="64"/>
      <c r="AA1957" s="64">
        <f ca="1">MAX(Y1957,OFFSET($AA$4,B1957,0))</f>
        <v>-7.0425275787055264E-2</v>
      </c>
      <c r="AB1957" s="62">
        <f t="shared" ca="1" si="408"/>
        <v>1099122.569924888</v>
      </c>
      <c r="AC1957" s="65">
        <f t="shared" ca="1" si="409"/>
        <v>0</v>
      </c>
      <c r="AD1957" s="62">
        <f ca="1">MAX(0,AB1957-W1957*(1+OFFSET($Y$4,B1957,0))*E1957)</f>
        <v>0</v>
      </c>
      <c r="AE1957" s="65">
        <f ca="1">IF(OFFSET($AC$4,B1957,0)=0,0,-OFFSET($AC$4,B1957,0)/OFFSET($AD$4,B1957,0)*AD1957)</f>
        <v>0</v>
      </c>
      <c r="AF1957" s="51">
        <f t="shared" ca="1" si="410"/>
        <v>1099122.569924888</v>
      </c>
    </row>
    <row r="1958" spans="1:32" ht="11.25" x14ac:dyDescent="0.2">
      <c r="A1958" s="60">
        <v>70817</v>
      </c>
      <c r="B1958" s="102">
        <f>INT(A1958/10000)</f>
        <v>7</v>
      </c>
      <c r="C1958" s="109">
        <v>1</v>
      </c>
      <c r="D1958" s="60" t="s">
        <v>2014</v>
      </c>
      <c r="E1958" s="60">
        <v>400</v>
      </c>
      <c r="F1958" s="60">
        <v>0</v>
      </c>
      <c r="G1958" s="60">
        <f t="shared" si="398"/>
        <v>644.77611940298505</v>
      </c>
      <c r="H1958" s="60"/>
      <c r="I1958" s="60"/>
      <c r="J1958" s="57"/>
      <c r="K1958" s="23">
        <f t="shared" si="399"/>
        <v>1</v>
      </c>
      <c r="L1958" s="23">
        <f t="shared" si="400"/>
        <v>0</v>
      </c>
      <c r="M1958" s="23">
        <f ca="1">OFFSET('Z1'!$B$7,B1958,K1958)*E1958</f>
        <v>0</v>
      </c>
      <c r="N1958" s="23">
        <f ca="1">IF(L1958&gt;0,OFFSET('Z1'!$I$7,B1958,L1958)*IF(L1958=1,E1958-9300,IF(L1958=2,E1958-18000,IF(L1958=3,E1958-45000,0))),0)</f>
        <v>0</v>
      </c>
      <c r="O1958" s="23">
        <f>IF(AND(F1958=1,E1958&gt;20000,E1958&lt;=45000),E1958*'Z1'!$G$7,0)+IF(AND(F1958=1,E1958&gt;45000,E1958&lt;=50000),'Z1'!$G$7/5000*(50000-E1958)*E1958,0)</f>
        <v>0</v>
      </c>
      <c r="P1958" s="24">
        <f t="shared" ca="1" si="401"/>
        <v>0</v>
      </c>
      <c r="Q1958" s="27">
        <v>143605</v>
      </c>
      <c r="R1958" s="26">
        <f t="shared" si="402"/>
        <v>142605</v>
      </c>
      <c r="S1958" s="27">
        <f t="shared" si="403"/>
        <v>1</v>
      </c>
      <c r="T1958" s="28">
        <f t="shared" si="404"/>
        <v>128344.5</v>
      </c>
      <c r="U1958" s="61">
        <f ca="1">OFFSET($U$4,B1958,0)/OFFSET($G$4,B1958,0)*G1958</f>
        <v>345138.12954315217</v>
      </c>
      <c r="V1958" s="62">
        <f t="shared" ca="1" si="405"/>
        <v>473482.62954315217</v>
      </c>
      <c r="W1958" s="63">
        <v>1246.8143084545295</v>
      </c>
      <c r="X1958" s="63">
        <f t="shared" ca="1" si="406"/>
        <v>1183.7065738578804</v>
      </c>
      <c r="Y1958" s="64">
        <f t="shared" ca="1" si="407"/>
        <v>-5.0615183166187294E-2</v>
      </c>
      <c r="Z1958" s="64"/>
      <c r="AA1958" s="64">
        <f ca="1">MAX(Y1958,OFFSET($AA$4,B1958,0))</f>
        <v>-5.0615183166187294E-2</v>
      </c>
      <c r="AB1958" s="62">
        <f t="shared" ca="1" si="408"/>
        <v>473482.62954315217</v>
      </c>
      <c r="AC1958" s="65">
        <f t="shared" ca="1" si="409"/>
        <v>0</v>
      </c>
      <c r="AD1958" s="62">
        <f ca="1">MAX(0,AB1958-W1958*(1+OFFSET($Y$4,B1958,0))*E1958)</f>
        <v>8254.6968856342719</v>
      </c>
      <c r="AE1958" s="65">
        <f ca="1">IF(OFFSET($AC$4,B1958,0)=0,0,-OFFSET($AC$4,B1958,0)/OFFSET($AD$4,B1958,0)*AD1958)</f>
        <v>-2972.6294996813599</v>
      </c>
      <c r="AF1958" s="51">
        <f t="shared" ca="1" si="410"/>
        <v>470510.00004347082</v>
      </c>
    </row>
    <row r="1959" spans="1:32" ht="11.25" x14ac:dyDescent="0.2">
      <c r="A1959" s="60">
        <v>70818</v>
      </c>
      <c r="B1959" s="102">
        <f>INT(A1959/10000)</f>
        <v>7</v>
      </c>
      <c r="C1959" s="109">
        <v>1</v>
      </c>
      <c r="D1959" s="60" t="s">
        <v>2015</v>
      </c>
      <c r="E1959" s="60">
        <v>286</v>
      </c>
      <c r="F1959" s="60">
        <v>0</v>
      </c>
      <c r="G1959" s="60">
        <f t="shared" si="398"/>
        <v>461.0149253731343</v>
      </c>
      <c r="H1959" s="60"/>
      <c r="I1959" s="60"/>
      <c r="J1959" s="57"/>
      <c r="K1959" s="23">
        <f t="shared" si="399"/>
        <v>1</v>
      </c>
      <c r="L1959" s="23">
        <f t="shared" si="400"/>
        <v>0</v>
      </c>
      <c r="M1959" s="23">
        <f ca="1">OFFSET('Z1'!$B$7,B1959,K1959)*E1959</f>
        <v>0</v>
      </c>
      <c r="N1959" s="23">
        <f ca="1">IF(L1959&gt;0,OFFSET('Z1'!$I$7,B1959,L1959)*IF(L1959=1,E1959-9300,IF(L1959=2,E1959-18000,IF(L1959=3,E1959-45000,0))),0)</f>
        <v>0</v>
      </c>
      <c r="O1959" s="23">
        <f>IF(AND(F1959=1,E1959&gt;20000,E1959&lt;=45000),E1959*'Z1'!$G$7,0)+IF(AND(F1959=1,E1959&gt;45000,E1959&lt;=50000),'Z1'!$G$7/5000*(50000-E1959)*E1959,0)</f>
        <v>0</v>
      </c>
      <c r="P1959" s="24">
        <f t="shared" ca="1" si="401"/>
        <v>0</v>
      </c>
      <c r="Q1959" s="27">
        <v>79913</v>
      </c>
      <c r="R1959" s="26">
        <f t="shared" si="402"/>
        <v>78913</v>
      </c>
      <c r="S1959" s="27">
        <f t="shared" si="403"/>
        <v>1</v>
      </c>
      <c r="T1959" s="28">
        <f t="shared" si="404"/>
        <v>71021.7</v>
      </c>
      <c r="U1959" s="61">
        <f ca="1">OFFSET($U$4,B1959,0)/OFFSET($G$4,B1959,0)*G1959</f>
        <v>246773.76262335377</v>
      </c>
      <c r="V1959" s="62">
        <f t="shared" ca="1" si="405"/>
        <v>317795.46262335376</v>
      </c>
      <c r="W1959" s="63">
        <v>1162.7994922093455</v>
      </c>
      <c r="X1959" s="63">
        <f t="shared" ca="1" si="406"/>
        <v>1111.1729462355026</v>
      </c>
      <c r="Y1959" s="64">
        <f t="shared" ca="1" si="407"/>
        <v>-4.4398493738375566E-2</v>
      </c>
      <c r="Z1959" s="64"/>
      <c r="AA1959" s="64">
        <f ca="1">MAX(Y1959,OFFSET($AA$4,B1959,0))</f>
        <v>-4.4398493738375566E-2</v>
      </c>
      <c r="AB1959" s="62">
        <f t="shared" ca="1" si="408"/>
        <v>317795.46262335376</v>
      </c>
      <c r="AC1959" s="65">
        <f t="shared" ca="1" si="409"/>
        <v>0</v>
      </c>
      <c r="AD1959" s="62">
        <f ca="1">MAX(0,AB1959-W1959*(1+OFFSET($Y$4,B1959,0))*E1959)</f>
        <v>7571.8293733361061</v>
      </c>
      <c r="AE1959" s="65">
        <f ca="1">IF(OFFSET($AC$4,B1959,0)=0,0,-OFFSET($AC$4,B1959,0)/OFFSET($AD$4,B1959,0)*AD1959)</f>
        <v>-2726.7195481040671</v>
      </c>
      <c r="AF1959" s="51">
        <f t="shared" ca="1" si="410"/>
        <v>315068.74307524972</v>
      </c>
    </row>
    <row r="1960" spans="1:32" ht="11.25" x14ac:dyDescent="0.2">
      <c r="A1960" s="60">
        <v>70819</v>
      </c>
      <c r="B1960" s="102">
        <f>INT(A1960/10000)</f>
        <v>7</v>
      </c>
      <c r="C1960" s="109">
        <v>1</v>
      </c>
      <c r="D1960" s="60" t="s">
        <v>2016</v>
      </c>
      <c r="E1960" s="60">
        <v>77</v>
      </c>
      <c r="F1960" s="60">
        <v>0</v>
      </c>
      <c r="G1960" s="60">
        <f t="shared" si="398"/>
        <v>124.11940298507463</v>
      </c>
      <c r="H1960" s="60"/>
      <c r="I1960" s="60"/>
      <c r="J1960" s="57"/>
      <c r="K1960" s="23">
        <f t="shared" si="399"/>
        <v>1</v>
      </c>
      <c r="L1960" s="23">
        <f t="shared" si="400"/>
        <v>0</v>
      </c>
      <c r="M1960" s="23">
        <f ca="1">OFFSET('Z1'!$B$7,B1960,K1960)*E1960</f>
        <v>0</v>
      </c>
      <c r="N1960" s="23">
        <f ca="1">IF(L1960&gt;0,OFFSET('Z1'!$I$7,B1960,L1960)*IF(L1960=1,E1960-9300,IF(L1960=2,E1960-18000,IF(L1960=3,E1960-45000,0))),0)</f>
        <v>0</v>
      </c>
      <c r="O1960" s="23">
        <f>IF(AND(F1960=1,E1960&gt;20000,E1960&lt;=45000),E1960*'Z1'!$G$7,0)+IF(AND(F1960=1,E1960&gt;45000,E1960&lt;=50000),'Z1'!$G$7/5000*(50000-E1960)*E1960,0)</f>
        <v>0</v>
      </c>
      <c r="P1960" s="24">
        <f t="shared" ca="1" si="401"/>
        <v>0</v>
      </c>
      <c r="Q1960" s="27">
        <v>8080</v>
      </c>
      <c r="R1960" s="26">
        <f t="shared" si="402"/>
        <v>7080</v>
      </c>
      <c r="S1960" s="27">
        <f t="shared" si="403"/>
        <v>1</v>
      </c>
      <c r="T1960" s="28">
        <f t="shared" si="404"/>
        <v>6372</v>
      </c>
      <c r="U1960" s="61">
        <f ca="1">OFFSET($U$4,B1960,0)/OFFSET($G$4,B1960,0)*G1960</f>
        <v>66439.089937056793</v>
      </c>
      <c r="V1960" s="62">
        <f t="shared" ca="1" si="405"/>
        <v>72811.089937056793</v>
      </c>
      <c r="W1960" s="63">
        <v>1025.6385403566071</v>
      </c>
      <c r="X1960" s="63">
        <f t="shared" ca="1" si="406"/>
        <v>945.59857061112723</v>
      </c>
      <c r="Y1960" s="64">
        <f t="shared" ca="1" si="407"/>
        <v>-7.803915960261254E-2</v>
      </c>
      <c r="Z1960" s="64"/>
      <c r="AA1960" s="64">
        <f ca="1">MAX(Y1960,OFFSET($AA$4,B1960,0))</f>
        <v>-7.2166759510916223E-2</v>
      </c>
      <c r="AB1960" s="62">
        <f t="shared" ca="1" si="408"/>
        <v>73274.85784615649</v>
      </c>
      <c r="AC1960" s="65">
        <f t="shared" ca="1" si="409"/>
        <v>463.76790909969714</v>
      </c>
      <c r="AD1960" s="62">
        <f ca="1">MAX(0,AB1960-W1960*(1+OFFSET($Y$4,B1960,0))*E1960)</f>
        <v>0</v>
      </c>
      <c r="AE1960" s="65">
        <f ca="1">IF(OFFSET($AC$4,B1960,0)=0,0,-OFFSET($AC$4,B1960,0)/OFFSET($AD$4,B1960,0)*AD1960)</f>
        <v>0</v>
      </c>
      <c r="AF1960" s="51">
        <f t="shared" ca="1" si="410"/>
        <v>73274.85784615649</v>
      </c>
    </row>
    <row r="1961" spans="1:32" ht="11.25" x14ac:dyDescent="0.2">
      <c r="A1961" s="60">
        <v>70820</v>
      </c>
      <c r="B1961" s="102">
        <f>INT(A1961/10000)</f>
        <v>7</v>
      </c>
      <c r="C1961" s="109">
        <v>3</v>
      </c>
      <c r="D1961" s="60" t="s">
        <v>2017</v>
      </c>
      <c r="E1961" s="60">
        <v>2134</v>
      </c>
      <c r="F1961" s="60">
        <v>0</v>
      </c>
      <c r="G1961" s="60">
        <f t="shared" si="398"/>
        <v>3439.8805970149256</v>
      </c>
      <c r="H1961" s="60"/>
      <c r="I1961" s="60"/>
      <c r="J1961" s="57"/>
      <c r="K1961" s="23">
        <f t="shared" si="399"/>
        <v>1</v>
      </c>
      <c r="L1961" s="23">
        <f t="shared" si="400"/>
        <v>0</v>
      </c>
      <c r="M1961" s="23">
        <f ca="1">OFFSET('Z1'!$B$7,B1961,K1961)*E1961</f>
        <v>0</v>
      </c>
      <c r="N1961" s="23">
        <f ca="1">IF(L1961&gt;0,OFFSET('Z1'!$I$7,B1961,L1961)*IF(L1961=1,E1961-9300,IF(L1961=2,E1961-18000,IF(L1961=3,E1961-45000,0))),0)</f>
        <v>0</v>
      </c>
      <c r="O1961" s="23">
        <f>IF(AND(F1961=1,E1961&gt;20000,E1961&lt;=45000),E1961*'Z1'!$G$7,0)+IF(AND(F1961=1,E1961&gt;45000,E1961&lt;=50000),'Z1'!$G$7/5000*(50000-E1961)*E1961,0)</f>
        <v>0</v>
      </c>
      <c r="P1961" s="24">
        <f t="shared" ca="1" si="401"/>
        <v>0</v>
      </c>
      <c r="Q1961" s="27">
        <v>40571</v>
      </c>
      <c r="R1961" s="26">
        <f t="shared" si="402"/>
        <v>39571</v>
      </c>
      <c r="S1961" s="27">
        <f t="shared" si="403"/>
        <v>1</v>
      </c>
      <c r="T1961" s="28">
        <f t="shared" si="404"/>
        <v>35613.9</v>
      </c>
      <c r="U1961" s="61">
        <f ca="1">OFFSET($U$4,B1961,0)/OFFSET($G$4,B1961,0)*G1961</f>
        <v>1841311.9211127169</v>
      </c>
      <c r="V1961" s="62">
        <f t="shared" ca="1" si="405"/>
        <v>1876925.8211127168</v>
      </c>
      <c r="W1961" s="63">
        <v>951.60176958436909</v>
      </c>
      <c r="X1961" s="63">
        <f t="shared" ca="1" si="406"/>
        <v>879.53412423276325</v>
      </c>
      <c r="Y1961" s="64">
        <f t="shared" ca="1" si="407"/>
        <v>-7.5732987952599973E-2</v>
      </c>
      <c r="Z1961" s="64"/>
      <c r="AA1961" s="64">
        <f ca="1">MAX(Y1961,OFFSET($AA$4,B1961,0))</f>
        <v>-7.2166759510916223E-2</v>
      </c>
      <c r="AB1961" s="62">
        <f t="shared" ca="1" si="408"/>
        <v>1884167.8260300574</v>
      </c>
      <c r="AC1961" s="65">
        <f t="shared" ca="1" si="409"/>
        <v>7242.004917340586</v>
      </c>
      <c r="AD1961" s="62">
        <f ca="1">MAX(0,AB1961-W1961*(1+OFFSET($Y$4,B1961,0))*E1961)</f>
        <v>0</v>
      </c>
      <c r="AE1961" s="65">
        <f ca="1">IF(OFFSET($AC$4,B1961,0)=0,0,-OFFSET($AC$4,B1961,0)/OFFSET($AD$4,B1961,0)*AD1961)</f>
        <v>0</v>
      </c>
      <c r="AF1961" s="51">
        <f t="shared" ca="1" si="410"/>
        <v>1884167.8260300574</v>
      </c>
    </row>
    <row r="1962" spans="1:32" ht="11.25" x14ac:dyDescent="0.2">
      <c r="A1962" s="60">
        <v>70821</v>
      </c>
      <c r="B1962" s="102">
        <f>INT(A1962/10000)</f>
        <v>7</v>
      </c>
      <c r="C1962" s="109">
        <v>3</v>
      </c>
      <c r="D1962" s="60" t="s">
        <v>2018</v>
      </c>
      <c r="E1962" s="60">
        <v>1157</v>
      </c>
      <c r="F1962" s="60">
        <v>0</v>
      </c>
      <c r="G1962" s="60">
        <f t="shared" si="398"/>
        <v>1865.0149253731342</v>
      </c>
      <c r="H1962" s="60"/>
      <c r="I1962" s="60"/>
      <c r="J1962" s="57"/>
      <c r="K1962" s="23">
        <f t="shared" si="399"/>
        <v>1</v>
      </c>
      <c r="L1962" s="23">
        <f t="shared" si="400"/>
        <v>0</v>
      </c>
      <c r="M1962" s="23">
        <f ca="1">OFFSET('Z1'!$B$7,B1962,K1962)*E1962</f>
        <v>0</v>
      </c>
      <c r="N1962" s="23">
        <f ca="1">IF(L1962&gt;0,OFFSET('Z1'!$I$7,B1962,L1962)*IF(L1962=1,E1962-9300,IF(L1962=2,E1962-18000,IF(L1962=3,E1962-45000,0))),0)</f>
        <v>0</v>
      </c>
      <c r="O1962" s="23">
        <f>IF(AND(F1962=1,E1962&gt;20000,E1962&lt;=45000),E1962*'Z1'!$G$7,0)+IF(AND(F1962=1,E1962&gt;45000,E1962&lt;=50000),'Z1'!$G$7/5000*(50000-E1962)*E1962,0)</f>
        <v>0</v>
      </c>
      <c r="P1962" s="24">
        <f t="shared" ca="1" si="401"/>
        <v>0</v>
      </c>
      <c r="Q1962" s="27">
        <v>620571</v>
      </c>
      <c r="R1962" s="26">
        <f t="shared" si="402"/>
        <v>619571</v>
      </c>
      <c r="S1962" s="27">
        <f t="shared" si="403"/>
        <v>1</v>
      </c>
      <c r="T1962" s="28">
        <f t="shared" si="404"/>
        <v>557613.9</v>
      </c>
      <c r="U1962" s="61">
        <f ca="1">OFFSET($U$4,B1962,0)/OFFSET($G$4,B1962,0)*G1962</f>
        <v>998312.03970356763</v>
      </c>
      <c r="V1962" s="62">
        <f t="shared" ca="1" si="405"/>
        <v>1555925.9397035677</v>
      </c>
      <c r="W1962" s="63">
        <v>1385.2907336547005</v>
      </c>
      <c r="X1962" s="63">
        <f t="shared" ca="1" si="406"/>
        <v>1344.7933791733515</v>
      </c>
      <c r="Y1962" s="64">
        <f t="shared" ca="1" si="407"/>
        <v>-2.9233830485899559E-2</v>
      </c>
      <c r="Z1962" s="64"/>
      <c r="AA1962" s="64">
        <f ca="1">MAX(Y1962,OFFSET($AA$4,B1962,0))</f>
        <v>-2.9233830485899559E-2</v>
      </c>
      <c r="AB1962" s="62">
        <f t="shared" ca="1" si="408"/>
        <v>1555925.9397035677</v>
      </c>
      <c r="AC1962" s="65">
        <f t="shared" ca="1" si="409"/>
        <v>0</v>
      </c>
      <c r="AD1962" s="62">
        <f ca="1">MAX(0,AB1962-W1962*(1+OFFSET($Y$4,B1962,0))*E1962)</f>
        <v>60798.192286098609</v>
      </c>
      <c r="AE1962" s="65">
        <f ca="1">IF(OFFSET($AC$4,B1962,0)=0,0,-OFFSET($AC$4,B1962,0)/OFFSET($AD$4,B1962,0)*AD1962)</f>
        <v>-21894.262432759151</v>
      </c>
      <c r="AF1962" s="51">
        <f t="shared" ca="1" si="410"/>
        <v>1534031.6772708085</v>
      </c>
    </row>
    <row r="1963" spans="1:32" ht="11.25" x14ac:dyDescent="0.2">
      <c r="A1963" s="60">
        <v>70822</v>
      </c>
      <c r="B1963" s="102">
        <f>INT(A1963/10000)</f>
        <v>7</v>
      </c>
      <c r="C1963" s="109">
        <v>1</v>
      </c>
      <c r="D1963" s="60" t="s">
        <v>2019</v>
      </c>
      <c r="E1963" s="60">
        <v>389</v>
      </c>
      <c r="F1963" s="60">
        <v>0</v>
      </c>
      <c r="G1963" s="60">
        <f t="shared" si="398"/>
        <v>627.04477611940297</v>
      </c>
      <c r="H1963" s="60"/>
      <c r="I1963" s="60"/>
      <c r="J1963" s="57"/>
      <c r="K1963" s="23">
        <f t="shared" si="399"/>
        <v>1</v>
      </c>
      <c r="L1963" s="23">
        <f t="shared" si="400"/>
        <v>0</v>
      </c>
      <c r="M1963" s="23">
        <f ca="1">OFFSET('Z1'!$B$7,B1963,K1963)*E1963</f>
        <v>0</v>
      </c>
      <c r="N1963" s="23">
        <f ca="1">IF(L1963&gt;0,OFFSET('Z1'!$I$7,B1963,L1963)*IF(L1963=1,E1963-9300,IF(L1963=2,E1963-18000,IF(L1963=3,E1963-45000,0))),0)</f>
        <v>0</v>
      </c>
      <c r="O1963" s="23">
        <f>IF(AND(F1963=1,E1963&gt;20000,E1963&lt;=45000),E1963*'Z1'!$G$7,0)+IF(AND(F1963=1,E1963&gt;45000,E1963&lt;=50000),'Z1'!$G$7/5000*(50000-E1963)*E1963,0)</f>
        <v>0</v>
      </c>
      <c r="P1963" s="24">
        <f t="shared" ca="1" si="401"/>
        <v>0</v>
      </c>
      <c r="Q1963" s="27">
        <v>5765</v>
      </c>
      <c r="R1963" s="26">
        <f t="shared" si="402"/>
        <v>4765</v>
      </c>
      <c r="S1963" s="27">
        <f t="shared" si="403"/>
        <v>1</v>
      </c>
      <c r="T1963" s="28">
        <f t="shared" si="404"/>
        <v>4288.5</v>
      </c>
      <c r="U1963" s="61">
        <f ca="1">OFFSET($U$4,B1963,0)/OFFSET($G$4,B1963,0)*G1963</f>
        <v>335646.83098071546</v>
      </c>
      <c r="V1963" s="62">
        <f t="shared" ca="1" si="405"/>
        <v>339935.33098071546</v>
      </c>
      <c r="W1963" s="63">
        <v>945.02763599175034</v>
      </c>
      <c r="X1963" s="63">
        <f t="shared" ca="1" si="406"/>
        <v>873.86974545171074</v>
      </c>
      <c r="Y1963" s="64">
        <f t="shared" ca="1" si="407"/>
        <v>-7.5297153046073206E-2</v>
      </c>
      <c r="Z1963" s="64"/>
      <c r="AA1963" s="64">
        <f ca="1">MAX(Y1963,OFFSET($AA$4,B1963,0))</f>
        <v>-7.2166759510916223E-2</v>
      </c>
      <c r="AB1963" s="62">
        <f t="shared" ca="1" si="408"/>
        <v>341086.112949192</v>
      </c>
      <c r="AC1963" s="65">
        <f t="shared" ca="1" si="409"/>
        <v>1150.7819684765418</v>
      </c>
      <c r="AD1963" s="62">
        <f ca="1">MAX(0,AB1963-W1963*(1+OFFSET($Y$4,B1963,0))*E1963)</f>
        <v>0</v>
      </c>
      <c r="AE1963" s="65">
        <f ca="1">IF(OFFSET($AC$4,B1963,0)=0,0,-OFFSET($AC$4,B1963,0)/OFFSET($AD$4,B1963,0)*AD1963)</f>
        <v>0</v>
      </c>
      <c r="AF1963" s="51">
        <f t="shared" ca="1" si="410"/>
        <v>341086.112949192</v>
      </c>
    </row>
    <row r="1964" spans="1:32" ht="11.25" x14ac:dyDescent="0.2">
      <c r="A1964" s="60">
        <v>70823</v>
      </c>
      <c r="B1964" s="102">
        <f>INT(A1964/10000)</f>
        <v>7</v>
      </c>
      <c r="C1964" s="109">
        <v>1</v>
      </c>
      <c r="D1964" s="60" t="s">
        <v>2020</v>
      </c>
      <c r="E1964" s="60">
        <v>74</v>
      </c>
      <c r="F1964" s="60">
        <v>0</v>
      </c>
      <c r="G1964" s="60">
        <f t="shared" si="398"/>
        <v>119.28358208955224</v>
      </c>
      <c r="H1964" s="60"/>
      <c r="I1964" s="60"/>
      <c r="J1964" s="57"/>
      <c r="K1964" s="23">
        <f t="shared" si="399"/>
        <v>1</v>
      </c>
      <c r="L1964" s="23">
        <f t="shared" si="400"/>
        <v>0</v>
      </c>
      <c r="M1964" s="23">
        <f ca="1">OFFSET('Z1'!$B$7,B1964,K1964)*E1964</f>
        <v>0</v>
      </c>
      <c r="N1964" s="23">
        <f ca="1">IF(L1964&gt;0,OFFSET('Z1'!$I$7,B1964,L1964)*IF(L1964=1,E1964-9300,IF(L1964=2,E1964-18000,IF(L1964=3,E1964-45000,0))),0)</f>
        <v>0</v>
      </c>
      <c r="O1964" s="23">
        <f>IF(AND(F1964=1,E1964&gt;20000,E1964&lt;=45000),E1964*'Z1'!$G$7,0)+IF(AND(F1964=1,E1964&gt;45000,E1964&lt;=50000),'Z1'!$G$7/5000*(50000-E1964)*E1964,0)</f>
        <v>0</v>
      </c>
      <c r="P1964" s="24">
        <f t="shared" ca="1" si="401"/>
        <v>0</v>
      </c>
      <c r="Q1964" s="27">
        <v>6906</v>
      </c>
      <c r="R1964" s="26">
        <f t="shared" si="402"/>
        <v>5906</v>
      </c>
      <c r="S1964" s="27">
        <f t="shared" si="403"/>
        <v>1</v>
      </c>
      <c r="T1964" s="28">
        <f t="shared" si="404"/>
        <v>5315.4000000000005</v>
      </c>
      <c r="U1964" s="61">
        <f ca="1">OFFSET($U$4,B1964,0)/OFFSET($G$4,B1964,0)*G1964</f>
        <v>63850.553965483152</v>
      </c>
      <c r="V1964" s="62">
        <f t="shared" ca="1" si="405"/>
        <v>69165.953965483146</v>
      </c>
      <c r="W1964" s="63">
        <v>1017.3494843188628</v>
      </c>
      <c r="X1964" s="63">
        <f t="shared" ca="1" si="406"/>
        <v>934.67505358761014</v>
      </c>
      <c r="Y1964" s="64">
        <f t="shared" ca="1" si="407"/>
        <v>-8.1264532990454996E-2</v>
      </c>
      <c r="Z1964" s="64"/>
      <c r="AA1964" s="64">
        <f ca="1">MAX(Y1964,OFFSET($AA$4,B1964,0))</f>
        <v>-7.2166759510916223E-2</v>
      </c>
      <c r="AB1964" s="62">
        <f t="shared" ca="1" si="408"/>
        <v>69850.869487164688</v>
      </c>
      <c r="AC1964" s="65">
        <f t="shared" ca="1" si="409"/>
        <v>684.91552168154158</v>
      </c>
      <c r="AD1964" s="62">
        <f ca="1">MAX(0,AB1964-W1964*(1+OFFSET($Y$4,B1964,0))*E1964)</f>
        <v>0</v>
      </c>
      <c r="AE1964" s="65">
        <f ca="1">IF(OFFSET($AC$4,B1964,0)=0,0,-OFFSET($AC$4,B1964,0)/OFFSET($AD$4,B1964,0)*AD1964)</f>
        <v>0</v>
      </c>
      <c r="AF1964" s="51">
        <f t="shared" ca="1" si="410"/>
        <v>69850.869487164688</v>
      </c>
    </row>
    <row r="1965" spans="1:32" ht="11.25" x14ac:dyDescent="0.2">
      <c r="A1965" s="60">
        <v>70824</v>
      </c>
      <c r="B1965" s="102">
        <f>INT(A1965/10000)</f>
        <v>7</v>
      </c>
      <c r="C1965" s="109">
        <v>1</v>
      </c>
      <c r="D1965" s="60" t="s">
        <v>2021</v>
      </c>
      <c r="E1965" s="60">
        <v>462</v>
      </c>
      <c r="F1965" s="60">
        <v>0</v>
      </c>
      <c r="G1965" s="60">
        <f t="shared" si="398"/>
        <v>744.71641791044772</v>
      </c>
      <c r="H1965" s="60"/>
      <c r="I1965" s="60"/>
      <c r="J1965" s="57"/>
      <c r="K1965" s="23">
        <f t="shared" si="399"/>
        <v>1</v>
      </c>
      <c r="L1965" s="23">
        <f t="shared" si="400"/>
        <v>0</v>
      </c>
      <c r="M1965" s="23">
        <f ca="1">OFFSET('Z1'!$B$7,B1965,K1965)*E1965</f>
        <v>0</v>
      </c>
      <c r="N1965" s="23">
        <f ca="1">IF(L1965&gt;0,OFFSET('Z1'!$I$7,B1965,L1965)*IF(L1965=1,E1965-9300,IF(L1965=2,E1965-18000,IF(L1965=3,E1965-45000,0))),0)</f>
        <v>0</v>
      </c>
      <c r="O1965" s="23">
        <f>IF(AND(F1965=1,E1965&gt;20000,E1965&lt;=45000),E1965*'Z1'!$G$7,0)+IF(AND(F1965=1,E1965&gt;45000,E1965&lt;=50000),'Z1'!$G$7/5000*(50000-E1965)*E1965,0)</f>
        <v>0</v>
      </c>
      <c r="P1965" s="24">
        <f t="shared" ca="1" si="401"/>
        <v>0</v>
      </c>
      <c r="Q1965" s="27">
        <v>116104</v>
      </c>
      <c r="R1965" s="26">
        <f t="shared" si="402"/>
        <v>115104</v>
      </c>
      <c r="S1965" s="27">
        <f t="shared" si="403"/>
        <v>1</v>
      </c>
      <c r="T1965" s="28">
        <f t="shared" si="404"/>
        <v>103593.60000000001</v>
      </c>
      <c r="U1965" s="61">
        <f ca="1">OFFSET($U$4,B1965,0)/OFFSET($G$4,B1965,0)*G1965</f>
        <v>398634.53962234076</v>
      </c>
      <c r="V1965" s="62">
        <f t="shared" ca="1" si="405"/>
        <v>502228.13962234079</v>
      </c>
      <c r="W1965" s="63">
        <v>1144.8659631976327</v>
      </c>
      <c r="X1965" s="63">
        <f t="shared" ca="1" si="406"/>
        <v>1087.0738952864519</v>
      </c>
      <c r="Y1965" s="64">
        <f t="shared" ca="1" si="407"/>
        <v>-5.047933100375035E-2</v>
      </c>
      <c r="Z1965" s="64"/>
      <c r="AA1965" s="64">
        <f ca="1">MAX(Y1965,OFFSET($AA$4,B1965,0))</f>
        <v>-5.047933100375035E-2</v>
      </c>
      <c r="AB1965" s="62">
        <f t="shared" ca="1" si="408"/>
        <v>502228.13962234079</v>
      </c>
      <c r="AC1965" s="65">
        <f t="shared" ca="1" si="409"/>
        <v>0</v>
      </c>
      <c r="AD1965" s="62">
        <f ca="1">MAX(0,AB1965-W1965*(1+OFFSET($Y$4,B1965,0))*E1965)</f>
        <v>8826.4494369503809</v>
      </c>
      <c r="AE1965" s="65">
        <f ca="1">IF(OFFSET($AC$4,B1965,0)=0,0,-OFFSET($AC$4,B1965,0)/OFFSET($AD$4,B1965,0)*AD1965)</f>
        <v>-3178.5254307019391</v>
      </c>
      <c r="AF1965" s="51">
        <f t="shared" ca="1" si="410"/>
        <v>499049.61419163883</v>
      </c>
    </row>
    <row r="1966" spans="1:32" ht="11.25" x14ac:dyDescent="0.2">
      <c r="A1966" s="60">
        <v>70825</v>
      </c>
      <c r="B1966" s="102">
        <f>INT(A1966/10000)</f>
        <v>7</v>
      </c>
      <c r="C1966" s="109">
        <v>1</v>
      </c>
      <c r="D1966" s="60" t="s">
        <v>2022</v>
      </c>
      <c r="E1966" s="60">
        <v>108</v>
      </c>
      <c r="F1966" s="60">
        <v>0</v>
      </c>
      <c r="G1966" s="60">
        <f t="shared" si="398"/>
        <v>174.08955223880596</v>
      </c>
      <c r="H1966" s="60"/>
      <c r="I1966" s="60"/>
      <c r="J1966" s="57"/>
      <c r="K1966" s="23">
        <f t="shared" si="399"/>
        <v>1</v>
      </c>
      <c r="L1966" s="23">
        <f t="shared" si="400"/>
        <v>0</v>
      </c>
      <c r="M1966" s="23">
        <f ca="1">OFFSET('Z1'!$B$7,B1966,K1966)*E1966</f>
        <v>0</v>
      </c>
      <c r="N1966" s="23">
        <f ca="1">IF(L1966&gt;0,OFFSET('Z1'!$I$7,B1966,L1966)*IF(L1966=1,E1966-9300,IF(L1966=2,E1966-18000,IF(L1966=3,E1966-45000,0))),0)</f>
        <v>0</v>
      </c>
      <c r="O1966" s="23">
        <f>IF(AND(F1966=1,E1966&gt;20000,E1966&lt;=45000),E1966*'Z1'!$G$7,0)+IF(AND(F1966=1,E1966&gt;45000,E1966&lt;=50000),'Z1'!$G$7/5000*(50000-E1966)*E1966,0)</f>
        <v>0</v>
      </c>
      <c r="P1966" s="24">
        <f t="shared" ca="1" si="401"/>
        <v>0</v>
      </c>
      <c r="Q1966" s="27">
        <v>14794</v>
      </c>
      <c r="R1966" s="26">
        <f t="shared" si="402"/>
        <v>13794</v>
      </c>
      <c r="S1966" s="27">
        <f t="shared" si="403"/>
        <v>1</v>
      </c>
      <c r="T1966" s="28">
        <f t="shared" si="404"/>
        <v>12414.6</v>
      </c>
      <c r="U1966" s="61">
        <f ca="1">OFFSET($U$4,B1966,0)/OFFSET($G$4,B1966,0)*G1966</f>
        <v>93187.294976651086</v>
      </c>
      <c r="V1966" s="62">
        <f t="shared" ca="1" si="405"/>
        <v>105601.89497665109</v>
      </c>
      <c r="W1966" s="63">
        <v>1052.2770190048141</v>
      </c>
      <c r="X1966" s="63">
        <f t="shared" ca="1" si="406"/>
        <v>977.79532385788048</v>
      </c>
      <c r="Y1966" s="64">
        <f t="shared" ca="1" si="407"/>
        <v>-7.078145184371154E-2</v>
      </c>
      <c r="Z1966" s="64"/>
      <c r="AA1966" s="64">
        <f ca="1">MAX(Y1966,OFFSET($AA$4,B1966,0))</f>
        <v>-7.078145184371154E-2</v>
      </c>
      <c r="AB1966" s="62">
        <f t="shared" ca="1" si="408"/>
        <v>105601.89497665109</v>
      </c>
      <c r="AC1966" s="65">
        <f t="shared" ca="1" si="409"/>
        <v>0</v>
      </c>
      <c r="AD1966" s="62">
        <f ca="1">MAX(0,AB1966-W1966*(1+OFFSET($Y$4,B1966,0))*E1966)</f>
        <v>0</v>
      </c>
      <c r="AE1966" s="65">
        <f ca="1">IF(OFFSET($AC$4,B1966,0)=0,0,-OFFSET($AC$4,B1966,0)/OFFSET($AD$4,B1966,0)*AD1966)</f>
        <v>0</v>
      </c>
      <c r="AF1966" s="51">
        <f t="shared" ca="1" si="410"/>
        <v>105601.89497665109</v>
      </c>
    </row>
    <row r="1967" spans="1:32" ht="11.25" x14ac:dyDescent="0.2">
      <c r="A1967" s="60">
        <v>70826</v>
      </c>
      <c r="B1967" s="102">
        <f>INT(A1967/10000)</f>
        <v>7</v>
      </c>
      <c r="C1967" s="109">
        <v>3</v>
      </c>
      <c r="D1967" s="60" t="s">
        <v>2023</v>
      </c>
      <c r="E1967" s="60">
        <v>1423</v>
      </c>
      <c r="F1967" s="60">
        <v>0</v>
      </c>
      <c r="G1967" s="60">
        <f t="shared" si="398"/>
        <v>2293.7910447761192</v>
      </c>
      <c r="H1967" s="60"/>
      <c r="I1967" s="60"/>
      <c r="J1967" s="57"/>
      <c r="K1967" s="23">
        <f t="shared" si="399"/>
        <v>1</v>
      </c>
      <c r="L1967" s="23">
        <f t="shared" si="400"/>
        <v>0</v>
      </c>
      <c r="M1967" s="23">
        <f ca="1">OFFSET('Z1'!$B$7,B1967,K1967)*E1967</f>
        <v>0</v>
      </c>
      <c r="N1967" s="23">
        <f ca="1">IF(L1967&gt;0,OFFSET('Z1'!$I$7,B1967,L1967)*IF(L1967=1,E1967-9300,IF(L1967=2,E1967-18000,IF(L1967=3,E1967-45000,0))),0)</f>
        <v>0</v>
      </c>
      <c r="O1967" s="23">
        <f>IF(AND(F1967=1,E1967&gt;20000,E1967&lt;=45000),E1967*'Z1'!$G$7,0)+IF(AND(F1967=1,E1967&gt;45000,E1967&lt;=50000),'Z1'!$G$7/5000*(50000-E1967)*E1967,0)</f>
        <v>0</v>
      </c>
      <c r="P1967" s="24">
        <f t="shared" ca="1" si="401"/>
        <v>0</v>
      </c>
      <c r="Q1967" s="27">
        <v>9815</v>
      </c>
      <c r="R1967" s="26">
        <f t="shared" si="402"/>
        <v>8815</v>
      </c>
      <c r="S1967" s="27">
        <f t="shared" si="403"/>
        <v>1</v>
      </c>
      <c r="T1967" s="28">
        <f t="shared" si="404"/>
        <v>7933.5</v>
      </c>
      <c r="U1967" s="61">
        <f ca="1">OFFSET($U$4,B1967,0)/OFFSET($G$4,B1967,0)*G1967</f>
        <v>1227828.8958497636</v>
      </c>
      <c r="V1967" s="62">
        <f t="shared" ca="1" si="405"/>
        <v>1235762.3958497636</v>
      </c>
      <c r="W1967" s="63">
        <v>939.97023285109185</v>
      </c>
      <c r="X1967" s="63">
        <f t="shared" ca="1" si="406"/>
        <v>868.42051711156967</v>
      </c>
      <c r="Y1967" s="64">
        <f t="shared" ca="1" si="407"/>
        <v>-7.6119129349978998E-2</v>
      </c>
      <c r="Z1967" s="64"/>
      <c r="AA1967" s="64">
        <f ca="1">MAX(Y1967,OFFSET($AA$4,B1967,0))</f>
        <v>-7.2166759510916223E-2</v>
      </c>
      <c r="AB1967" s="62">
        <f t="shared" ca="1" si="408"/>
        <v>1241048.9973768287</v>
      </c>
      <c r="AC1967" s="65">
        <f t="shared" ca="1" si="409"/>
        <v>5286.6015270650387</v>
      </c>
      <c r="AD1967" s="62">
        <f ca="1">MAX(0,AB1967-W1967*(1+OFFSET($Y$4,B1967,0))*E1967)</f>
        <v>0</v>
      </c>
      <c r="AE1967" s="65">
        <f ca="1">IF(OFFSET($AC$4,B1967,0)=0,0,-OFFSET($AC$4,B1967,0)/OFFSET($AD$4,B1967,0)*AD1967)</f>
        <v>0</v>
      </c>
      <c r="AF1967" s="51">
        <f t="shared" ca="1" si="410"/>
        <v>1241048.9973768287</v>
      </c>
    </row>
    <row r="1968" spans="1:32" ht="11.25" x14ac:dyDescent="0.2">
      <c r="A1968" s="60">
        <v>70827</v>
      </c>
      <c r="B1968" s="102">
        <f>INT(A1968/10000)</f>
        <v>7</v>
      </c>
      <c r="C1968" s="109">
        <v>1</v>
      </c>
      <c r="D1968" s="60" t="s">
        <v>2024</v>
      </c>
      <c r="E1968" s="60">
        <v>405</v>
      </c>
      <c r="F1968" s="60">
        <v>0</v>
      </c>
      <c r="G1968" s="60">
        <f t="shared" si="398"/>
        <v>652.83582089552237</v>
      </c>
      <c r="H1968" s="60"/>
      <c r="I1968" s="60"/>
      <c r="J1968" s="57"/>
      <c r="K1968" s="23">
        <f t="shared" si="399"/>
        <v>1</v>
      </c>
      <c r="L1968" s="23">
        <f t="shared" si="400"/>
        <v>0</v>
      </c>
      <c r="M1968" s="23">
        <f ca="1">OFFSET('Z1'!$B$7,B1968,K1968)*E1968</f>
        <v>0</v>
      </c>
      <c r="N1968" s="23">
        <f ca="1">IF(L1968&gt;0,OFFSET('Z1'!$I$7,B1968,L1968)*IF(L1968=1,E1968-9300,IF(L1968=2,E1968-18000,IF(L1968=3,E1968-45000,0))),0)</f>
        <v>0</v>
      </c>
      <c r="O1968" s="23">
        <f>IF(AND(F1968=1,E1968&gt;20000,E1968&lt;=45000),E1968*'Z1'!$G$7,0)+IF(AND(F1968=1,E1968&gt;45000,E1968&lt;=50000),'Z1'!$G$7/5000*(50000-E1968)*E1968,0)</f>
        <v>0</v>
      </c>
      <c r="P1968" s="24">
        <f t="shared" ca="1" si="401"/>
        <v>0</v>
      </c>
      <c r="Q1968" s="27">
        <v>12741</v>
      </c>
      <c r="R1968" s="26">
        <f t="shared" si="402"/>
        <v>11741</v>
      </c>
      <c r="S1968" s="27">
        <f t="shared" si="403"/>
        <v>1</v>
      </c>
      <c r="T1968" s="28">
        <f t="shared" si="404"/>
        <v>10566.9</v>
      </c>
      <c r="U1968" s="61">
        <f ca="1">OFFSET($U$4,B1968,0)/OFFSET($G$4,B1968,0)*G1968</f>
        <v>349452.35616244155</v>
      </c>
      <c r="V1968" s="62">
        <f t="shared" ca="1" si="405"/>
        <v>360019.25616244157</v>
      </c>
      <c r="W1968" s="63">
        <v>960.35395458931146</v>
      </c>
      <c r="X1968" s="63">
        <f t="shared" ca="1" si="406"/>
        <v>888.93643496899153</v>
      </c>
      <c r="Y1968" s="64">
        <f t="shared" ca="1" si="407"/>
        <v>-7.4365830722133208E-2</v>
      </c>
      <c r="Z1968" s="64"/>
      <c r="AA1968" s="64">
        <f ca="1">MAX(Y1968,OFFSET($AA$4,B1968,0))</f>
        <v>-7.2166759510916223E-2</v>
      </c>
      <c r="AB1968" s="62">
        <f t="shared" ca="1" si="408"/>
        <v>360874.57028975844</v>
      </c>
      <c r="AC1968" s="65">
        <f t="shared" ca="1" si="409"/>
        <v>855.31412731687305</v>
      </c>
      <c r="AD1968" s="62">
        <f ca="1">MAX(0,AB1968-W1968*(1+OFFSET($Y$4,B1968,0))*E1968)</f>
        <v>0</v>
      </c>
      <c r="AE1968" s="65">
        <f ca="1">IF(OFFSET($AC$4,B1968,0)=0,0,-OFFSET($AC$4,B1968,0)/OFFSET($AD$4,B1968,0)*AD1968)</f>
        <v>0</v>
      </c>
      <c r="AF1968" s="51">
        <f t="shared" ca="1" si="410"/>
        <v>360874.57028975844</v>
      </c>
    </row>
    <row r="1969" spans="1:32" ht="11.25" x14ac:dyDescent="0.2">
      <c r="A1969" s="60">
        <v>70828</v>
      </c>
      <c r="B1969" s="102">
        <f>INT(A1969/10000)</f>
        <v>7</v>
      </c>
      <c r="C1969" s="109">
        <v>5</v>
      </c>
      <c r="D1969" s="60" t="s">
        <v>2025</v>
      </c>
      <c r="E1969" s="60">
        <v>6741</v>
      </c>
      <c r="F1969" s="60">
        <v>0</v>
      </c>
      <c r="G1969" s="60">
        <f t="shared" si="398"/>
        <v>10866.089552238805</v>
      </c>
      <c r="H1969" s="60"/>
      <c r="I1969" s="60"/>
      <c r="J1969" s="57"/>
      <c r="K1969" s="23">
        <f t="shared" si="399"/>
        <v>1</v>
      </c>
      <c r="L1969" s="23">
        <f t="shared" si="400"/>
        <v>0</v>
      </c>
      <c r="M1969" s="23">
        <f ca="1">OFFSET('Z1'!$B$7,B1969,K1969)*E1969</f>
        <v>0</v>
      </c>
      <c r="N1969" s="23">
        <f ca="1">IF(L1969&gt;0,OFFSET('Z1'!$I$7,B1969,L1969)*IF(L1969=1,E1969-9300,IF(L1969=2,E1969-18000,IF(L1969=3,E1969-45000,0))),0)</f>
        <v>0</v>
      </c>
      <c r="O1969" s="23">
        <f>IF(AND(F1969=1,E1969&gt;20000,E1969&lt;=45000),E1969*'Z1'!$G$7,0)+IF(AND(F1969=1,E1969&gt;45000,E1969&lt;=50000),'Z1'!$G$7/5000*(50000-E1969)*E1969,0)</f>
        <v>0</v>
      </c>
      <c r="P1969" s="24">
        <f t="shared" ca="1" si="401"/>
        <v>0</v>
      </c>
      <c r="Q1969" s="27">
        <v>115709</v>
      </c>
      <c r="R1969" s="26">
        <f t="shared" si="402"/>
        <v>114709</v>
      </c>
      <c r="S1969" s="27">
        <f t="shared" si="403"/>
        <v>1</v>
      </c>
      <c r="T1969" s="28">
        <f t="shared" si="404"/>
        <v>103238.1</v>
      </c>
      <c r="U1969" s="61">
        <f ca="1">OFFSET($U$4,B1969,0)/OFFSET($G$4,B1969,0)*G1969</f>
        <v>5816440.3281259714</v>
      </c>
      <c r="V1969" s="62">
        <f t="shared" ca="1" si="405"/>
        <v>5919678.428125971</v>
      </c>
      <c r="W1969" s="63">
        <v>950.38391617377113</v>
      </c>
      <c r="X1969" s="63">
        <f t="shared" ca="1" si="406"/>
        <v>878.16027712890832</v>
      </c>
      <c r="Y1969" s="64">
        <f t="shared" ca="1" si="407"/>
        <v>-7.5994172266334092E-2</v>
      </c>
      <c r="Z1969" s="64"/>
      <c r="AA1969" s="64">
        <f ca="1">MAX(Y1969,OFFSET($AA$4,B1969,0))</f>
        <v>-7.2166759510916223E-2</v>
      </c>
      <c r="AB1969" s="62">
        <f t="shared" ca="1" si="408"/>
        <v>5944198.8933045864</v>
      </c>
      <c r="AC1969" s="65">
        <f t="shared" ca="1" si="409"/>
        <v>24520.465178615414</v>
      </c>
      <c r="AD1969" s="62">
        <f ca="1">MAX(0,AB1969-W1969*(1+OFFSET($Y$4,B1969,0))*E1969)</f>
        <v>0</v>
      </c>
      <c r="AE1969" s="65">
        <f ca="1">IF(OFFSET($AC$4,B1969,0)=0,0,-OFFSET($AC$4,B1969,0)/OFFSET($AD$4,B1969,0)*AD1969)</f>
        <v>0</v>
      </c>
      <c r="AF1969" s="51">
        <f t="shared" ca="1" si="410"/>
        <v>5944198.8933045864</v>
      </c>
    </row>
    <row r="1970" spans="1:32" ht="11.25" x14ac:dyDescent="0.2">
      <c r="A1970" s="60">
        <v>70829</v>
      </c>
      <c r="B1970" s="102">
        <f>INT(A1970/10000)</f>
        <v>7</v>
      </c>
      <c r="C1970" s="109">
        <v>1</v>
      </c>
      <c r="D1970" s="60" t="s">
        <v>2026</v>
      </c>
      <c r="E1970" s="60">
        <v>445</v>
      </c>
      <c r="F1970" s="60">
        <v>0</v>
      </c>
      <c r="G1970" s="60">
        <f t="shared" si="398"/>
        <v>717.31343283582089</v>
      </c>
      <c r="H1970" s="60"/>
      <c r="I1970" s="60"/>
      <c r="J1970" s="57"/>
      <c r="K1970" s="23">
        <f t="shared" si="399"/>
        <v>1</v>
      </c>
      <c r="L1970" s="23">
        <f t="shared" si="400"/>
        <v>0</v>
      </c>
      <c r="M1970" s="23">
        <f ca="1">OFFSET('Z1'!$B$7,B1970,K1970)*E1970</f>
        <v>0</v>
      </c>
      <c r="N1970" s="23">
        <f ca="1">IF(L1970&gt;0,OFFSET('Z1'!$I$7,B1970,L1970)*IF(L1970=1,E1970-9300,IF(L1970=2,E1970-18000,IF(L1970=3,E1970-45000,0))),0)</f>
        <v>0</v>
      </c>
      <c r="O1970" s="23">
        <f>IF(AND(F1970=1,E1970&gt;20000,E1970&lt;=45000),E1970*'Z1'!$G$7,0)+IF(AND(F1970=1,E1970&gt;45000,E1970&lt;=50000),'Z1'!$G$7/5000*(50000-E1970)*E1970,0)</f>
        <v>0</v>
      </c>
      <c r="P1970" s="24">
        <f t="shared" ca="1" si="401"/>
        <v>0</v>
      </c>
      <c r="Q1970" s="27">
        <v>65018</v>
      </c>
      <c r="R1970" s="26">
        <f t="shared" si="402"/>
        <v>64018</v>
      </c>
      <c r="S1970" s="27">
        <f t="shared" si="403"/>
        <v>1</v>
      </c>
      <c r="T1970" s="28">
        <f t="shared" si="404"/>
        <v>57616.200000000004</v>
      </c>
      <c r="U1970" s="61">
        <f ca="1">OFFSET($U$4,B1970,0)/OFFSET($G$4,B1970,0)*G1970</f>
        <v>383966.16911675676</v>
      </c>
      <c r="V1970" s="62">
        <f t="shared" ca="1" si="405"/>
        <v>441582.36911675677</v>
      </c>
      <c r="W1970" s="63">
        <v>1049.5805264363232</v>
      </c>
      <c r="X1970" s="63">
        <f t="shared" ca="1" si="406"/>
        <v>992.31993059945341</v>
      </c>
      <c r="Y1970" s="64">
        <f t="shared" ca="1" si="407"/>
        <v>-5.4555695722831921E-2</v>
      </c>
      <c r="Z1970" s="64"/>
      <c r="AA1970" s="64">
        <f ca="1">MAX(Y1970,OFFSET($AA$4,B1970,0))</f>
        <v>-5.4555695722831921E-2</v>
      </c>
      <c r="AB1970" s="62">
        <f t="shared" ca="1" si="408"/>
        <v>441582.36911675677</v>
      </c>
      <c r="AC1970" s="65">
        <f t="shared" ca="1" si="409"/>
        <v>0</v>
      </c>
      <c r="AD1970" s="62">
        <f ca="1">MAX(0,AB1970-W1970*(1+OFFSET($Y$4,B1970,0))*E1970)</f>
        <v>5890.1655014806893</v>
      </c>
      <c r="AE1970" s="65">
        <f ca="1">IF(OFFSET($AC$4,B1970,0)=0,0,-OFFSET($AC$4,B1970,0)/OFFSET($AD$4,B1970,0)*AD1970)</f>
        <v>-2121.1293364603748</v>
      </c>
      <c r="AF1970" s="51">
        <f t="shared" ca="1" si="410"/>
        <v>439461.2397802964</v>
      </c>
    </row>
    <row r="1971" spans="1:32" ht="11.25" x14ac:dyDescent="0.2">
      <c r="A1971" s="60">
        <v>70830</v>
      </c>
      <c r="B1971" s="102">
        <f>INT(A1971/10000)</f>
        <v>7</v>
      </c>
      <c r="C1971" s="109">
        <v>1</v>
      </c>
      <c r="D1971" s="60" t="s">
        <v>2027</v>
      </c>
      <c r="E1971" s="60">
        <v>464</v>
      </c>
      <c r="F1971" s="60">
        <v>0</v>
      </c>
      <c r="G1971" s="60">
        <f t="shared" si="398"/>
        <v>747.94029850746267</v>
      </c>
      <c r="H1971" s="60"/>
      <c r="I1971" s="60"/>
      <c r="J1971" s="57"/>
      <c r="K1971" s="23">
        <f t="shared" si="399"/>
        <v>1</v>
      </c>
      <c r="L1971" s="23">
        <f t="shared" si="400"/>
        <v>0</v>
      </c>
      <c r="M1971" s="23">
        <f ca="1">OFFSET('Z1'!$B$7,B1971,K1971)*E1971</f>
        <v>0</v>
      </c>
      <c r="N1971" s="23">
        <f ca="1">IF(L1971&gt;0,OFFSET('Z1'!$I$7,B1971,L1971)*IF(L1971=1,E1971-9300,IF(L1971=2,E1971-18000,IF(L1971=3,E1971-45000,0))),0)</f>
        <v>0</v>
      </c>
      <c r="O1971" s="23">
        <f>IF(AND(F1971=1,E1971&gt;20000,E1971&lt;=45000),E1971*'Z1'!$G$7,0)+IF(AND(F1971=1,E1971&gt;45000,E1971&lt;=50000),'Z1'!$G$7/5000*(50000-E1971)*E1971,0)</f>
        <v>0</v>
      </c>
      <c r="P1971" s="24">
        <f t="shared" ca="1" si="401"/>
        <v>0</v>
      </c>
      <c r="Q1971" s="27">
        <v>39909</v>
      </c>
      <c r="R1971" s="26">
        <f t="shared" si="402"/>
        <v>38909</v>
      </c>
      <c r="S1971" s="27">
        <f t="shared" si="403"/>
        <v>1</v>
      </c>
      <c r="T1971" s="28">
        <f t="shared" si="404"/>
        <v>35018.1</v>
      </c>
      <c r="U1971" s="61">
        <f ca="1">OFFSET($U$4,B1971,0)/OFFSET($G$4,B1971,0)*G1971</f>
        <v>400360.23027005652</v>
      </c>
      <c r="V1971" s="62">
        <f t="shared" ca="1" si="405"/>
        <v>435378.3302700565</v>
      </c>
      <c r="W1971" s="63">
        <v>1006.5815740573612</v>
      </c>
      <c r="X1971" s="63">
        <f t="shared" ca="1" si="406"/>
        <v>938.31536696132866</v>
      </c>
      <c r="Y1971" s="64">
        <f t="shared" ca="1" si="407"/>
        <v>-6.781984575861344E-2</v>
      </c>
      <c r="Z1971" s="64"/>
      <c r="AA1971" s="64">
        <f ca="1">MAX(Y1971,OFFSET($AA$4,B1971,0))</f>
        <v>-6.781984575861344E-2</v>
      </c>
      <c r="AB1971" s="62">
        <f t="shared" ca="1" si="408"/>
        <v>435378.3302700565</v>
      </c>
      <c r="AC1971" s="65">
        <f t="shared" ca="1" si="409"/>
        <v>0</v>
      </c>
      <c r="AD1971" s="62">
        <f ca="1">MAX(0,AB1971-W1971*(1+OFFSET($Y$4,B1971,0))*E1971)</f>
        <v>0</v>
      </c>
      <c r="AE1971" s="65">
        <f ca="1">IF(OFFSET($AC$4,B1971,0)=0,0,-OFFSET($AC$4,B1971,0)/OFFSET($AD$4,B1971,0)*AD1971)</f>
        <v>0</v>
      </c>
      <c r="AF1971" s="51">
        <f t="shared" ca="1" si="410"/>
        <v>435378.3302700565</v>
      </c>
    </row>
    <row r="1972" spans="1:32" ht="11.25" x14ac:dyDescent="0.2">
      <c r="A1972" s="60">
        <v>70831</v>
      </c>
      <c r="B1972" s="102">
        <f>INT(A1972/10000)</f>
        <v>7</v>
      </c>
      <c r="C1972" s="109">
        <v>2</v>
      </c>
      <c r="D1972" s="60" t="s">
        <v>2028</v>
      </c>
      <c r="E1972" s="60">
        <v>665</v>
      </c>
      <c r="F1972" s="60">
        <v>0</v>
      </c>
      <c r="G1972" s="60">
        <f t="shared" si="398"/>
        <v>1071.9402985074628</v>
      </c>
      <c r="H1972" s="60"/>
      <c r="I1972" s="60"/>
      <c r="J1972" s="57"/>
      <c r="K1972" s="23">
        <f t="shared" si="399"/>
        <v>1</v>
      </c>
      <c r="L1972" s="23">
        <f t="shared" si="400"/>
        <v>0</v>
      </c>
      <c r="M1972" s="23">
        <f ca="1">OFFSET('Z1'!$B$7,B1972,K1972)*E1972</f>
        <v>0</v>
      </c>
      <c r="N1972" s="23">
        <f ca="1">IF(L1972&gt;0,OFFSET('Z1'!$I$7,B1972,L1972)*IF(L1972=1,E1972-9300,IF(L1972=2,E1972-18000,IF(L1972=3,E1972-45000,0))),0)</f>
        <v>0</v>
      </c>
      <c r="O1972" s="23">
        <f>IF(AND(F1972=1,E1972&gt;20000,E1972&lt;=45000),E1972*'Z1'!$G$7,0)+IF(AND(F1972=1,E1972&gt;45000,E1972&lt;=50000),'Z1'!$G$7/5000*(50000-E1972)*E1972,0)</f>
        <v>0</v>
      </c>
      <c r="P1972" s="24">
        <f t="shared" ca="1" si="401"/>
        <v>0</v>
      </c>
      <c r="Q1972" s="27">
        <v>107496</v>
      </c>
      <c r="R1972" s="26">
        <f t="shared" si="402"/>
        <v>106496</v>
      </c>
      <c r="S1972" s="27">
        <f t="shared" si="403"/>
        <v>1</v>
      </c>
      <c r="T1972" s="28">
        <f t="shared" si="404"/>
        <v>95846.400000000009</v>
      </c>
      <c r="U1972" s="61">
        <f ca="1">OFFSET($U$4,B1972,0)/OFFSET($G$4,B1972,0)*G1972</f>
        <v>573792.14036549057</v>
      </c>
      <c r="V1972" s="62">
        <f t="shared" ca="1" si="405"/>
        <v>669638.5403654906</v>
      </c>
      <c r="W1972" s="63">
        <v>1066.7533056346074</v>
      </c>
      <c r="X1972" s="63">
        <f t="shared" ca="1" si="406"/>
        <v>1006.9752486699107</v>
      </c>
      <c r="Y1972" s="64">
        <f t="shared" ca="1" si="407"/>
        <v>-5.6037376822690055E-2</v>
      </c>
      <c r="Z1972" s="64"/>
      <c r="AA1972" s="64">
        <f ca="1">MAX(Y1972,OFFSET($AA$4,B1972,0))</f>
        <v>-5.6037376822690055E-2</v>
      </c>
      <c r="AB1972" s="62">
        <f t="shared" ca="1" si="408"/>
        <v>669638.5403654906</v>
      </c>
      <c r="AC1972" s="65">
        <f t="shared" ca="1" si="409"/>
        <v>0</v>
      </c>
      <c r="AD1972" s="62">
        <f ca="1">MAX(0,AB1972-W1972*(1+OFFSET($Y$4,B1972,0))*E1972)</f>
        <v>7895.0833386046579</v>
      </c>
      <c r="AE1972" s="65">
        <f ca="1">IF(OFFSET($AC$4,B1972,0)=0,0,-OFFSET($AC$4,B1972,0)/OFFSET($AD$4,B1972,0)*AD1972)</f>
        <v>-2843.1277319973556</v>
      </c>
      <c r="AF1972" s="51">
        <f t="shared" ca="1" si="410"/>
        <v>666795.41263349319</v>
      </c>
    </row>
    <row r="1973" spans="1:32" ht="11.25" x14ac:dyDescent="0.2">
      <c r="A1973" s="60">
        <v>70832</v>
      </c>
      <c r="B1973" s="102">
        <f>INT(A1973/10000)</f>
        <v>7</v>
      </c>
      <c r="C1973" s="109">
        <v>3</v>
      </c>
      <c r="D1973" s="60" t="s">
        <v>2029</v>
      </c>
      <c r="E1973" s="60">
        <v>1080</v>
      </c>
      <c r="F1973" s="60">
        <v>0</v>
      </c>
      <c r="G1973" s="60">
        <f t="shared" si="398"/>
        <v>1740.8955223880596</v>
      </c>
      <c r="H1973" s="60"/>
      <c r="I1973" s="60"/>
      <c r="J1973" s="57"/>
      <c r="K1973" s="23">
        <f t="shared" si="399"/>
        <v>1</v>
      </c>
      <c r="L1973" s="23">
        <f t="shared" si="400"/>
        <v>0</v>
      </c>
      <c r="M1973" s="23">
        <f ca="1">OFFSET('Z1'!$B$7,B1973,K1973)*E1973</f>
        <v>0</v>
      </c>
      <c r="N1973" s="23">
        <f ca="1">IF(L1973&gt;0,OFFSET('Z1'!$I$7,B1973,L1973)*IF(L1973=1,E1973-9300,IF(L1973=2,E1973-18000,IF(L1973=3,E1973-45000,0))),0)</f>
        <v>0</v>
      </c>
      <c r="O1973" s="23">
        <f>IF(AND(F1973=1,E1973&gt;20000,E1973&lt;=45000),E1973*'Z1'!$G$7,0)+IF(AND(F1973=1,E1973&gt;45000,E1973&lt;=50000),'Z1'!$G$7/5000*(50000-E1973)*E1973,0)</f>
        <v>0</v>
      </c>
      <c r="P1973" s="24">
        <f t="shared" ca="1" si="401"/>
        <v>0</v>
      </c>
      <c r="Q1973" s="27">
        <v>398259</v>
      </c>
      <c r="R1973" s="26">
        <f t="shared" si="402"/>
        <v>397259</v>
      </c>
      <c r="S1973" s="27">
        <f t="shared" si="403"/>
        <v>1</v>
      </c>
      <c r="T1973" s="28">
        <f t="shared" si="404"/>
        <v>357533.10000000003</v>
      </c>
      <c r="U1973" s="61">
        <f ca="1">OFFSET($U$4,B1973,0)/OFFSET($G$4,B1973,0)*G1973</f>
        <v>931872.94976651075</v>
      </c>
      <c r="V1973" s="62">
        <f t="shared" ca="1" si="405"/>
        <v>1289406.0497665107</v>
      </c>
      <c r="W1973" s="63">
        <v>1249.3864414824047</v>
      </c>
      <c r="X1973" s="63">
        <f t="shared" ca="1" si="406"/>
        <v>1193.8944905245469</v>
      </c>
      <c r="Y1973" s="64">
        <f t="shared" ca="1" si="407"/>
        <v>-4.4415361905173478E-2</v>
      </c>
      <c r="Z1973" s="64"/>
      <c r="AA1973" s="64">
        <f ca="1">MAX(Y1973,OFFSET($AA$4,B1973,0))</f>
        <v>-4.4415361905173478E-2</v>
      </c>
      <c r="AB1973" s="62">
        <f t="shared" ca="1" si="408"/>
        <v>1289406.0497665107</v>
      </c>
      <c r="AC1973" s="65">
        <f t="shared" ca="1" si="409"/>
        <v>0</v>
      </c>
      <c r="AD1973" s="62">
        <f ca="1">MAX(0,AB1973-W1973*(1+OFFSET($Y$4,B1973,0))*E1973)</f>
        <v>30699.310708861565</v>
      </c>
      <c r="AE1973" s="65">
        <f ca="1">IF(OFFSET($AC$4,B1973,0)=0,0,-OFFSET($AC$4,B1973,0)/OFFSET($AD$4,B1973,0)*AD1973)</f>
        <v>-11055.242596716345</v>
      </c>
      <c r="AF1973" s="51">
        <f t="shared" ca="1" si="410"/>
        <v>1278350.8071697943</v>
      </c>
    </row>
    <row r="1974" spans="1:32" ht="11.25" x14ac:dyDescent="0.2">
      <c r="A1974" s="60">
        <v>70833</v>
      </c>
      <c r="B1974" s="102">
        <f>INT(A1974/10000)</f>
        <v>7</v>
      </c>
      <c r="C1974" s="109">
        <v>3</v>
      </c>
      <c r="D1974" s="60" t="s">
        <v>2030</v>
      </c>
      <c r="E1974" s="60">
        <v>1521</v>
      </c>
      <c r="F1974" s="60">
        <v>0</v>
      </c>
      <c r="G1974" s="60">
        <f t="shared" si="398"/>
        <v>2451.7611940298507</v>
      </c>
      <c r="H1974" s="60"/>
      <c r="I1974" s="60"/>
      <c r="J1974" s="57"/>
      <c r="K1974" s="23">
        <f t="shared" si="399"/>
        <v>1</v>
      </c>
      <c r="L1974" s="23">
        <f t="shared" si="400"/>
        <v>0</v>
      </c>
      <c r="M1974" s="23">
        <f ca="1">OFFSET('Z1'!$B$7,B1974,K1974)*E1974</f>
        <v>0</v>
      </c>
      <c r="N1974" s="23">
        <f ca="1">IF(L1974&gt;0,OFFSET('Z1'!$I$7,B1974,L1974)*IF(L1974=1,E1974-9300,IF(L1974=2,E1974-18000,IF(L1974=3,E1974-45000,0))),0)</f>
        <v>0</v>
      </c>
      <c r="O1974" s="23">
        <f>IF(AND(F1974=1,E1974&gt;20000,E1974&lt;=45000),E1974*'Z1'!$G$7,0)+IF(AND(F1974=1,E1974&gt;45000,E1974&lt;=50000),'Z1'!$G$7/5000*(50000-E1974)*E1974,0)</f>
        <v>0</v>
      </c>
      <c r="P1974" s="24">
        <f t="shared" ca="1" si="401"/>
        <v>0</v>
      </c>
      <c r="Q1974" s="27">
        <v>10433</v>
      </c>
      <c r="R1974" s="26">
        <f t="shared" si="402"/>
        <v>9433</v>
      </c>
      <c r="S1974" s="27">
        <f t="shared" si="403"/>
        <v>1</v>
      </c>
      <c r="T1974" s="28">
        <f t="shared" si="404"/>
        <v>8489.7000000000007</v>
      </c>
      <c r="U1974" s="61">
        <f ca="1">OFFSET($U$4,B1974,0)/OFFSET($G$4,B1974,0)*G1974</f>
        <v>1312387.7375878361</v>
      </c>
      <c r="V1974" s="62">
        <f t="shared" ca="1" si="405"/>
        <v>1320877.4375878361</v>
      </c>
      <c r="W1974" s="63">
        <v>939.15899844433784</v>
      </c>
      <c r="X1974" s="63">
        <f t="shared" ca="1" si="406"/>
        <v>868.42698066261414</v>
      </c>
      <c r="Y1974" s="64">
        <f t="shared" ca="1" si="407"/>
        <v>-7.5314209733268966E-2</v>
      </c>
      <c r="Z1974" s="64"/>
      <c r="AA1974" s="64">
        <f ca="1">MAX(Y1974,OFFSET($AA$4,B1974,0))</f>
        <v>-7.2166759510916223E-2</v>
      </c>
      <c r="AB1974" s="62">
        <f t="shared" ca="1" si="408"/>
        <v>1325373.4469657214</v>
      </c>
      <c r="AC1974" s="65">
        <f t="shared" ca="1" si="409"/>
        <v>4496.009377885377</v>
      </c>
      <c r="AD1974" s="62">
        <f ca="1">MAX(0,AB1974-W1974*(1+OFFSET($Y$4,B1974,0))*E1974)</f>
        <v>0</v>
      </c>
      <c r="AE1974" s="65">
        <f ca="1">IF(OFFSET($AC$4,B1974,0)=0,0,-OFFSET($AC$4,B1974,0)/OFFSET($AD$4,B1974,0)*AD1974)</f>
        <v>0</v>
      </c>
      <c r="AF1974" s="51">
        <f t="shared" ca="1" si="410"/>
        <v>1325373.4469657214</v>
      </c>
    </row>
    <row r="1975" spans="1:32" ht="11.25" x14ac:dyDescent="0.2">
      <c r="A1975" s="60">
        <v>70834</v>
      </c>
      <c r="B1975" s="102">
        <f>INT(A1975/10000)</f>
        <v>7</v>
      </c>
      <c r="C1975" s="109">
        <v>1</v>
      </c>
      <c r="D1975" s="60" t="s">
        <v>2031</v>
      </c>
      <c r="E1975" s="60">
        <v>248</v>
      </c>
      <c r="F1975" s="60">
        <v>0</v>
      </c>
      <c r="G1975" s="60">
        <f t="shared" si="398"/>
        <v>399.76119402985074</v>
      </c>
      <c r="H1975" s="60"/>
      <c r="I1975" s="60"/>
      <c r="J1975" s="57"/>
      <c r="K1975" s="23">
        <f t="shared" si="399"/>
        <v>1</v>
      </c>
      <c r="L1975" s="23">
        <f t="shared" si="400"/>
        <v>0</v>
      </c>
      <c r="M1975" s="23">
        <f ca="1">OFFSET('Z1'!$B$7,B1975,K1975)*E1975</f>
        <v>0</v>
      </c>
      <c r="N1975" s="23">
        <f ca="1">IF(L1975&gt;0,OFFSET('Z1'!$I$7,B1975,L1975)*IF(L1975=1,E1975-9300,IF(L1975=2,E1975-18000,IF(L1975=3,E1975-45000,0))),0)</f>
        <v>0</v>
      </c>
      <c r="O1975" s="23">
        <f>IF(AND(F1975=1,E1975&gt;20000,E1975&lt;=45000),E1975*'Z1'!$G$7,0)+IF(AND(F1975=1,E1975&gt;45000,E1975&lt;=50000),'Z1'!$G$7/5000*(50000-E1975)*E1975,0)</f>
        <v>0</v>
      </c>
      <c r="P1975" s="24">
        <f t="shared" ca="1" si="401"/>
        <v>0</v>
      </c>
      <c r="Q1975" s="27">
        <v>15784</v>
      </c>
      <c r="R1975" s="26">
        <f t="shared" si="402"/>
        <v>14784</v>
      </c>
      <c r="S1975" s="27">
        <f t="shared" si="403"/>
        <v>1</v>
      </c>
      <c r="T1975" s="28">
        <f t="shared" si="404"/>
        <v>13305.6</v>
      </c>
      <c r="U1975" s="61">
        <f ca="1">OFFSET($U$4,B1975,0)/OFFSET($G$4,B1975,0)*G1975</f>
        <v>213985.64031675435</v>
      </c>
      <c r="V1975" s="62">
        <f t="shared" ca="1" si="405"/>
        <v>227291.24031675435</v>
      </c>
      <c r="W1975" s="63">
        <v>980.99168708822765</v>
      </c>
      <c r="X1975" s="63">
        <f t="shared" ca="1" si="406"/>
        <v>916.49693676110621</v>
      </c>
      <c r="Y1975" s="64">
        <f t="shared" ca="1" si="407"/>
        <v>-6.5744441238390405E-2</v>
      </c>
      <c r="Z1975" s="64"/>
      <c r="AA1975" s="64">
        <f ca="1">MAX(Y1975,OFFSET($AA$4,B1975,0))</f>
        <v>-6.5744441238390405E-2</v>
      </c>
      <c r="AB1975" s="62">
        <f t="shared" ca="1" si="408"/>
        <v>227291.24031675435</v>
      </c>
      <c r="AC1975" s="65">
        <f t="shared" ca="1" si="409"/>
        <v>0</v>
      </c>
      <c r="AD1975" s="62">
        <f ca="1">MAX(0,AB1975-W1975*(1+OFFSET($Y$4,B1975,0))*E1975)</f>
        <v>346.03003563190578</v>
      </c>
      <c r="AE1975" s="65">
        <f ca="1">IF(OFFSET($AC$4,B1975,0)=0,0,-OFFSET($AC$4,B1975,0)/OFFSET($AD$4,B1975,0)*AD1975)</f>
        <v>-124.61015903385996</v>
      </c>
      <c r="AF1975" s="51">
        <f t="shared" ca="1" si="410"/>
        <v>227166.6301577205</v>
      </c>
    </row>
    <row r="1976" spans="1:32" ht="11.25" x14ac:dyDescent="0.2">
      <c r="A1976" s="60">
        <v>70835</v>
      </c>
      <c r="B1976" s="102">
        <f>INT(A1976/10000)</f>
        <v>7</v>
      </c>
      <c r="C1976" s="109">
        <v>2</v>
      </c>
      <c r="D1976" s="60" t="s">
        <v>2032</v>
      </c>
      <c r="E1976" s="60">
        <v>943</v>
      </c>
      <c r="F1976" s="60">
        <v>0</v>
      </c>
      <c r="G1976" s="60">
        <f t="shared" si="398"/>
        <v>1520.0597014925372</v>
      </c>
      <c r="H1976" s="60"/>
      <c r="I1976" s="60"/>
      <c r="J1976" s="57"/>
      <c r="K1976" s="23">
        <f t="shared" si="399"/>
        <v>1</v>
      </c>
      <c r="L1976" s="23">
        <f t="shared" si="400"/>
        <v>0</v>
      </c>
      <c r="M1976" s="23">
        <f ca="1">OFFSET('Z1'!$B$7,B1976,K1976)*E1976</f>
        <v>0</v>
      </c>
      <c r="N1976" s="23">
        <f ca="1">IF(L1976&gt;0,OFFSET('Z1'!$I$7,B1976,L1976)*IF(L1976=1,E1976-9300,IF(L1976=2,E1976-18000,IF(L1976=3,E1976-45000,0))),0)</f>
        <v>0</v>
      </c>
      <c r="O1976" s="23">
        <f>IF(AND(F1976=1,E1976&gt;20000,E1976&lt;=45000),E1976*'Z1'!$G$7,0)+IF(AND(F1976=1,E1976&gt;45000,E1976&lt;=50000),'Z1'!$G$7/5000*(50000-E1976)*E1976,0)</f>
        <v>0</v>
      </c>
      <c r="P1976" s="24">
        <f t="shared" ca="1" si="401"/>
        <v>0</v>
      </c>
      <c r="Q1976" s="27">
        <v>62378</v>
      </c>
      <c r="R1976" s="26">
        <f t="shared" si="402"/>
        <v>61378</v>
      </c>
      <c r="S1976" s="27">
        <f t="shared" si="403"/>
        <v>1</v>
      </c>
      <c r="T1976" s="28">
        <f t="shared" si="404"/>
        <v>55240.200000000004</v>
      </c>
      <c r="U1976" s="61">
        <f ca="1">OFFSET($U$4,B1976,0)/OFFSET($G$4,B1976,0)*G1976</f>
        <v>813663.14039798116</v>
      </c>
      <c r="V1976" s="62">
        <f t="shared" ca="1" si="405"/>
        <v>868903.34039798111</v>
      </c>
      <c r="W1976" s="63">
        <v>991.51496366669653</v>
      </c>
      <c r="X1976" s="63">
        <f t="shared" ca="1" si="406"/>
        <v>921.42453912829387</v>
      </c>
      <c r="Y1976" s="64">
        <f t="shared" ca="1" si="407"/>
        <v>-7.0690233740097086E-2</v>
      </c>
      <c r="Z1976" s="64"/>
      <c r="AA1976" s="64">
        <f ca="1">MAX(Y1976,OFFSET($AA$4,B1976,0))</f>
        <v>-7.0690233740097086E-2</v>
      </c>
      <c r="AB1976" s="62">
        <f t="shared" ca="1" si="408"/>
        <v>868903.34039798111</v>
      </c>
      <c r="AC1976" s="65">
        <f t="shared" ca="1" si="409"/>
        <v>0</v>
      </c>
      <c r="AD1976" s="62">
        <f ca="1">MAX(0,AB1976-W1976*(1+OFFSET($Y$4,B1976,0))*E1976)</f>
        <v>0</v>
      </c>
      <c r="AE1976" s="65">
        <f ca="1">IF(OFFSET($AC$4,B1976,0)=0,0,-OFFSET($AC$4,B1976,0)/OFFSET($AD$4,B1976,0)*AD1976)</f>
        <v>0</v>
      </c>
      <c r="AF1976" s="51">
        <f t="shared" ca="1" si="410"/>
        <v>868903.34039798111</v>
      </c>
    </row>
    <row r="1977" spans="1:32" ht="11.25" x14ac:dyDescent="0.2">
      <c r="A1977" s="60">
        <v>70836</v>
      </c>
      <c r="B1977" s="102">
        <f>INT(A1977/10000)</f>
        <v>7</v>
      </c>
      <c r="C1977" s="109">
        <v>3</v>
      </c>
      <c r="D1977" s="60" t="s">
        <v>2033</v>
      </c>
      <c r="E1977" s="60">
        <v>1257</v>
      </c>
      <c r="F1977" s="60">
        <v>0</v>
      </c>
      <c r="G1977" s="60">
        <f t="shared" si="398"/>
        <v>2026.2089552238806</v>
      </c>
      <c r="H1977" s="60"/>
      <c r="I1977" s="60"/>
      <c r="J1977" s="57"/>
      <c r="K1977" s="23">
        <f t="shared" si="399"/>
        <v>1</v>
      </c>
      <c r="L1977" s="23">
        <f t="shared" si="400"/>
        <v>0</v>
      </c>
      <c r="M1977" s="23">
        <f ca="1">OFFSET('Z1'!$B$7,B1977,K1977)*E1977</f>
        <v>0</v>
      </c>
      <c r="N1977" s="23">
        <f ca="1">IF(L1977&gt;0,OFFSET('Z1'!$I$7,B1977,L1977)*IF(L1977=1,E1977-9300,IF(L1977=2,E1977-18000,IF(L1977=3,E1977-45000,0))),0)</f>
        <v>0</v>
      </c>
      <c r="O1977" s="23">
        <f>IF(AND(F1977=1,E1977&gt;20000,E1977&lt;=45000),E1977*'Z1'!$G$7,0)+IF(AND(F1977=1,E1977&gt;45000,E1977&lt;=50000),'Z1'!$G$7/5000*(50000-E1977)*E1977,0)</f>
        <v>0</v>
      </c>
      <c r="P1977" s="24">
        <f t="shared" ca="1" si="401"/>
        <v>0</v>
      </c>
      <c r="Q1977" s="27">
        <v>38241</v>
      </c>
      <c r="R1977" s="26">
        <f t="shared" si="402"/>
        <v>37241</v>
      </c>
      <c r="S1977" s="27">
        <f t="shared" si="403"/>
        <v>1</v>
      </c>
      <c r="T1977" s="28">
        <f t="shared" si="404"/>
        <v>33516.9</v>
      </c>
      <c r="U1977" s="61">
        <f ca="1">OFFSET($U$4,B1977,0)/OFFSET($G$4,B1977,0)*G1977</f>
        <v>1084596.5720893557</v>
      </c>
      <c r="V1977" s="62">
        <f t="shared" ca="1" si="405"/>
        <v>1118113.4720893556</v>
      </c>
      <c r="W1977" s="63">
        <v>960.80136529143113</v>
      </c>
      <c r="X1977" s="63">
        <f t="shared" ca="1" si="406"/>
        <v>889.50952433520729</v>
      </c>
      <c r="Y1977" s="64">
        <f t="shared" ca="1" si="407"/>
        <v>-7.420039514057053E-2</v>
      </c>
      <c r="Z1977" s="64"/>
      <c r="AA1977" s="64">
        <f ca="1">MAX(Y1977,OFFSET($AA$4,B1977,0))</f>
        <v>-7.2166759510916223E-2</v>
      </c>
      <c r="AB1977" s="62">
        <f t="shared" ca="1" si="408"/>
        <v>1120569.5493904282</v>
      </c>
      <c r="AC1977" s="65">
        <f t="shared" ca="1" si="409"/>
        <v>2456.0773010726552</v>
      </c>
      <c r="AD1977" s="62">
        <f ca="1">MAX(0,AB1977-W1977*(1+OFFSET($Y$4,B1977,0))*E1977)</f>
        <v>0</v>
      </c>
      <c r="AE1977" s="65">
        <f ca="1">IF(OFFSET($AC$4,B1977,0)=0,0,-OFFSET($AC$4,B1977,0)/OFFSET($AD$4,B1977,0)*AD1977)</f>
        <v>0</v>
      </c>
      <c r="AF1977" s="51">
        <f t="shared" ca="1" si="410"/>
        <v>1120569.5493904282</v>
      </c>
    </row>
    <row r="1978" spans="1:32" ht="11.25" x14ac:dyDescent="0.2">
      <c r="A1978" s="60">
        <v>70837</v>
      </c>
      <c r="B1978" s="102">
        <f>INT(A1978/10000)</f>
        <v>7</v>
      </c>
      <c r="C1978" s="109">
        <v>1</v>
      </c>
      <c r="D1978" s="60" t="s">
        <v>2034</v>
      </c>
      <c r="E1978" s="60">
        <v>229</v>
      </c>
      <c r="F1978" s="60">
        <v>0</v>
      </c>
      <c r="G1978" s="60">
        <f t="shared" si="398"/>
        <v>369.13432835820896</v>
      </c>
      <c r="H1978" s="60"/>
      <c r="I1978" s="60"/>
      <c r="J1978" s="57"/>
      <c r="K1978" s="23">
        <f t="shared" si="399"/>
        <v>1</v>
      </c>
      <c r="L1978" s="23">
        <f t="shared" si="400"/>
        <v>0</v>
      </c>
      <c r="M1978" s="23">
        <f ca="1">OFFSET('Z1'!$B$7,B1978,K1978)*E1978</f>
        <v>0</v>
      </c>
      <c r="N1978" s="23">
        <f ca="1">IF(L1978&gt;0,OFFSET('Z1'!$I$7,B1978,L1978)*IF(L1978=1,E1978-9300,IF(L1978=2,E1978-18000,IF(L1978=3,E1978-45000,0))),0)</f>
        <v>0</v>
      </c>
      <c r="O1978" s="23">
        <f>IF(AND(F1978=1,E1978&gt;20000,E1978&lt;=45000),E1978*'Z1'!$G$7,0)+IF(AND(F1978=1,E1978&gt;45000,E1978&lt;=50000),'Z1'!$G$7/5000*(50000-E1978)*E1978,0)</f>
        <v>0</v>
      </c>
      <c r="P1978" s="24">
        <f t="shared" ca="1" si="401"/>
        <v>0</v>
      </c>
      <c r="Q1978" s="27">
        <v>50429</v>
      </c>
      <c r="R1978" s="26">
        <f t="shared" si="402"/>
        <v>49429</v>
      </c>
      <c r="S1978" s="27">
        <f t="shared" si="403"/>
        <v>1</v>
      </c>
      <c r="T1978" s="28">
        <f t="shared" si="404"/>
        <v>44486.1</v>
      </c>
      <c r="U1978" s="61">
        <f ca="1">OFFSET($U$4,B1978,0)/OFFSET($G$4,B1978,0)*G1978</f>
        <v>197591.57916345462</v>
      </c>
      <c r="V1978" s="62">
        <f t="shared" ca="1" si="405"/>
        <v>242077.67916345462</v>
      </c>
      <c r="W1978" s="63">
        <v>1096.0500878699413</v>
      </c>
      <c r="X1978" s="63">
        <f t="shared" ca="1" si="406"/>
        <v>1057.1077692727276</v>
      </c>
      <c r="Y1978" s="64">
        <f t="shared" ca="1" si="407"/>
        <v>-3.5529688860199804E-2</v>
      </c>
      <c r="Z1978" s="64"/>
      <c r="AA1978" s="64">
        <f ca="1">MAX(Y1978,OFFSET($AA$4,B1978,0))</f>
        <v>-3.5529688860199804E-2</v>
      </c>
      <c r="AB1978" s="62">
        <f t="shared" ca="1" si="408"/>
        <v>242077.67916345462</v>
      </c>
      <c r="AC1978" s="65">
        <f t="shared" ca="1" si="409"/>
        <v>0</v>
      </c>
      <c r="AD1978" s="62">
        <f ca="1">MAX(0,AB1978-W1978*(1+OFFSET($Y$4,B1978,0))*E1978)</f>
        <v>7940.761421266332</v>
      </c>
      <c r="AE1978" s="65">
        <f ca="1">IF(OFFSET($AC$4,B1978,0)=0,0,-OFFSET($AC$4,B1978,0)/OFFSET($AD$4,B1978,0)*AD1978)</f>
        <v>-2859.5770356956277</v>
      </c>
      <c r="AF1978" s="51">
        <f t="shared" ca="1" si="410"/>
        <v>239218.10212775899</v>
      </c>
    </row>
    <row r="1979" spans="1:32" ht="11.25" x14ac:dyDescent="0.2">
      <c r="A1979" s="60">
        <v>70901</v>
      </c>
      <c r="B1979" s="102">
        <f>INT(A1979/10000)</f>
        <v>7</v>
      </c>
      <c r="C1979" s="109">
        <v>3</v>
      </c>
      <c r="D1979" s="60" t="s">
        <v>2035</v>
      </c>
      <c r="E1979" s="60">
        <v>2198</v>
      </c>
      <c r="F1979" s="60">
        <v>0</v>
      </c>
      <c r="G1979" s="60">
        <f t="shared" si="398"/>
        <v>3543.0447761194027</v>
      </c>
      <c r="H1979" s="60"/>
      <c r="I1979" s="60"/>
      <c r="J1979" s="57"/>
      <c r="K1979" s="23">
        <f t="shared" si="399"/>
        <v>1</v>
      </c>
      <c r="L1979" s="23">
        <f t="shared" si="400"/>
        <v>0</v>
      </c>
      <c r="M1979" s="23">
        <f ca="1">OFFSET('Z1'!$B$7,B1979,K1979)*E1979</f>
        <v>0</v>
      </c>
      <c r="N1979" s="23">
        <f ca="1">IF(L1979&gt;0,OFFSET('Z1'!$I$7,B1979,L1979)*IF(L1979=1,E1979-9300,IF(L1979=2,E1979-18000,IF(L1979=3,E1979-45000,0))),0)</f>
        <v>0</v>
      </c>
      <c r="O1979" s="23">
        <f>IF(AND(F1979=1,E1979&gt;20000,E1979&lt;=45000),E1979*'Z1'!$G$7,0)+IF(AND(F1979=1,E1979&gt;45000,E1979&lt;=50000),'Z1'!$G$7/5000*(50000-E1979)*E1979,0)</f>
        <v>0</v>
      </c>
      <c r="P1979" s="24">
        <f t="shared" ca="1" si="401"/>
        <v>0</v>
      </c>
      <c r="Q1979" s="27">
        <v>492625</v>
      </c>
      <c r="R1979" s="26">
        <f t="shared" si="402"/>
        <v>491625</v>
      </c>
      <c r="S1979" s="27">
        <f t="shared" si="403"/>
        <v>1</v>
      </c>
      <c r="T1979" s="28">
        <f t="shared" si="404"/>
        <v>442462.5</v>
      </c>
      <c r="U1979" s="61">
        <f ca="1">OFFSET($U$4,B1979,0)/OFFSET($G$4,B1979,0)*G1979</f>
        <v>1896534.021839621</v>
      </c>
      <c r="V1979" s="62">
        <f t="shared" ca="1" si="405"/>
        <v>2338996.521839621</v>
      </c>
      <c r="W1979" s="63">
        <v>1121.6269266947932</v>
      </c>
      <c r="X1979" s="63">
        <f t="shared" ca="1" si="406"/>
        <v>1064.1476441490543</v>
      </c>
      <c r="Y1979" s="64">
        <f t="shared" ca="1" si="407"/>
        <v>-5.124634687143137E-2</v>
      </c>
      <c r="Z1979" s="64"/>
      <c r="AA1979" s="64">
        <f ca="1">MAX(Y1979,OFFSET($AA$4,B1979,0))</f>
        <v>-5.124634687143137E-2</v>
      </c>
      <c r="AB1979" s="62">
        <f t="shared" ca="1" si="408"/>
        <v>2338996.5218396215</v>
      </c>
      <c r="AC1979" s="65">
        <f t="shared" ca="1" si="409"/>
        <v>0</v>
      </c>
      <c r="AD1979" s="62">
        <f ca="1">MAX(0,AB1979-W1979*(1+OFFSET($Y$4,B1979,0))*E1979)</f>
        <v>39249.1661741836</v>
      </c>
      <c r="AE1979" s="65">
        <f ca="1">IF(OFFSET($AC$4,B1979,0)=0,0,-OFFSET($AC$4,B1979,0)/OFFSET($AD$4,B1979,0)*AD1979)</f>
        <v>-14134.16274682617</v>
      </c>
      <c r="AF1979" s="51">
        <f t="shared" ca="1" si="410"/>
        <v>2324862.3590927953</v>
      </c>
    </row>
    <row r="1980" spans="1:32" ht="11.25" x14ac:dyDescent="0.2">
      <c r="A1980" s="60">
        <v>70902</v>
      </c>
      <c r="B1980" s="102">
        <f>INT(A1980/10000)</f>
        <v>7</v>
      </c>
      <c r="C1980" s="109">
        <v>3</v>
      </c>
      <c r="D1980" s="60" t="s">
        <v>2036</v>
      </c>
      <c r="E1980" s="60">
        <v>1846</v>
      </c>
      <c r="F1980" s="60">
        <v>0</v>
      </c>
      <c r="G1980" s="60">
        <f t="shared" si="398"/>
        <v>2975.6417910447763</v>
      </c>
      <c r="H1980" s="60"/>
      <c r="I1980" s="60"/>
      <c r="J1980" s="57"/>
      <c r="K1980" s="23">
        <f t="shared" si="399"/>
        <v>1</v>
      </c>
      <c r="L1980" s="23">
        <f t="shared" si="400"/>
        <v>0</v>
      </c>
      <c r="M1980" s="23">
        <f ca="1">OFFSET('Z1'!$B$7,B1980,K1980)*E1980</f>
        <v>0</v>
      </c>
      <c r="N1980" s="23">
        <f ca="1">IF(L1980&gt;0,OFFSET('Z1'!$I$7,B1980,L1980)*IF(L1980=1,E1980-9300,IF(L1980=2,E1980-18000,IF(L1980=3,E1980-45000,0))),0)</f>
        <v>0</v>
      </c>
      <c r="O1980" s="23">
        <f>IF(AND(F1980=1,E1980&gt;20000,E1980&lt;=45000),E1980*'Z1'!$G$7,0)+IF(AND(F1980=1,E1980&gt;45000,E1980&lt;=50000),'Z1'!$G$7/5000*(50000-E1980)*E1980,0)</f>
        <v>0</v>
      </c>
      <c r="P1980" s="24">
        <f t="shared" ca="1" si="401"/>
        <v>0</v>
      </c>
      <c r="Q1980" s="27">
        <v>441613</v>
      </c>
      <c r="R1980" s="26">
        <f t="shared" si="402"/>
        <v>440613</v>
      </c>
      <c r="S1980" s="27">
        <f t="shared" si="403"/>
        <v>1</v>
      </c>
      <c r="T1980" s="28">
        <f t="shared" si="404"/>
        <v>396551.7</v>
      </c>
      <c r="U1980" s="61">
        <f ca="1">OFFSET($U$4,B1980,0)/OFFSET($G$4,B1980,0)*G1980</f>
        <v>1592812.4678416473</v>
      </c>
      <c r="V1980" s="62">
        <f t="shared" ca="1" si="405"/>
        <v>1989364.1678416473</v>
      </c>
      <c r="W1980" s="63">
        <v>1130.0730390714605</v>
      </c>
      <c r="X1980" s="63">
        <f t="shared" ca="1" si="406"/>
        <v>1077.6620627527884</v>
      </c>
      <c r="Y1980" s="64">
        <f t="shared" ca="1" si="407"/>
        <v>-4.6378397242125335E-2</v>
      </c>
      <c r="Z1980" s="64"/>
      <c r="AA1980" s="64">
        <f ca="1">MAX(Y1980,OFFSET($AA$4,B1980,0))</f>
        <v>-4.6378397242125335E-2</v>
      </c>
      <c r="AB1980" s="62">
        <f t="shared" ca="1" si="408"/>
        <v>1989364.1678416475</v>
      </c>
      <c r="AC1980" s="65">
        <f t="shared" ca="1" si="409"/>
        <v>0</v>
      </c>
      <c r="AD1980" s="62">
        <f ca="1">MAX(0,AB1980-W1980*(1+OFFSET($Y$4,B1980,0))*E1980)</f>
        <v>43366.910822954727</v>
      </c>
      <c r="AE1980" s="65">
        <f ca="1">IF(OFFSET($AC$4,B1980,0)=0,0,-OFFSET($AC$4,B1980,0)/OFFSET($AD$4,B1980,0)*AD1980)</f>
        <v>-15617.019038786984</v>
      </c>
      <c r="AF1980" s="51">
        <f t="shared" ca="1" si="410"/>
        <v>1973747.1488028606</v>
      </c>
    </row>
    <row r="1981" spans="1:32" ht="11.25" x14ac:dyDescent="0.2">
      <c r="A1981" s="60">
        <v>70903</v>
      </c>
      <c r="B1981" s="102">
        <f>INT(A1981/10000)</f>
        <v>7</v>
      </c>
      <c r="C1981" s="109">
        <v>1</v>
      </c>
      <c r="D1981" s="60" t="s">
        <v>2037</v>
      </c>
      <c r="E1981" s="60">
        <v>360</v>
      </c>
      <c r="F1981" s="60">
        <v>0</v>
      </c>
      <c r="G1981" s="60">
        <f t="shared" si="398"/>
        <v>580.29850746268653</v>
      </c>
      <c r="H1981" s="60"/>
      <c r="I1981" s="60"/>
      <c r="J1981" s="57"/>
      <c r="K1981" s="23">
        <f t="shared" si="399"/>
        <v>1</v>
      </c>
      <c r="L1981" s="23">
        <f t="shared" si="400"/>
        <v>0</v>
      </c>
      <c r="M1981" s="23">
        <f ca="1">OFFSET('Z1'!$B$7,B1981,K1981)*E1981</f>
        <v>0</v>
      </c>
      <c r="N1981" s="23">
        <f ca="1">IF(L1981&gt;0,OFFSET('Z1'!$I$7,B1981,L1981)*IF(L1981=1,E1981-9300,IF(L1981=2,E1981-18000,IF(L1981=3,E1981-45000,0))),0)</f>
        <v>0</v>
      </c>
      <c r="O1981" s="23">
        <f>IF(AND(F1981=1,E1981&gt;20000,E1981&lt;=45000),E1981*'Z1'!$G$7,0)+IF(AND(F1981=1,E1981&gt;45000,E1981&lt;=50000),'Z1'!$G$7/5000*(50000-E1981)*E1981,0)</f>
        <v>0</v>
      </c>
      <c r="P1981" s="24">
        <f t="shared" ca="1" si="401"/>
        <v>0</v>
      </c>
      <c r="Q1981" s="27">
        <v>40039</v>
      </c>
      <c r="R1981" s="26">
        <f t="shared" si="402"/>
        <v>39039</v>
      </c>
      <c r="S1981" s="27">
        <f t="shared" si="403"/>
        <v>1</v>
      </c>
      <c r="T1981" s="28">
        <f t="shared" si="404"/>
        <v>35135.1</v>
      </c>
      <c r="U1981" s="61">
        <f ca="1">OFFSET($U$4,B1981,0)/OFFSET($G$4,B1981,0)*G1981</f>
        <v>310624.31658883695</v>
      </c>
      <c r="V1981" s="62">
        <f t="shared" ca="1" si="405"/>
        <v>345759.41658883693</v>
      </c>
      <c r="W1981" s="63">
        <v>1029.3086069130213</v>
      </c>
      <c r="X1981" s="63">
        <f t="shared" ca="1" si="406"/>
        <v>960.4428238578804</v>
      </c>
      <c r="Y1981" s="64">
        <f t="shared" ca="1" si="407"/>
        <v>-6.6904893821567168E-2</v>
      </c>
      <c r="Z1981" s="64"/>
      <c r="AA1981" s="64">
        <f ca="1">MAX(Y1981,OFFSET($AA$4,B1981,0))</f>
        <v>-6.6904893821567168E-2</v>
      </c>
      <c r="AB1981" s="62">
        <f t="shared" ca="1" si="408"/>
        <v>345759.41658883693</v>
      </c>
      <c r="AC1981" s="65">
        <f t="shared" ca="1" si="409"/>
        <v>0</v>
      </c>
      <c r="AD1981" s="62">
        <f ca="1">MAX(0,AB1981-W1981*(1+OFFSET($Y$4,B1981,0))*E1981)</f>
        <v>97.034618844743818</v>
      </c>
      <c r="AE1981" s="65">
        <f ca="1">IF(OFFSET($AC$4,B1981,0)=0,0,-OFFSET($AC$4,B1981,0)/OFFSET($AD$4,B1981,0)*AD1981)</f>
        <v>-34.943496346935646</v>
      </c>
      <c r="AF1981" s="51">
        <f t="shared" ca="1" si="410"/>
        <v>345724.47309248999</v>
      </c>
    </row>
    <row r="1982" spans="1:32" ht="11.25" x14ac:dyDescent="0.2">
      <c r="A1982" s="60">
        <v>70904</v>
      </c>
      <c r="B1982" s="102">
        <f>INT(A1982/10000)</f>
        <v>7</v>
      </c>
      <c r="C1982" s="109">
        <v>3</v>
      </c>
      <c r="D1982" s="60" t="s">
        <v>2038</v>
      </c>
      <c r="E1982" s="60">
        <v>1125</v>
      </c>
      <c r="F1982" s="60">
        <v>0</v>
      </c>
      <c r="G1982" s="60">
        <f t="shared" si="398"/>
        <v>1813.4328358208954</v>
      </c>
      <c r="H1982" s="60"/>
      <c r="I1982" s="60"/>
      <c r="J1982" s="57"/>
      <c r="K1982" s="23">
        <f t="shared" si="399"/>
        <v>1</v>
      </c>
      <c r="L1982" s="23">
        <f t="shared" si="400"/>
        <v>0</v>
      </c>
      <c r="M1982" s="23">
        <f ca="1">OFFSET('Z1'!$B$7,B1982,K1982)*E1982</f>
        <v>0</v>
      </c>
      <c r="N1982" s="23">
        <f ca="1">IF(L1982&gt;0,OFFSET('Z1'!$I$7,B1982,L1982)*IF(L1982=1,E1982-9300,IF(L1982=2,E1982-18000,IF(L1982=3,E1982-45000,0))),0)</f>
        <v>0</v>
      </c>
      <c r="O1982" s="23">
        <f>IF(AND(F1982=1,E1982&gt;20000,E1982&lt;=45000),E1982*'Z1'!$G$7,0)+IF(AND(F1982=1,E1982&gt;45000,E1982&lt;=50000),'Z1'!$G$7/5000*(50000-E1982)*E1982,0)</f>
        <v>0</v>
      </c>
      <c r="P1982" s="24">
        <f t="shared" ca="1" si="401"/>
        <v>0</v>
      </c>
      <c r="Q1982" s="27">
        <v>34138</v>
      </c>
      <c r="R1982" s="26">
        <f t="shared" si="402"/>
        <v>33138</v>
      </c>
      <c r="S1982" s="27">
        <f t="shared" si="403"/>
        <v>1</v>
      </c>
      <c r="T1982" s="28">
        <f t="shared" si="404"/>
        <v>29824.2</v>
      </c>
      <c r="U1982" s="61">
        <f ca="1">OFFSET($U$4,B1982,0)/OFFSET($G$4,B1982,0)*G1982</f>
        <v>970700.98934011545</v>
      </c>
      <c r="V1982" s="62">
        <f t="shared" ca="1" si="405"/>
        <v>1000525.1893401154</v>
      </c>
      <c r="W1982" s="63">
        <v>969.71567390158646</v>
      </c>
      <c r="X1982" s="63">
        <f t="shared" ca="1" si="406"/>
        <v>889.35572385788032</v>
      </c>
      <c r="Y1982" s="64">
        <f t="shared" ca="1" si="407"/>
        <v>-8.2869600034805257E-2</v>
      </c>
      <c r="Z1982" s="64"/>
      <c r="AA1982" s="64">
        <f ca="1">MAX(Y1982,OFFSET($AA$4,B1982,0))</f>
        <v>-7.2166759510916223E-2</v>
      </c>
      <c r="AB1982" s="62">
        <f t="shared" ca="1" si="408"/>
        <v>1012201.2405778102</v>
      </c>
      <c r="AC1982" s="65">
        <f t="shared" ca="1" si="409"/>
        <v>11676.051237694803</v>
      </c>
      <c r="AD1982" s="62">
        <f ca="1">MAX(0,AB1982-W1982*(1+OFFSET($Y$4,B1982,0))*E1982)</f>
        <v>0</v>
      </c>
      <c r="AE1982" s="65">
        <f ca="1">IF(OFFSET($AC$4,B1982,0)=0,0,-OFFSET($AC$4,B1982,0)/OFFSET($AD$4,B1982,0)*AD1982)</f>
        <v>0</v>
      </c>
      <c r="AF1982" s="51">
        <f t="shared" ca="1" si="410"/>
        <v>1012201.2405778102</v>
      </c>
    </row>
    <row r="1983" spans="1:32" ht="11.25" x14ac:dyDescent="0.2">
      <c r="A1983" s="60">
        <v>70905</v>
      </c>
      <c r="B1983" s="102">
        <f>INT(A1983/10000)</f>
        <v>7</v>
      </c>
      <c r="C1983" s="109">
        <v>4</v>
      </c>
      <c r="D1983" s="60" t="s">
        <v>2039</v>
      </c>
      <c r="E1983" s="60">
        <v>2592</v>
      </c>
      <c r="F1983" s="60">
        <v>0</v>
      </c>
      <c r="G1983" s="60">
        <f t="shared" si="398"/>
        <v>4178.1492537313434</v>
      </c>
      <c r="H1983" s="60"/>
      <c r="I1983" s="60"/>
      <c r="J1983" s="57"/>
      <c r="K1983" s="23">
        <f t="shared" si="399"/>
        <v>1</v>
      </c>
      <c r="L1983" s="23">
        <f t="shared" si="400"/>
        <v>0</v>
      </c>
      <c r="M1983" s="23">
        <f ca="1">OFFSET('Z1'!$B$7,B1983,K1983)*E1983</f>
        <v>0</v>
      </c>
      <c r="N1983" s="23">
        <f ca="1">IF(L1983&gt;0,OFFSET('Z1'!$I$7,B1983,L1983)*IF(L1983=1,E1983-9300,IF(L1983=2,E1983-18000,IF(L1983=3,E1983-45000,0))),0)</f>
        <v>0</v>
      </c>
      <c r="O1983" s="23">
        <f>IF(AND(F1983=1,E1983&gt;20000,E1983&lt;=45000),E1983*'Z1'!$G$7,0)+IF(AND(F1983=1,E1983&gt;45000,E1983&lt;=50000),'Z1'!$G$7/5000*(50000-E1983)*E1983,0)</f>
        <v>0</v>
      </c>
      <c r="P1983" s="24">
        <f t="shared" ca="1" si="401"/>
        <v>0</v>
      </c>
      <c r="Q1983" s="27">
        <v>18233</v>
      </c>
      <c r="R1983" s="26">
        <f t="shared" si="402"/>
        <v>17233</v>
      </c>
      <c r="S1983" s="27">
        <f t="shared" si="403"/>
        <v>1</v>
      </c>
      <c r="T1983" s="28">
        <f t="shared" si="404"/>
        <v>15509.7</v>
      </c>
      <c r="U1983" s="61">
        <f ca="1">OFFSET($U$4,B1983,0)/OFFSET($G$4,B1983,0)*G1983</f>
        <v>2236495.0794396261</v>
      </c>
      <c r="V1983" s="62">
        <f t="shared" ca="1" si="405"/>
        <v>2252004.7794396263</v>
      </c>
      <c r="W1983" s="63">
        <v>941.41779232824638</v>
      </c>
      <c r="X1983" s="63">
        <f t="shared" ca="1" si="406"/>
        <v>868.82900441343611</v>
      </c>
      <c r="Y1983" s="64">
        <f t="shared" ca="1" si="407"/>
        <v>-7.7105816892719781E-2</v>
      </c>
      <c r="Z1983" s="64"/>
      <c r="AA1983" s="64">
        <f ca="1">MAX(Y1983,OFFSET($AA$4,B1983,0))</f>
        <v>-7.2166759510916223E-2</v>
      </c>
      <c r="AB1983" s="62">
        <f t="shared" ca="1" si="408"/>
        <v>2264056.8445987101</v>
      </c>
      <c r="AC1983" s="65">
        <f t="shared" ca="1" si="409"/>
        <v>12052.06515908381</v>
      </c>
      <c r="AD1983" s="62">
        <f ca="1">MAX(0,AB1983-W1983*(1+OFFSET($Y$4,B1983,0))*E1983)</f>
        <v>0</v>
      </c>
      <c r="AE1983" s="65">
        <f ca="1">IF(OFFSET($AC$4,B1983,0)=0,0,-OFFSET($AC$4,B1983,0)/OFFSET($AD$4,B1983,0)*AD1983)</f>
        <v>0</v>
      </c>
      <c r="AF1983" s="51">
        <f t="shared" ca="1" si="410"/>
        <v>2264056.8445987101</v>
      </c>
    </row>
    <row r="1984" spans="1:32" ht="11.25" x14ac:dyDescent="0.2">
      <c r="A1984" s="60">
        <v>70907</v>
      </c>
      <c r="B1984" s="102">
        <f>INT(A1984/10000)</f>
        <v>7</v>
      </c>
      <c r="C1984" s="109">
        <v>4</v>
      </c>
      <c r="D1984" s="60" t="s">
        <v>2040</v>
      </c>
      <c r="E1984" s="60">
        <v>3240</v>
      </c>
      <c r="F1984" s="60">
        <v>0</v>
      </c>
      <c r="G1984" s="60">
        <f t="shared" si="398"/>
        <v>5222.686567164179</v>
      </c>
      <c r="H1984" s="60"/>
      <c r="I1984" s="60"/>
      <c r="J1984" s="57"/>
      <c r="K1984" s="23">
        <f t="shared" si="399"/>
        <v>1</v>
      </c>
      <c r="L1984" s="23">
        <f t="shared" si="400"/>
        <v>0</v>
      </c>
      <c r="M1984" s="23">
        <f ca="1">OFFSET('Z1'!$B$7,B1984,K1984)*E1984</f>
        <v>0</v>
      </c>
      <c r="N1984" s="23">
        <f ca="1">IF(L1984&gt;0,OFFSET('Z1'!$I$7,B1984,L1984)*IF(L1984=1,E1984-9300,IF(L1984=2,E1984-18000,IF(L1984=3,E1984-45000,0))),0)</f>
        <v>0</v>
      </c>
      <c r="O1984" s="23">
        <f>IF(AND(F1984=1,E1984&gt;20000,E1984&lt;=45000),E1984*'Z1'!$G$7,0)+IF(AND(F1984=1,E1984&gt;45000,E1984&lt;=50000),'Z1'!$G$7/5000*(50000-E1984)*E1984,0)</f>
        <v>0</v>
      </c>
      <c r="P1984" s="24">
        <f t="shared" ca="1" si="401"/>
        <v>0</v>
      </c>
      <c r="Q1984" s="27">
        <v>1079082</v>
      </c>
      <c r="R1984" s="26">
        <f t="shared" si="402"/>
        <v>1078082</v>
      </c>
      <c r="S1984" s="27">
        <f t="shared" si="403"/>
        <v>1</v>
      </c>
      <c r="T1984" s="28">
        <f t="shared" si="404"/>
        <v>970273.8</v>
      </c>
      <c r="U1984" s="61">
        <f ca="1">OFFSET($U$4,B1984,0)/OFFSET($G$4,B1984,0)*G1984</f>
        <v>2795618.8492995324</v>
      </c>
      <c r="V1984" s="62">
        <f t="shared" ca="1" si="405"/>
        <v>3765892.6492995322</v>
      </c>
      <c r="W1984" s="63">
        <v>1234.5196243592582</v>
      </c>
      <c r="X1984" s="63">
        <f t="shared" ca="1" si="406"/>
        <v>1162.3125460801025</v>
      </c>
      <c r="Y1984" s="64">
        <f t="shared" ca="1" si="407"/>
        <v>-5.8490020615616145E-2</v>
      </c>
      <c r="Z1984" s="64"/>
      <c r="AA1984" s="64">
        <f ca="1">MAX(Y1984,OFFSET($AA$4,B1984,0))</f>
        <v>-5.8490020615616145E-2</v>
      </c>
      <c r="AB1984" s="62">
        <f t="shared" ca="1" si="408"/>
        <v>3765892.6492995322</v>
      </c>
      <c r="AC1984" s="65">
        <f t="shared" ca="1" si="409"/>
        <v>0</v>
      </c>
      <c r="AD1984" s="62">
        <f ca="1">MAX(0,AB1984-W1984*(1+OFFSET($Y$4,B1984,0))*E1984)</f>
        <v>34705.598391073756</v>
      </c>
      <c r="AE1984" s="65">
        <f ca="1">IF(OFFSET($AC$4,B1984,0)=0,0,-OFFSET($AC$4,B1984,0)/OFFSET($AD$4,B1984,0)*AD1984)</f>
        <v>-12497.961707224174</v>
      </c>
      <c r="AF1984" s="51">
        <f t="shared" ca="1" si="410"/>
        <v>3753394.687592308</v>
      </c>
    </row>
    <row r="1985" spans="1:32" ht="11.25" x14ac:dyDescent="0.2">
      <c r="A1985" s="60">
        <v>70908</v>
      </c>
      <c r="B1985" s="102">
        <f>INT(A1985/10000)</f>
        <v>7</v>
      </c>
      <c r="C1985" s="109">
        <v>3</v>
      </c>
      <c r="D1985" s="60" t="s">
        <v>2041</v>
      </c>
      <c r="E1985" s="60">
        <v>1405</v>
      </c>
      <c r="F1985" s="60">
        <v>0</v>
      </c>
      <c r="G1985" s="60">
        <f t="shared" si="398"/>
        <v>2264.7761194029849</v>
      </c>
      <c r="H1985" s="60"/>
      <c r="I1985" s="60"/>
      <c r="J1985" s="57"/>
      <c r="K1985" s="23">
        <f t="shared" si="399"/>
        <v>1</v>
      </c>
      <c r="L1985" s="23">
        <f t="shared" si="400"/>
        <v>0</v>
      </c>
      <c r="M1985" s="23">
        <f ca="1">OFFSET('Z1'!$B$7,B1985,K1985)*E1985</f>
        <v>0</v>
      </c>
      <c r="N1985" s="23">
        <f ca="1">IF(L1985&gt;0,OFFSET('Z1'!$I$7,B1985,L1985)*IF(L1985=1,E1985-9300,IF(L1985=2,E1985-18000,IF(L1985=3,E1985-45000,0))),0)</f>
        <v>0</v>
      </c>
      <c r="O1985" s="23">
        <f>IF(AND(F1985=1,E1985&gt;20000,E1985&lt;=45000),E1985*'Z1'!$G$7,0)+IF(AND(F1985=1,E1985&gt;45000,E1985&lt;=50000),'Z1'!$G$7/5000*(50000-E1985)*E1985,0)</f>
        <v>0</v>
      </c>
      <c r="P1985" s="24">
        <f t="shared" ca="1" si="401"/>
        <v>0</v>
      </c>
      <c r="Q1985" s="27">
        <v>421191</v>
      </c>
      <c r="R1985" s="26">
        <f t="shared" si="402"/>
        <v>420191</v>
      </c>
      <c r="S1985" s="27">
        <f t="shared" si="403"/>
        <v>1</v>
      </c>
      <c r="T1985" s="28">
        <f t="shared" si="404"/>
        <v>378171.9</v>
      </c>
      <c r="U1985" s="61">
        <f ca="1">OFFSET($U$4,B1985,0)/OFFSET($G$4,B1985,0)*G1985</f>
        <v>1212297.6800203219</v>
      </c>
      <c r="V1985" s="62">
        <f t="shared" ca="1" si="405"/>
        <v>1590469.580020322</v>
      </c>
      <c r="W1985" s="63">
        <v>1200.0400977173567</v>
      </c>
      <c r="X1985" s="63">
        <f t="shared" ca="1" si="406"/>
        <v>1132.0068185198022</v>
      </c>
      <c r="Y1985" s="64">
        <f t="shared" ca="1" si="407"/>
        <v>-5.6692504964595214E-2</v>
      </c>
      <c r="Z1985" s="64"/>
      <c r="AA1985" s="64">
        <f ca="1">MAX(Y1985,OFFSET($AA$4,B1985,0))</f>
        <v>-5.6692504964595214E-2</v>
      </c>
      <c r="AB1985" s="62">
        <f t="shared" ca="1" si="408"/>
        <v>1590469.580020322</v>
      </c>
      <c r="AC1985" s="65">
        <f t="shared" ca="1" si="409"/>
        <v>0</v>
      </c>
      <c r="AD1985" s="62">
        <f ca="1">MAX(0,AB1985-W1985*(1+OFFSET($Y$4,B1985,0))*E1985)</f>
        <v>17660.183256243356</v>
      </c>
      <c r="AE1985" s="65">
        <f ca="1">IF(OFFSET($AC$4,B1985,0)=0,0,-OFFSET($AC$4,B1985,0)/OFFSET($AD$4,B1985,0)*AD1985)</f>
        <v>-6359.6740673360355</v>
      </c>
      <c r="AF1985" s="51">
        <f t="shared" ca="1" si="410"/>
        <v>1584109.9059529859</v>
      </c>
    </row>
    <row r="1986" spans="1:32" ht="11.25" x14ac:dyDescent="0.2">
      <c r="A1986" s="60">
        <v>70909</v>
      </c>
      <c r="B1986" s="102">
        <f>INT(A1986/10000)</f>
        <v>7</v>
      </c>
      <c r="C1986" s="109">
        <v>4</v>
      </c>
      <c r="D1986" s="60" t="s">
        <v>2042</v>
      </c>
      <c r="E1986" s="60">
        <v>4216</v>
      </c>
      <c r="F1986" s="60">
        <v>0</v>
      </c>
      <c r="G1986" s="60">
        <f t="shared" si="398"/>
        <v>6795.940298507463</v>
      </c>
      <c r="H1986" s="60"/>
      <c r="I1986" s="60"/>
      <c r="J1986" s="57"/>
      <c r="K1986" s="23">
        <f t="shared" si="399"/>
        <v>1</v>
      </c>
      <c r="L1986" s="23">
        <f t="shared" si="400"/>
        <v>0</v>
      </c>
      <c r="M1986" s="23">
        <f ca="1">OFFSET('Z1'!$B$7,B1986,K1986)*E1986</f>
        <v>0</v>
      </c>
      <c r="N1986" s="23">
        <f ca="1">IF(L1986&gt;0,OFFSET('Z1'!$I$7,B1986,L1986)*IF(L1986=1,E1986-9300,IF(L1986=2,E1986-18000,IF(L1986=3,E1986-45000,0))),0)</f>
        <v>0</v>
      </c>
      <c r="O1986" s="23">
        <f>IF(AND(F1986=1,E1986&gt;20000,E1986&lt;=45000),E1986*'Z1'!$G$7,0)+IF(AND(F1986=1,E1986&gt;45000,E1986&lt;=50000),'Z1'!$G$7/5000*(50000-E1986)*E1986,0)</f>
        <v>0</v>
      </c>
      <c r="P1986" s="24">
        <f t="shared" ca="1" si="401"/>
        <v>0</v>
      </c>
      <c r="Q1986" s="27">
        <v>674130</v>
      </c>
      <c r="R1986" s="26">
        <f t="shared" si="402"/>
        <v>673130</v>
      </c>
      <c r="S1986" s="27">
        <f t="shared" si="403"/>
        <v>1</v>
      </c>
      <c r="T1986" s="28">
        <f t="shared" si="404"/>
        <v>605817</v>
      </c>
      <c r="U1986" s="61">
        <f ca="1">OFFSET($U$4,B1986,0)/OFFSET($G$4,B1986,0)*G1986</f>
        <v>3637755.8853848241</v>
      </c>
      <c r="V1986" s="62">
        <f t="shared" ca="1" si="405"/>
        <v>4243572.8853848241</v>
      </c>
      <c r="W1986" s="63">
        <v>1071.2713175341273</v>
      </c>
      <c r="X1986" s="63">
        <f t="shared" ca="1" si="406"/>
        <v>1006.5400582032315</v>
      </c>
      <c r="Y1986" s="64">
        <f t="shared" ca="1" si="407"/>
        <v>-6.0424710595160414E-2</v>
      </c>
      <c r="Z1986" s="64"/>
      <c r="AA1986" s="64">
        <f ca="1">MAX(Y1986,OFFSET($AA$4,B1986,0))</f>
        <v>-6.0424710595160414E-2</v>
      </c>
      <c r="AB1986" s="62">
        <f t="shared" ca="1" si="408"/>
        <v>4243572.8853848241</v>
      </c>
      <c r="AC1986" s="65">
        <f t="shared" ca="1" si="409"/>
        <v>0</v>
      </c>
      <c r="AD1986" s="62">
        <f ca="1">MAX(0,AB1986-W1986*(1+OFFSET($Y$4,B1986,0))*E1986)</f>
        <v>30450.328242415562</v>
      </c>
      <c r="AE1986" s="65">
        <f ca="1">IF(OFFSET($AC$4,B1986,0)=0,0,-OFFSET($AC$4,B1986,0)/OFFSET($AD$4,B1986,0)*AD1986)</f>
        <v>-10965.58059762479</v>
      </c>
      <c r="AF1986" s="51">
        <f t="shared" ca="1" si="410"/>
        <v>4232607.304787199</v>
      </c>
    </row>
    <row r="1987" spans="1:32" ht="11.25" x14ac:dyDescent="0.2">
      <c r="A1987" s="60">
        <v>70910</v>
      </c>
      <c r="B1987" s="102">
        <f>INT(A1987/10000)</f>
        <v>7</v>
      </c>
      <c r="C1987" s="109">
        <v>3</v>
      </c>
      <c r="D1987" s="60" t="s">
        <v>2043</v>
      </c>
      <c r="E1987" s="60">
        <v>1410</v>
      </c>
      <c r="F1987" s="60">
        <v>0</v>
      </c>
      <c r="G1987" s="60">
        <f t="shared" si="398"/>
        <v>2272.8358208955224</v>
      </c>
      <c r="H1987" s="60"/>
      <c r="I1987" s="60"/>
      <c r="J1987" s="57"/>
      <c r="K1987" s="23">
        <f t="shared" si="399"/>
        <v>1</v>
      </c>
      <c r="L1987" s="23">
        <f t="shared" si="400"/>
        <v>0</v>
      </c>
      <c r="M1987" s="23">
        <f ca="1">OFFSET('Z1'!$B$7,B1987,K1987)*E1987</f>
        <v>0</v>
      </c>
      <c r="N1987" s="23">
        <f ca="1">IF(L1987&gt;0,OFFSET('Z1'!$I$7,B1987,L1987)*IF(L1987=1,E1987-9300,IF(L1987=2,E1987-18000,IF(L1987=3,E1987-45000,0))),0)</f>
        <v>0</v>
      </c>
      <c r="O1987" s="23">
        <f>IF(AND(F1987=1,E1987&gt;20000,E1987&lt;=45000),E1987*'Z1'!$G$7,0)+IF(AND(F1987=1,E1987&gt;45000,E1987&lt;=50000),'Z1'!$G$7/5000*(50000-E1987)*E1987,0)</f>
        <v>0</v>
      </c>
      <c r="P1987" s="24">
        <f t="shared" ca="1" si="401"/>
        <v>0</v>
      </c>
      <c r="Q1987" s="27">
        <v>257009</v>
      </c>
      <c r="R1987" s="26">
        <f t="shared" si="402"/>
        <v>256009</v>
      </c>
      <c r="S1987" s="27">
        <f t="shared" si="403"/>
        <v>1</v>
      </c>
      <c r="T1987" s="28">
        <f t="shared" si="404"/>
        <v>230408.1</v>
      </c>
      <c r="U1987" s="61">
        <f ca="1">OFFSET($U$4,B1987,0)/OFFSET($G$4,B1987,0)*G1987</f>
        <v>1216611.9066396113</v>
      </c>
      <c r="V1987" s="62">
        <f t="shared" ca="1" si="405"/>
        <v>1447020.0066396114</v>
      </c>
      <c r="W1987" s="63">
        <v>1099.3010667422905</v>
      </c>
      <c r="X1987" s="63">
        <f t="shared" ca="1" si="406"/>
        <v>1026.2553238578805</v>
      </c>
      <c r="Y1987" s="64">
        <f t="shared" ca="1" si="407"/>
        <v>-6.6447441100804583E-2</v>
      </c>
      <c r="Z1987" s="64"/>
      <c r="AA1987" s="64">
        <f ca="1">MAX(Y1987,OFFSET($AA$4,B1987,0))</f>
        <v>-6.6447441100804583E-2</v>
      </c>
      <c r="AB1987" s="62">
        <f t="shared" ca="1" si="408"/>
        <v>1447020.0066396114</v>
      </c>
      <c r="AC1987" s="65">
        <f t="shared" ca="1" si="409"/>
        <v>0</v>
      </c>
      <c r="AD1987" s="62">
        <f ca="1">MAX(0,AB1987-W1987*(1+OFFSET($Y$4,B1987,0))*E1987)</f>
        <v>1114.9539687440265</v>
      </c>
      <c r="AE1987" s="65">
        <f ca="1">IF(OFFSET($AC$4,B1987,0)=0,0,-OFFSET($AC$4,B1987,0)/OFFSET($AD$4,B1987,0)*AD1987)</f>
        <v>-401.51020736367536</v>
      </c>
      <c r="AF1987" s="51">
        <f t="shared" ca="1" si="410"/>
        <v>1446618.4964322478</v>
      </c>
    </row>
    <row r="1988" spans="1:32" ht="11.25" x14ac:dyDescent="0.2">
      <c r="A1988" s="60">
        <v>70911</v>
      </c>
      <c r="B1988" s="102">
        <f>INT(A1988/10000)</f>
        <v>7</v>
      </c>
      <c r="C1988" s="109">
        <v>2</v>
      </c>
      <c r="D1988" s="60" t="s">
        <v>2044</v>
      </c>
      <c r="E1988" s="60">
        <v>670</v>
      </c>
      <c r="F1988" s="60">
        <v>0</v>
      </c>
      <c r="G1988" s="60">
        <f t="shared" si="398"/>
        <v>1080</v>
      </c>
      <c r="H1988" s="60"/>
      <c r="I1988" s="60"/>
      <c r="J1988" s="57"/>
      <c r="K1988" s="23">
        <f t="shared" si="399"/>
        <v>1</v>
      </c>
      <c r="L1988" s="23">
        <f t="shared" si="400"/>
        <v>0</v>
      </c>
      <c r="M1988" s="23">
        <f ca="1">OFFSET('Z1'!$B$7,B1988,K1988)*E1988</f>
        <v>0</v>
      </c>
      <c r="N1988" s="23">
        <f ca="1">IF(L1988&gt;0,OFFSET('Z1'!$I$7,B1988,L1988)*IF(L1988=1,E1988-9300,IF(L1988=2,E1988-18000,IF(L1988=3,E1988-45000,0))),0)</f>
        <v>0</v>
      </c>
      <c r="O1988" s="23">
        <f>IF(AND(F1988=1,E1988&gt;20000,E1988&lt;=45000),E1988*'Z1'!$G$7,0)+IF(AND(F1988=1,E1988&gt;45000,E1988&lt;=50000),'Z1'!$G$7/5000*(50000-E1988)*E1988,0)</f>
        <v>0</v>
      </c>
      <c r="P1988" s="24">
        <f t="shared" ca="1" si="401"/>
        <v>0</v>
      </c>
      <c r="Q1988" s="27">
        <v>5153</v>
      </c>
      <c r="R1988" s="26">
        <f t="shared" si="402"/>
        <v>4153</v>
      </c>
      <c r="S1988" s="27">
        <f t="shared" si="403"/>
        <v>1</v>
      </c>
      <c r="T1988" s="28">
        <f t="shared" si="404"/>
        <v>3737.7000000000003</v>
      </c>
      <c r="U1988" s="61">
        <f ca="1">OFFSET($U$4,B1988,0)/OFFSET($G$4,B1988,0)*G1988</f>
        <v>578106.36698477983</v>
      </c>
      <c r="V1988" s="62">
        <f t="shared" ca="1" si="405"/>
        <v>581844.06698477978</v>
      </c>
      <c r="W1988" s="63">
        <v>940.50844588370296</v>
      </c>
      <c r="X1988" s="63">
        <f t="shared" ca="1" si="406"/>
        <v>868.42398057429818</v>
      </c>
      <c r="Y1988" s="64">
        <f t="shared" ca="1" si="407"/>
        <v>-7.6644144584660401E-2</v>
      </c>
      <c r="Z1988" s="64"/>
      <c r="AA1988" s="64">
        <f ca="1">MAX(Y1988,OFFSET($AA$4,B1988,0))</f>
        <v>-7.2166759510916223E-2</v>
      </c>
      <c r="AB1988" s="62">
        <f t="shared" ca="1" si="408"/>
        <v>584665.44936459092</v>
      </c>
      <c r="AC1988" s="65">
        <f t="shared" ca="1" si="409"/>
        <v>2821.3823798111407</v>
      </c>
      <c r="AD1988" s="62">
        <f ca="1">MAX(0,AB1988-W1988*(1+OFFSET($Y$4,B1988,0))*E1988)</f>
        <v>0</v>
      </c>
      <c r="AE1988" s="65">
        <f ca="1">IF(OFFSET($AC$4,B1988,0)=0,0,-OFFSET($AC$4,B1988,0)/OFFSET($AD$4,B1988,0)*AD1988)</f>
        <v>0</v>
      </c>
      <c r="AF1988" s="51">
        <f t="shared" ca="1" si="410"/>
        <v>584665.44936459092</v>
      </c>
    </row>
    <row r="1989" spans="1:32" ht="11.25" x14ac:dyDescent="0.2">
      <c r="A1989" s="60">
        <v>70912</v>
      </c>
      <c r="B1989" s="102">
        <f>INT(A1989/10000)</f>
        <v>7</v>
      </c>
      <c r="C1989" s="109">
        <v>2</v>
      </c>
      <c r="D1989" s="60" t="s">
        <v>2045</v>
      </c>
      <c r="E1989" s="60">
        <v>793</v>
      </c>
      <c r="F1989" s="60">
        <v>0</v>
      </c>
      <c r="G1989" s="60">
        <f t="shared" si="398"/>
        <v>1278.2686567164178</v>
      </c>
      <c r="H1989" s="60"/>
      <c r="I1989" s="60"/>
      <c r="J1989" s="57"/>
      <c r="K1989" s="23">
        <f t="shared" si="399"/>
        <v>1</v>
      </c>
      <c r="L1989" s="23">
        <f t="shared" si="400"/>
        <v>0</v>
      </c>
      <c r="M1989" s="23">
        <f ca="1">OFFSET('Z1'!$B$7,B1989,K1989)*E1989</f>
        <v>0</v>
      </c>
      <c r="N1989" s="23">
        <f ca="1">IF(L1989&gt;0,OFFSET('Z1'!$I$7,B1989,L1989)*IF(L1989=1,E1989-9300,IF(L1989=2,E1989-18000,IF(L1989=3,E1989-45000,0))),0)</f>
        <v>0</v>
      </c>
      <c r="O1989" s="23">
        <f>IF(AND(F1989=1,E1989&gt;20000,E1989&lt;=45000),E1989*'Z1'!$G$7,0)+IF(AND(F1989=1,E1989&gt;45000,E1989&lt;=50000),'Z1'!$G$7/5000*(50000-E1989)*E1989,0)</f>
        <v>0</v>
      </c>
      <c r="P1989" s="24">
        <f t="shared" ca="1" si="401"/>
        <v>0</v>
      </c>
      <c r="Q1989" s="27">
        <v>665796</v>
      </c>
      <c r="R1989" s="26">
        <f t="shared" si="402"/>
        <v>664796</v>
      </c>
      <c r="S1989" s="27">
        <f t="shared" si="403"/>
        <v>1</v>
      </c>
      <c r="T1989" s="28">
        <f t="shared" si="404"/>
        <v>598316.4</v>
      </c>
      <c r="U1989" s="61">
        <f ca="1">OFFSET($U$4,B1989,0)/OFFSET($G$4,B1989,0)*G1989</f>
        <v>684236.34181929915</v>
      </c>
      <c r="V1989" s="62">
        <f t="shared" ca="1" si="405"/>
        <v>1282552.7418192993</v>
      </c>
      <c r="W1989" s="63">
        <v>1674.3786547432346</v>
      </c>
      <c r="X1989" s="63">
        <f t="shared" ca="1" si="406"/>
        <v>1617.3426756863798</v>
      </c>
      <c r="Y1989" s="64">
        <f t="shared" ca="1" si="407"/>
        <v>-3.406396689021407E-2</v>
      </c>
      <c r="Z1989" s="64"/>
      <c r="AA1989" s="64">
        <f ca="1">MAX(Y1989,OFFSET($AA$4,B1989,0))</f>
        <v>-3.406396689021407E-2</v>
      </c>
      <c r="AB1989" s="62">
        <f t="shared" ca="1" si="408"/>
        <v>1282552.7418192993</v>
      </c>
      <c r="AC1989" s="65">
        <f t="shared" ca="1" si="409"/>
        <v>0</v>
      </c>
      <c r="AD1989" s="62">
        <f ca="1">MAX(0,AB1989-W1989*(1+OFFSET($Y$4,B1989,0))*E1989)</f>
        <v>43953.301235561026</v>
      </c>
      <c r="AE1989" s="65">
        <f ca="1">IF(OFFSET($AC$4,B1989,0)=0,0,-OFFSET($AC$4,B1989,0)/OFFSET($AD$4,B1989,0)*AD1989)</f>
        <v>-15828.18626430648</v>
      </c>
      <c r="AF1989" s="51">
        <f t="shared" ca="1" si="410"/>
        <v>1266724.5555549928</v>
      </c>
    </row>
    <row r="1990" spans="1:32" ht="11.25" x14ac:dyDescent="0.2">
      <c r="A1990" s="60">
        <v>70913</v>
      </c>
      <c r="B1990" s="102">
        <f>INT(A1990/10000)</f>
        <v>7</v>
      </c>
      <c r="C1990" s="109">
        <v>1</v>
      </c>
      <c r="D1990" s="60" t="s">
        <v>2046</v>
      </c>
      <c r="E1990" s="60">
        <v>467</v>
      </c>
      <c r="F1990" s="60">
        <v>0</v>
      </c>
      <c r="G1990" s="60">
        <f t="shared" si="398"/>
        <v>752.77611940298505</v>
      </c>
      <c r="H1990" s="60"/>
      <c r="I1990" s="60"/>
      <c r="J1990" s="57"/>
      <c r="K1990" s="23">
        <f t="shared" si="399"/>
        <v>1</v>
      </c>
      <c r="L1990" s="23">
        <f t="shared" si="400"/>
        <v>0</v>
      </c>
      <c r="M1990" s="23">
        <f ca="1">OFFSET('Z1'!$B$7,B1990,K1990)*E1990</f>
        <v>0</v>
      </c>
      <c r="N1990" s="23">
        <f ca="1">IF(L1990&gt;0,OFFSET('Z1'!$I$7,B1990,L1990)*IF(L1990=1,E1990-9300,IF(L1990=2,E1990-18000,IF(L1990=3,E1990-45000,0))),0)</f>
        <v>0</v>
      </c>
      <c r="O1990" s="23">
        <f>IF(AND(F1990=1,E1990&gt;20000,E1990&lt;=45000),E1990*'Z1'!$G$7,0)+IF(AND(F1990=1,E1990&gt;45000,E1990&lt;=50000),'Z1'!$G$7/5000*(50000-E1990)*E1990,0)</f>
        <v>0</v>
      </c>
      <c r="P1990" s="24">
        <f t="shared" ca="1" si="401"/>
        <v>0</v>
      </c>
      <c r="Q1990" s="27">
        <v>105056</v>
      </c>
      <c r="R1990" s="26">
        <f t="shared" si="402"/>
        <v>104056</v>
      </c>
      <c r="S1990" s="27">
        <f t="shared" si="403"/>
        <v>1</v>
      </c>
      <c r="T1990" s="28">
        <f t="shared" si="404"/>
        <v>93650.400000000009</v>
      </c>
      <c r="U1990" s="61">
        <f ca="1">OFFSET($U$4,B1990,0)/OFFSET($G$4,B1990,0)*G1990</f>
        <v>402948.76624163013</v>
      </c>
      <c r="V1990" s="62">
        <f t="shared" ca="1" si="405"/>
        <v>496599.16624163016</v>
      </c>
      <c r="W1990" s="63">
        <v>1120.0367827763812</v>
      </c>
      <c r="X1990" s="63">
        <f t="shared" ca="1" si="406"/>
        <v>1063.3815122947112</v>
      </c>
      <c r="Y1990" s="64">
        <f t="shared" ca="1" si="407"/>
        <v>-5.0583401681890461E-2</v>
      </c>
      <c r="Z1990" s="64"/>
      <c r="AA1990" s="64">
        <f ca="1">MAX(Y1990,OFFSET($AA$4,B1990,0))</f>
        <v>-5.0583401681890461E-2</v>
      </c>
      <c r="AB1990" s="62">
        <f t="shared" ca="1" si="408"/>
        <v>496599.16624163016</v>
      </c>
      <c r="AC1990" s="65">
        <f t="shared" ca="1" si="409"/>
        <v>0</v>
      </c>
      <c r="AD1990" s="62">
        <f ca="1">MAX(0,AB1990-W1990*(1+OFFSET($Y$4,B1990,0))*E1990)</f>
        <v>8674.0443404608523</v>
      </c>
      <c r="AE1990" s="65">
        <f ca="1">IF(OFFSET($AC$4,B1990,0)=0,0,-OFFSET($AC$4,B1990,0)/OFFSET($AD$4,B1990,0)*AD1990)</f>
        <v>-3123.6422663649187</v>
      </c>
      <c r="AF1990" s="51">
        <f t="shared" ca="1" si="410"/>
        <v>493475.52397526521</v>
      </c>
    </row>
    <row r="1991" spans="1:32" ht="11.25" x14ac:dyDescent="0.2">
      <c r="A1991" s="60">
        <v>70914</v>
      </c>
      <c r="B1991" s="102">
        <f>INT(A1991/10000)</f>
        <v>7</v>
      </c>
      <c r="C1991" s="109">
        <v>2</v>
      </c>
      <c r="D1991" s="60" t="s">
        <v>2047</v>
      </c>
      <c r="E1991" s="60">
        <v>720</v>
      </c>
      <c r="F1991" s="60">
        <v>0</v>
      </c>
      <c r="G1991" s="60">
        <f t="shared" si="398"/>
        <v>1160.5970149253731</v>
      </c>
      <c r="H1991" s="60"/>
      <c r="I1991" s="60"/>
      <c r="J1991" s="57"/>
      <c r="K1991" s="23">
        <f t="shared" si="399"/>
        <v>1</v>
      </c>
      <c r="L1991" s="23">
        <f t="shared" si="400"/>
        <v>0</v>
      </c>
      <c r="M1991" s="23">
        <f ca="1">OFFSET('Z1'!$B$7,B1991,K1991)*E1991</f>
        <v>0</v>
      </c>
      <c r="N1991" s="23">
        <f ca="1">IF(L1991&gt;0,OFFSET('Z1'!$I$7,B1991,L1991)*IF(L1991=1,E1991-9300,IF(L1991=2,E1991-18000,IF(L1991=3,E1991-45000,0))),0)</f>
        <v>0</v>
      </c>
      <c r="O1991" s="23">
        <f>IF(AND(F1991=1,E1991&gt;20000,E1991&lt;=45000),E1991*'Z1'!$G$7,0)+IF(AND(F1991=1,E1991&gt;45000,E1991&lt;=50000),'Z1'!$G$7/5000*(50000-E1991)*E1991,0)</f>
        <v>0</v>
      </c>
      <c r="P1991" s="24">
        <f t="shared" ca="1" si="401"/>
        <v>0</v>
      </c>
      <c r="Q1991" s="27">
        <v>96622</v>
      </c>
      <c r="R1991" s="26">
        <f t="shared" si="402"/>
        <v>95622</v>
      </c>
      <c r="S1991" s="27">
        <f t="shared" si="403"/>
        <v>1</v>
      </c>
      <c r="T1991" s="28">
        <f t="shared" si="404"/>
        <v>86059.8</v>
      </c>
      <c r="U1991" s="61">
        <f ca="1">OFFSET($U$4,B1991,0)/OFFSET($G$4,B1991,0)*G1991</f>
        <v>621248.63317767391</v>
      </c>
      <c r="V1991" s="62">
        <f t="shared" ca="1" si="405"/>
        <v>707308.43317767396</v>
      </c>
      <c r="W1991" s="63">
        <v>1048.5822638868458</v>
      </c>
      <c r="X1991" s="63">
        <f t="shared" ca="1" si="406"/>
        <v>982.37282385788046</v>
      </c>
      <c r="Y1991" s="64">
        <f t="shared" ca="1" si="407"/>
        <v>-6.3141865268198094E-2</v>
      </c>
      <c r="Z1991" s="64"/>
      <c r="AA1991" s="64">
        <f ca="1">MAX(Y1991,OFFSET($AA$4,B1991,0))</f>
        <v>-6.3141865268198094E-2</v>
      </c>
      <c r="AB1991" s="62">
        <f t="shared" ca="1" si="408"/>
        <v>707308.43317767396</v>
      </c>
      <c r="AC1991" s="65">
        <f t="shared" ca="1" si="409"/>
        <v>0</v>
      </c>
      <c r="AD1991" s="62">
        <f ca="1">MAX(0,AB1991-W1991*(1+OFFSET($Y$4,B1991,0))*E1991)</f>
        <v>3038.7115561928367</v>
      </c>
      <c r="AE1991" s="65">
        <f ca="1">IF(OFFSET($AC$4,B1991,0)=0,0,-OFFSET($AC$4,B1991,0)/OFFSET($AD$4,B1991,0)*AD1991)</f>
        <v>-1094.2816844894246</v>
      </c>
      <c r="AF1991" s="51">
        <f t="shared" ca="1" si="410"/>
        <v>706214.1514931845</v>
      </c>
    </row>
    <row r="1992" spans="1:32" ht="11.25" x14ac:dyDescent="0.2">
      <c r="A1992" s="60">
        <v>70915</v>
      </c>
      <c r="B1992" s="102">
        <f>INT(A1992/10000)</f>
        <v>7</v>
      </c>
      <c r="C1992" s="109">
        <v>3</v>
      </c>
      <c r="D1992" s="60" t="s">
        <v>2048</v>
      </c>
      <c r="E1992" s="60">
        <v>1573</v>
      </c>
      <c r="F1992" s="60">
        <v>0</v>
      </c>
      <c r="G1992" s="60">
        <f t="shared" si="398"/>
        <v>2535.5820895522388</v>
      </c>
      <c r="H1992" s="60"/>
      <c r="I1992" s="60"/>
      <c r="J1992" s="57"/>
      <c r="K1992" s="23">
        <f t="shared" si="399"/>
        <v>1</v>
      </c>
      <c r="L1992" s="23">
        <f t="shared" si="400"/>
        <v>0</v>
      </c>
      <c r="M1992" s="23">
        <f ca="1">OFFSET('Z1'!$B$7,B1992,K1992)*E1992</f>
        <v>0</v>
      </c>
      <c r="N1992" s="23">
        <f ca="1">IF(L1992&gt;0,OFFSET('Z1'!$I$7,B1992,L1992)*IF(L1992=1,E1992-9300,IF(L1992=2,E1992-18000,IF(L1992=3,E1992-45000,0))),0)</f>
        <v>0</v>
      </c>
      <c r="O1992" s="23">
        <f>IF(AND(F1992=1,E1992&gt;20000,E1992&lt;=45000),E1992*'Z1'!$G$7,0)+IF(AND(F1992=1,E1992&gt;45000,E1992&lt;=50000),'Z1'!$G$7/5000*(50000-E1992)*E1992,0)</f>
        <v>0</v>
      </c>
      <c r="P1992" s="24">
        <f t="shared" ca="1" si="401"/>
        <v>0</v>
      </c>
      <c r="Q1992" s="27">
        <v>114781</v>
      </c>
      <c r="R1992" s="26">
        <f t="shared" si="402"/>
        <v>113781</v>
      </c>
      <c r="S1992" s="27">
        <f t="shared" si="403"/>
        <v>1</v>
      </c>
      <c r="T1992" s="28">
        <f t="shared" si="404"/>
        <v>102402.90000000001</v>
      </c>
      <c r="U1992" s="61">
        <f ca="1">OFFSET($U$4,B1992,0)/OFFSET($G$4,B1992,0)*G1992</f>
        <v>1357255.694428446</v>
      </c>
      <c r="V1992" s="62">
        <f t="shared" ca="1" si="405"/>
        <v>1459658.5944284459</v>
      </c>
      <c r="W1992" s="63">
        <v>993.32723924410141</v>
      </c>
      <c r="X1992" s="63">
        <f t="shared" ca="1" si="406"/>
        <v>927.94570529462555</v>
      </c>
      <c r="Y1992" s="64">
        <f t="shared" ca="1" si="407"/>
        <v>-6.5820740000273936E-2</v>
      </c>
      <c r="Z1992" s="64"/>
      <c r="AA1992" s="64">
        <f ca="1">MAX(Y1992,OFFSET($AA$4,B1992,0))</f>
        <v>-6.5820740000273936E-2</v>
      </c>
      <c r="AB1992" s="62">
        <f t="shared" ca="1" si="408"/>
        <v>1459658.5944284459</v>
      </c>
      <c r="AC1992" s="65">
        <f t="shared" ca="1" si="409"/>
        <v>0</v>
      </c>
      <c r="AD1992" s="62">
        <f ca="1">MAX(0,AB1992-W1992*(1+OFFSET($Y$4,B1992,0))*E1992)</f>
        <v>2103.1605293592438</v>
      </c>
      <c r="AE1992" s="65">
        <f ca="1">IF(OFFSET($AC$4,B1992,0)=0,0,-OFFSET($AC$4,B1992,0)/OFFSET($AD$4,B1992,0)*AD1992)</f>
        <v>-757.37693567149915</v>
      </c>
      <c r="AF1992" s="51">
        <f t="shared" ca="1" si="410"/>
        <v>1458901.2174927744</v>
      </c>
    </row>
    <row r="1993" spans="1:32" ht="11.25" x14ac:dyDescent="0.2">
      <c r="A1993" s="60">
        <v>70916</v>
      </c>
      <c r="B1993" s="102">
        <f>INT(A1993/10000)</f>
        <v>7</v>
      </c>
      <c r="C1993" s="109">
        <v>3</v>
      </c>
      <c r="D1993" s="60" t="s">
        <v>2049</v>
      </c>
      <c r="E1993" s="60">
        <v>1459</v>
      </c>
      <c r="F1993" s="60">
        <v>0</v>
      </c>
      <c r="G1993" s="60">
        <f t="shared" si="398"/>
        <v>2351.8208955223881</v>
      </c>
      <c r="H1993" s="60"/>
      <c r="I1993" s="60"/>
      <c r="J1993" s="57"/>
      <c r="K1993" s="23">
        <f t="shared" si="399"/>
        <v>1</v>
      </c>
      <c r="L1993" s="23">
        <f t="shared" si="400"/>
        <v>0</v>
      </c>
      <c r="M1993" s="23">
        <f ca="1">OFFSET('Z1'!$B$7,B1993,K1993)*E1993</f>
        <v>0</v>
      </c>
      <c r="N1993" s="23">
        <f ca="1">IF(L1993&gt;0,OFFSET('Z1'!$I$7,B1993,L1993)*IF(L1993=1,E1993-9300,IF(L1993=2,E1993-18000,IF(L1993=3,E1993-45000,0))),0)</f>
        <v>0</v>
      </c>
      <c r="O1993" s="23">
        <f>IF(AND(F1993=1,E1993&gt;20000,E1993&lt;=45000),E1993*'Z1'!$G$7,0)+IF(AND(F1993=1,E1993&gt;45000,E1993&lt;=50000),'Z1'!$G$7/5000*(50000-E1993)*E1993,0)</f>
        <v>0</v>
      </c>
      <c r="P1993" s="24">
        <f t="shared" ca="1" si="401"/>
        <v>0</v>
      </c>
      <c r="Q1993" s="27">
        <v>282112</v>
      </c>
      <c r="R1993" s="26">
        <f t="shared" si="402"/>
        <v>281112</v>
      </c>
      <c r="S1993" s="27">
        <f t="shared" si="403"/>
        <v>1</v>
      </c>
      <c r="T1993" s="28">
        <f t="shared" si="404"/>
        <v>253000.80000000002</v>
      </c>
      <c r="U1993" s="61">
        <f ca="1">OFFSET($U$4,B1993,0)/OFFSET($G$4,B1993,0)*G1993</f>
        <v>1258891.3275086475</v>
      </c>
      <c r="V1993" s="62">
        <f t="shared" ca="1" si="405"/>
        <v>1511892.1275086475</v>
      </c>
      <c r="W1993" s="63">
        <v>1101.1097008840948</v>
      </c>
      <c r="X1993" s="63">
        <f t="shared" ca="1" si="406"/>
        <v>1036.2523149476679</v>
      </c>
      <c r="Y1993" s="64">
        <f t="shared" ca="1" si="407"/>
        <v>-5.8901838649093818E-2</v>
      </c>
      <c r="Z1993" s="64"/>
      <c r="AA1993" s="64">
        <f ca="1">MAX(Y1993,OFFSET($AA$4,B1993,0))</f>
        <v>-5.8901838649093818E-2</v>
      </c>
      <c r="AB1993" s="62">
        <f t="shared" ca="1" si="408"/>
        <v>1511892.1275086475</v>
      </c>
      <c r="AC1993" s="65">
        <f t="shared" ca="1" si="409"/>
        <v>0</v>
      </c>
      <c r="AD1993" s="62">
        <f ca="1">MAX(0,AB1993-W1993*(1+OFFSET($Y$4,B1993,0))*E1993)</f>
        <v>13277.752840930596</v>
      </c>
      <c r="AE1993" s="65">
        <f ca="1">IF(OFFSET($AC$4,B1993,0)=0,0,-OFFSET($AC$4,B1993,0)/OFFSET($AD$4,B1993,0)*AD1993)</f>
        <v>-4781.50080266642</v>
      </c>
      <c r="AF1993" s="51">
        <f t="shared" ca="1" si="410"/>
        <v>1507110.6267059811</v>
      </c>
    </row>
    <row r="1994" spans="1:32" ht="11.25" x14ac:dyDescent="0.2">
      <c r="A1994" s="60">
        <v>70917</v>
      </c>
      <c r="B1994" s="102">
        <f>INT(A1994/10000)</f>
        <v>7</v>
      </c>
      <c r="C1994" s="109">
        <v>5</v>
      </c>
      <c r="D1994" s="60" t="s">
        <v>2050</v>
      </c>
      <c r="E1994" s="60">
        <v>7173</v>
      </c>
      <c r="F1994" s="60">
        <v>0</v>
      </c>
      <c r="G1994" s="60">
        <f t="shared" si="398"/>
        <v>11562.447761194029</v>
      </c>
      <c r="H1994" s="60"/>
      <c r="I1994" s="60"/>
      <c r="J1994" s="57"/>
      <c r="K1994" s="23">
        <f t="shared" si="399"/>
        <v>1</v>
      </c>
      <c r="L1994" s="23">
        <f t="shared" si="400"/>
        <v>0</v>
      </c>
      <c r="M1994" s="23">
        <f ca="1">OFFSET('Z1'!$B$7,B1994,K1994)*E1994</f>
        <v>0</v>
      </c>
      <c r="N1994" s="23">
        <f ca="1">IF(L1994&gt;0,OFFSET('Z1'!$I$7,B1994,L1994)*IF(L1994=1,E1994-9300,IF(L1994=2,E1994-18000,IF(L1994=3,E1994-45000,0))),0)</f>
        <v>0</v>
      </c>
      <c r="O1994" s="23">
        <f>IF(AND(F1994=1,E1994&gt;20000,E1994&lt;=45000),E1994*'Z1'!$G$7,0)+IF(AND(F1994=1,E1994&gt;45000,E1994&lt;=50000),'Z1'!$G$7/5000*(50000-E1994)*E1994,0)</f>
        <v>0</v>
      </c>
      <c r="P1994" s="24">
        <f t="shared" ca="1" si="401"/>
        <v>0</v>
      </c>
      <c r="Q1994" s="27">
        <v>28396</v>
      </c>
      <c r="R1994" s="26">
        <f t="shared" si="402"/>
        <v>27396</v>
      </c>
      <c r="S1994" s="27">
        <f t="shared" si="403"/>
        <v>1</v>
      </c>
      <c r="T1994" s="28">
        <f t="shared" si="404"/>
        <v>24656.400000000001</v>
      </c>
      <c r="U1994" s="61">
        <f ca="1">OFFSET($U$4,B1994,0)/OFFSET($G$4,B1994,0)*G1994</f>
        <v>6189189.5080325762</v>
      </c>
      <c r="V1994" s="62">
        <f t="shared" ca="1" si="405"/>
        <v>6213845.9080325766</v>
      </c>
      <c r="W1994" s="63">
        <v>937.86011114541259</v>
      </c>
      <c r="X1994" s="63">
        <f t="shared" ca="1" si="406"/>
        <v>866.28271407118029</v>
      </c>
      <c r="Y1994" s="64">
        <f t="shared" ca="1" si="407"/>
        <v>-7.6319907653194186E-2</v>
      </c>
      <c r="Z1994" s="64"/>
      <c r="AA1994" s="64">
        <f ca="1">MAX(Y1994,OFFSET($AA$4,B1994,0))</f>
        <v>-7.2166759510916223E-2</v>
      </c>
      <c r="AB1994" s="62">
        <f t="shared" ca="1" si="408"/>
        <v>6241785.2593330666</v>
      </c>
      <c r="AC1994" s="65">
        <f t="shared" ca="1" si="409"/>
        <v>27939.351300490089</v>
      </c>
      <c r="AD1994" s="62">
        <f ca="1">MAX(0,AB1994-W1994*(1+OFFSET($Y$4,B1994,0))*E1994)</f>
        <v>0</v>
      </c>
      <c r="AE1994" s="65">
        <f ca="1">IF(OFFSET($AC$4,B1994,0)=0,0,-OFFSET($AC$4,B1994,0)/OFFSET($AD$4,B1994,0)*AD1994)</f>
        <v>0</v>
      </c>
      <c r="AF1994" s="51">
        <f t="shared" ca="1" si="410"/>
        <v>6241785.2593330666</v>
      </c>
    </row>
    <row r="1995" spans="1:32" ht="11.25" x14ac:dyDescent="0.2">
      <c r="A1995" s="60">
        <v>70918</v>
      </c>
      <c r="B1995" s="102">
        <f>INT(A1995/10000)</f>
        <v>7</v>
      </c>
      <c r="C1995" s="109">
        <v>3</v>
      </c>
      <c r="D1995" s="60" t="s">
        <v>2051</v>
      </c>
      <c r="E1995" s="60">
        <v>1329</v>
      </c>
      <c r="F1995" s="60">
        <v>0</v>
      </c>
      <c r="G1995" s="60">
        <f t="shared" si="398"/>
        <v>2142.2686567164178</v>
      </c>
      <c r="H1995" s="60"/>
      <c r="I1995" s="60"/>
      <c r="J1995" s="57"/>
      <c r="K1995" s="23">
        <f t="shared" si="399"/>
        <v>1</v>
      </c>
      <c r="L1995" s="23">
        <f t="shared" si="400"/>
        <v>0</v>
      </c>
      <c r="M1995" s="23">
        <f ca="1">OFFSET('Z1'!$B$7,B1995,K1995)*E1995</f>
        <v>0</v>
      </c>
      <c r="N1995" s="23">
        <f ca="1">IF(L1995&gt;0,OFFSET('Z1'!$I$7,B1995,L1995)*IF(L1995=1,E1995-9300,IF(L1995=2,E1995-18000,IF(L1995=3,E1995-45000,0))),0)</f>
        <v>0</v>
      </c>
      <c r="O1995" s="23">
        <f>IF(AND(F1995=1,E1995&gt;20000,E1995&lt;=45000),E1995*'Z1'!$G$7,0)+IF(AND(F1995=1,E1995&gt;45000,E1995&lt;=50000),'Z1'!$G$7/5000*(50000-E1995)*E1995,0)</f>
        <v>0</v>
      </c>
      <c r="P1995" s="24">
        <f t="shared" ca="1" si="401"/>
        <v>0</v>
      </c>
      <c r="Q1995" s="27">
        <v>291274</v>
      </c>
      <c r="R1995" s="26">
        <f t="shared" si="402"/>
        <v>290274</v>
      </c>
      <c r="S1995" s="27">
        <f t="shared" si="403"/>
        <v>1</v>
      </c>
      <c r="T1995" s="28">
        <f t="shared" si="404"/>
        <v>261246.6</v>
      </c>
      <c r="U1995" s="61">
        <f ca="1">OFFSET($U$4,B1995,0)/OFFSET($G$4,B1995,0)*G1995</f>
        <v>1146721.4354071231</v>
      </c>
      <c r="V1995" s="62">
        <f t="shared" ca="1" si="405"/>
        <v>1407968.0354071232</v>
      </c>
      <c r="W1995" s="63">
        <v>1117.1184952749877</v>
      </c>
      <c r="X1995" s="63">
        <f t="shared" ca="1" si="406"/>
        <v>1059.4191387563003</v>
      </c>
      <c r="Y1995" s="64">
        <f t="shared" ca="1" si="407"/>
        <v>-5.1650166712604917E-2</v>
      </c>
      <c r="Z1995" s="64"/>
      <c r="AA1995" s="64">
        <f ca="1">MAX(Y1995,OFFSET($AA$4,B1995,0))</f>
        <v>-5.1650166712604917E-2</v>
      </c>
      <c r="AB1995" s="62">
        <f t="shared" ca="1" si="408"/>
        <v>1407968.0354071232</v>
      </c>
      <c r="AC1995" s="65">
        <f t="shared" ca="1" si="409"/>
        <v>0</v>
      </c>
      <c r="AD1995" s="62">
        <f ca="1">MAX(0,AB1995-W1995*(1+OFFSET($Y$4,B1995,0))*E1995)</f>
        <v>23036.716949398397</v>
      </c>
      <c r="AE1995" s="65">
        <f ca="1">IF(OFFSET($AC$4,B1995,0)=0,0,-OFFSET($AC$4,B1995,0)/OFFSET($AD$4,B1995,0)*AD1995)</f>
        <v>-8295.8375490161252</v>
      </c>
      <c r="AF1995" s="51">
        <f t="shared" ca="1" si="410"/>
        <v>1399672.197858107</v>
      </c>
    </row>
    <row r="1996" spans="1:32" ht="11.25" x14ac:dyDescent="0.2">
      <c r="A1996" s="60">
        <v>70920</v>
      </c>
      <c r="B1996" s="102">
        <f>INT(A1996/10000)</f>
        <v>7</v>
      </c>
      <c r="C1996" s="109">
        <v>4</v>
      </c>
      <c r="D1996" s="60" t="s">
        <v>2052</v>
      </c>
      <c r="E1996" s="60">
        <v>3905</v>
      </c>
      <c r="F1996" s="60">
        <v>0</v>
      </c>
      <c r="G1996" s="60">
        <f t="shared" si="398"/>
        <v>6294.626865671642</v>
      </c>
      <c r="H1996" s="60"/>
      <c r="I1996" s="60"/>
      <c r="J1996" s="57"/>
      <c r="K1996" s="23">
        <f t="shared" si="399"/>
        <v>1</v>
      </c>
      <c r="L1996" s="23">
        <f t="shared" si="400"/>
        <v>0</v>
      </c>
      <c r="M1996" s="23">
        <f ca="1">OFFSET('Z1'!$B$7,B1996,K1996)*E1996</f>
        <v>0</v>
      </c>
      <c r="N1996" s="23">
        <f ca="1">IF(L1996&gt;0,OFFSET('Z1'!$I$7,B1996,L1996)*IF(L1996=1,E1996-9300,IF(L1996=2,E1996-18000,IF(L1996=3,E1996-45000,0))),0)</f>
        <v>0</v>
      </c>
      <c r="O1996" s="23">
        <f>IF(AND(F1996=1,E1996&gt;20000,E1996&lt;=45000),E1996*'Z1'!$G$7,0)+IF(AND(F1996=1,E1996&gt;45000,E1996&lt;=50000),'Z1'!$G$7/5000*(50000-E1996)*E1996,0)</f>
        <v>0</v>
      </c>
      <c r="P1996" s="24">
        <f t="shared" ca="1" si="401"/>
        <v>0</v>
      </c>
      <c r="Q1996" s="27">
        <v>1546185</v>
      </c>
      <c r="R1996" s="26">
        <f t="shared" si="402"/>
        <v>1545185</v>
      </c>
      <c r="S1996" s="27">
        <f t="shared" si="403"/>
        <v>1</v>
      </c>
      <c r="T1996" s="28">
        <f t="shared" si="404"/>
        <v>1390666.5</v>
      </c>
      <c r="U1996" s="61">
        <f ca="1">OFFSET($U$4,B1996,0)/OFFSET($G$4,B1996,0)*G1996</f>
        <v>3369410.9896650231</v>
      </c>
      <c r="V1996" s="62">
        <f t="shared" ca="1" si="405"/>
        <v>4760077.4896650231</v>
      </c>
      <c r="W1996" s="63">
        <v>1287.070357742336</v>
      </c>
      <c r="X1996" s="63">
        <f t="shared" ca="1" si="406"/>
        <v>1218.9699077247178</v>
      </c>
      <c r="Y1996" s="64">
        <f t="shared" ca="1" si="407"/>
        <v>-5.2911210026679423E-2</v>
      </c>
      <c r="Z1996" s="64"/>
      <c r="AA1996" s="64">
        <f ca="1">MAX(Y1996,OFFSET($AA$4,B1996,0))</f>
        <v>-5.2911210026679423E-2</v>
      </c>
      <c r="AB1996" s="62">
        <f t="shared" ca="1" si="408"/>
        <v>4760077.4896650231</v>
      </c>
      <c r="AC1996" s="65">
        <f t="shared" ca="1" si="409"/>
        <v>0</v>
      </c>
      <c r="AD1996" s="62">
        <f ca="1">MAX(0,AB1996-W1996*(1+OFFSET($Y$4,B1996,0))*E1996)</f>
        <v>71648.530656384304</v>
      </c>
      <c r="AE1996" s="65">
        <f ca="1">IF(OFFSET($AC$4,B1996,0)=0,0,-OFFSET($AC$4,B1996,0)/OFFSET($AD$4,B1996,0)*AD1996)</f>
        <v>-25801.618010789865</v>
      </c>
      <c r="AF1996" s="51">
        <f t="shared" ca="1" si="410"/>
        <v>4734275.871654233</v>
      </c>
    </row>
    <row r="1997" spans="1:32" ht="11.25" x14ac:dyDescent="0.2">
      <c r="A1997" s="60">
        <v>70921</v>
      </c>
      <c r="B1997" s="102">
        <f>INT(A1997/10000)</f>
        <v>7</v>
      </c>
      <c r="C1997" s="109">
        <v>3</v>
      </c>
      <c r="D1997" s="60" t="s">
        <v>2053</v>
      </c>
      <c r="E1997" s="60">
        <v>1164</v>
      </c>
      <c r="F1997" s="60">
        <v>0</v>
      </c>
      <c r="G1997" s="60">
        <f t="shared" si="398"/>
        <v>1876.2985074626865</v>
      </c>
      <c r="H1997" s="60"/>
      <c r="I1997" s="60"/>
      <c r="J1997" s="57"/>
      <c r="K1997" s="23">
        <f t="shared" si="399"/>
        <v>1</v>
      </c>
      <c r="L1997" s="23">
        <f t="shared" si="400"/>
        <v>0</v>
      </c>
      <c r="M1997" s="23">
        <f ca="1">OFFSET('Z1'!$B$7,B1997,K1997)*E1997</f>
        <v>0</v>
      </c>
      <c r="N1997" s="23">
        <f ca="1">IF(L1997&gt;0,OFFSET('Z1'!$I$7,B1997,L1997)*IF(L1997=1,E1997-9300,IF(L1997=2,E1997-18000,IF(L1997=3,E1997-45000,0))),0)</f>
        <v>0</v>
      </c>
      <c r="O1997" s="23">
        <f>IF(AND(F1997=1,E1997&gt;20000,E1997&lt;=45000),E1997*'Z1'!$G$7,0)+IF(AND(F1997=1,E1997&gt;45000,E1997&lt;=50000),'Z1'!$G$7/5000*(50000-E1997)*E1997,0)</f>
        <v>0</v>
      </c>
      <c r="P1997" s="24">
        <f t="shared" ca="1" si="401"/>
        <v>0</v>
      </c>
      <c r="Q1997" s="27">
        <v>45871</v>
      </c>
      <c r="R1997" s="26">
        <f t="shared" si="402"/>
        <v>44871</v>
      </c>
      <c r="S1997" s="27">
        <f t="shared" si="403"/>
        <v>1</v>
      </c>
      <c r="T1997" s="28">
        <f t="shared" si="404"/>
        <v>40383.9</v>
      </c>
      <c r="U1997" s="61">
        <f ca="1">OFFSET($U$4,B1997,0)/OFFSET($G$4,B1997,0)*G1997</f>
        <v>1004351.9569705728</v>
      </c>
      <c r="V1997" s="62">
        <f t="shared" ca="1" si="405"/>
        <v>1044735.8569705728</v>
      </c>
      <c r="W1997" s="63">
        <v>962.94369245928681</v>
      </c>
      <c r="X1997" s="63">
        <f t="shared" ca="1" si="406"/>
        <v>897.5393960228289</v>
      </c>
      <c r="Y1997" s="64">
        <f t="shared" ca="1" si="407"/>
        <v>-6.7921205516617733E-2</v>
      </c>
      <c r="Z1997" s="64"/>
      <c r="AA1997" s="64">
        <f ca="1">MAX(Y1997,OFFSET($AA$4,B1997,0))</f>
        <v>-6.7921205516617733E-2</v>
      </c>
      <c r="AB1997" s="62">
        <f t="shared" ca="1" si="408"/>
        <v>1044735.8569705728</v>
      </c>
      <c r="AC1997" s="65">
        <f t="shared" ca="1" si="409"/>
        <v>0</v>
      </c>
      <c r="AD1997" s="62">
        <f ca="1">MAX(0,AB1997-W1997*(1+OFFSET($Y$4,B1997,0))*E1997)</f>
        <v>0</v>
      </c>
      <c r="AE1997" s="65">
        <f ca="1">IF(OFFSET($AC$4,B1997,0)=0,0,-OFFSET($AC$4,B1997,0)/OFFSET($AD$4,B1997,0)*AD1997)</f>
        <v>0</v>
      </c>
      <c r="AF1997" s="51">
        <f t="shared" ca="1" si="410"/>
        <v>1044735.8569705728</v>
      </c>
    </row>
    <row r="1998" spans="1:32" ht="11.25" x14ac:dyDescent="0.2">
      <c r="A1998" s="60">
        <v>70922</v>
      </c>
      <c r="B1998" s="102">
        <f>INT(A1998/10000)</f>
        <v>7</v>
      </c>
      <c r="C1998" s="109">
        <v>3</v>
      </c>
      <c r="D1998" s="60" t="s">
        <v>2054</v>
      </c>
      <c r="E1998" s="60">
        <v>1622</v>
      </c>
      <c r="F1998" s="60">
        <v>0</v>
      </c>
      <c r="G1998" s="60">
        <f t="shared" si="398"/>
        <v>2614.5671641791046</v>
      </c>
      <c r="H1998" s="60"/>
      <c r="I1998" s="60"/>
      <c r="J1998" s="57"/>
      <c r="K1998" s="23">
        <f t="shared" si="399"/>
        <v>1</v>
      </c>
      <c r="L1998" s="23">
        <f t="shared" si="400"/>
        <v>0</v>
      </c>
      <c r="M1998" s="23">
        <f ca="1">OFFSET('Z1'!$B$7,B1998,K1998)*E1998</f>
        <v>0</v>
      </c>
      <c r="N1998" s="23">
        <f ca="1">IF(L1998&gt;0,OFFSET('Z1'!$I$7,B1998,L1998)*IF(L1998=1,E1998-9300,IF(L1998=2,E1998-18000,IF(L1998=3,E1998-45000,0))),0)</f>
        <v>0</v>
      </c>
      <c r="O1998" s="23">
        <f>IF(AND(F1998=1,E1998&gt;20000,E1998&lt;=45000),E1998*'Z1'!$G$7,0)+IF(AND(F1998=1,E1998&gt;45000,E1998&lt;=50000),'Z1'!$G$7/5000*(50000-E1998)*E1998,0)</f>
        <v>0</v>
      </c>
      <c r="P1998" s="24">
        <f t="shared" ca="1" si="401"/>
        <v>0</v>
      </c>
      <c r="Q1998" s="27">
        <v>196576</v>
      </c>
      <c r="R1998" s="26">
        <f t="shared" si="402"/>
        <v>195576</v>
      </c>
      <c r="S1998" s="27">
        <f t="shared" si="403"/>
        <v>1</v>
      </c>
      <c r="T1998" s="28">
        <f t="shared" si="404"/>
        <v>176018.4</v>
      </c>
      <c r="U1998" s="61">
        <f ca="1">OFFSET($U$4,B1998,0)/OFFSET($G$4,B1998,0)*G1998</f>
        <v>1399535.1152974821</v>
      </c>
      <c r="V1998" s="62">
        <f t="shared" ca="1" si="405"/>
        <v>1575553.515297482</v>
      </c>
      <c r="W1998" s="63">
        <v>1038.0376292099329</v>
      </c>
      <c r="X1998" s="63">
        <f t="shared" ca="1" si="406"/>
        <v>971.3646826741566</v>
      </c>
      <c r="Y1998" s="64">
        <f t="shared" ca="1" si="407"/>
        <v>-6.4229797321049054E-2</v>
      </c>
      <c r="Z1998" s="64"/>
      <c r="AA1998" s="64">
        <f ca="1">MAX(Y1998,OFFSET($AA$4,B1998,0))</f>
        <v>-6.4229797321049054E-2</v>
      </c>
      <c r="AB1998" s="62">
        <f t="shared" ca="1" si="408"/>
        <v>1575553.515297482</v>
      </c>
      <c r="AC1998" s="65">
        <f t="shared" ca="1" si="409"/>
        <v>0</v>
      </c>
      <c r="AD1998" s="62">
        <f ca="1">MAX(0,AB1998-W1998*(1+OFFSET($Y$4,B1998,0))*E1998)</f>
        <v>4944.9545297485311</v>
      </c>
      <c r="AE1998" s="65">
        <f ca="1">IF(OFFSET($AC$4,B1998,0)=0,0,-OFFSET($AC$4,B1998,0)/OFFSET($AD$4,B1998,0)*AD1998)</f>
        <v>-1780.7459090708903</v>
      </c>
      <c r="AF1998" s="51">
        <f t="shared" ca="1" si="410"/>
        <v>1573772.7693884112</v>
      </c>
    </row>
    <row r="1999" spans="1:32" ht="11.25" x14ac:dyDescent="0.2">
      <c r="A1999" s="60">
        <v>70923</v>
      </c>
      <c r="B1999" s="102">
        <f>INT(A1999/10000)</f>
        <v>7</v>
      </c>
      <c r="C1999" s="109">
        <v>3</v>
      </c>
      <c r="D1999" s="60" t="s">
        <v>2055</v>
      </c>
      <c r="E1999" s="60">
        <v>1266</v>
      </c>
      <c r="F1999" s="60">
        <v>0</v>
      </c>
      <c r="G1999" s="60">
        <f t="shared" si="398"/>
        <v>2040.7164179104477</v>
      </c>
      <c r="H1999" s="60"/>
      <c r="I1999" s="60"/>
      <c r="J1999" s="57"/>
      <c r="K1999" s="23">
        <f t="shared" si="399"/>
        <v>1</v>
      </c>
      <c r="L1999" s="23">
        <f t="shared" si="400"/>
        <v>0</v>
      </c>
      <c r="M1999" s="23">
        <f ca="1">OFFSET('Z1'!$B$7,B1999,K1999)*E1999</f>
        <v>0</v>
      </c>
      <c r="N1999" s="23">
        <f ca="1">IF(L1999&gt;0,OFFSET('Z1'!$I$7,B1999,L1999)*IF(L1999=1,E1999-9300,IF(L1999=2,E1999-18000,IF(L1999=3,E1999-45000,0))),0)</f>
        <v>0</v>
      </c>
      <c r="O1999" s="23">
        <f>IF(AND(F1999=1,E1999&gt;20000,E1999&lt;=45000),E1999*'Z1'!$G$7,0)+IF(AND(F1999=1,E1999&gt;45000,E1999&lt;=50000),'Z1'!$G$7/5000*(50000-E1999)*E1999,0)</f>
        <v>0</v>
      </c>
      <c r="P1999" s="24">
        <f t="shared" ca="1" si="401"/>
        <v>0</v>
      </c>
      <c r="Q1999" s="27">
        <v>197498</v>
      </c>
      <c r="R1999" s="26">
        <f t="shared" si="402"/>
        <v>196498</v>
      </c>
      <c r="S1999" s="27">
        <f t="shared" si="403"/>
        <v>1</v>
      </c>
      <c r="T1999" s="28">
        <f t="shared" si="404"/>
        <v>176848.2</v>
      </c>
      <c r="U1999" s="61">
        <f ca="1">OFFSET($U$4,B1999,0)/OFFSET($G$4,B1999,0)*G1999</f>
        <v>1092362.1800040766</v>
      </c>
      <c r="V1999" s="62">
        <f t="shared" ca="1" si="405"/>
        <v>1269210.3800040765</v>
      </c>
      <c r="W1999" s="63">
        <v>1074.2789226265209</v>
      </c>
      <c r="X1999" s="63">
        <f t="shared" ca="1" si="406"/>
        <v>1002.5358451848946</v>
      </c>
      <c r="Y1999" s="64">
        <f t="shared" ca="1" si="407"/>
        <v>-6.6782542159740554E-2</v>
      </c>
      <c r="Z1999" s="64"/>
      <c r="AA1999" s="64">
        <f ca="1">MAX(Y1999,OFFSET($AA$4,B1999,0))</f>
        <v>-6.6782542159740554E-2</v>
      </c>
      <c r="AB1999" s="62">
        <f t="shared" ca="1" si="408"/>
        <v>1269210.3800040765</v>
      </c>
      <c r="AC1999" s="65">
        <f t="shared" ca="1" si="409"/>
        <v>0</v>
      </c>
      <c r="AD1999" s="62">
        <f ca="1">MAX(0,AB1999-W1999*(1+OFFSET($Y$4,B1999,0))*E1999)</f>
        <v>522.54985822737217</v>
      </c>
      <c r="AE1999" s="65">
        <f ca="1">IF(OFFSET($AC$4,B1999,0)=0,0,-OFFSET($AC$4,B1999,0)/OFFSET($AD$4,B1999,0)*AD1999)</f>
        <v>-188.17736679396475</v>
      </c>
      <c r="AF1999" s="51">
        <f t="shared" ca="1" si="410"/>
        <v>1269022.2026372827</v>
      </c>
    </row>
    <row r="2000" spans="1:32" ht="11.25" x14ac:dyDescent="0.2">
      <c r="A2000" s="60">
        <v>70924</v>
      </c>
      <c r="B2000" s="102">
        <f>INT(A2000/10000)</f>
        <v>7</v>
      </c>
      <c r="C2000" s="109">
        <v>2</v>
      </c>
      <c r="D2000" s="60" t="s">
        <v>2056</v>
      </c>
      <c r="E2000" s="60">
        <v>575</v>
      </c>
      <c r="F2000" s="60">
        <v>0</v>
      </c>
      <c r="G2000" s="60">
        <f t="shared" si="398"/>
        <v>926.8656716417911</v>
      </c>
      <c r="H2000" s="60"/>
      <c r="I2000" s="60"/>
      <c r="J2000" s="57"/>
      <c r="K2000" s="23">
        <f t="shared" si="399"/>
        <v>1</v>
      </c>
      <c r="L2000" s="23">
        <f t="shared" si="400"/>
        <v>0</v>
      </c>
      <c r="M2000" s="23">
        <f ca="1">OFFSET('Z1'!$B$7,B2000,K2000)*E2000</f>
        <v>0</v>
      </c>
      <c r="N2000" s="23">
        <f ca="1">IF(L2000&gt;0,OFFSET('Z1'!$I$7,B2000,L2000)*IF(L2000=1,E2000-9300,IF(L2000=2,E2000-18000,IF(L2000=3,E2000-45000,0))),0)</f>
        <v>0</v>
      </c>
      <c r="O2000" s="23">
        <f>IF(AND(F2000=1,E2000&gt;20000,E2000&lt;=45000),E2000*'Z1'!$G$7,0)+IF(AND(F2000=1,E2000&gt;45000,E2000&lt;=50000),'Z1'!$G$7/5000*(50000-E2000)*E2000,0)</f>
        <v>0</v>
      </c>
      <c r="P2000" s="24">
        <f t="shared" ca="1" si="401"/>
        <v>0</v>
      </c>
      <c r="Q2000" s="27">
        <v>80621</v>
      </c>
      <c r="R2000" s="26">
        <f t="shared" si="402"/>
        <v>79621</v>
      </c>
      <c r="S2000" s="27">
        <f t="shared" si="403"/>
        <v>1</v>
      </c>
      <c r="T2000" s="28">
        <f t="shared" si="404"/>
        <v>71658.900000000009</v>
      </c>
      <c r="U2000" s="61">
        <f ca="1">OFFSET($U$4,B2000,0)/OFFSET($G$4,B2000,0)*G2000</f>
        <v>496136.06121828128</v>
      </c>
      <c r="V2000" s="62">
        <f t="shared" ca="1" si="405"/>
        <v>567794.9612182813</v>
      </c>
      <c r="W2000" s="63">
        <v>1055.3313091280456</v>
      </c>
      <c r="X2000" s="63">
        <f t="shared" ca="1" si="406"/>
        <v>987.46949777092402</v>
      </c>
      <c r="Y2000" s="64">
        <f t="shared" ca="1" si="407"/>
        <v>-6.4303798030204917E-2</v>
      </c>
      <c r="Z2000" s="64"/>
      <c r="AA2000" s="64">
        <f ca="1">MAX(Y2000,OFFSET($AA$4,B2000,0))</f>
        <v>-6.4303798030204917E-2</v>
      </c>
      <c r="AB2000" s="62">
        <f t="shared" ca="1" si="408"/>
        <v>567794.9612182813</v>
      </c>
      <c r="AC2000" s="65">
        <f t="shared" ca="1" si="409"/>
        <v>0</v>
      </c>
      <c r="AD2000" s="62">
        <f ca="1">MAX(0,AB2000-W2000*(1+OFFSET($Y$4,B2000,0))*E2000)</f>
        <v>1737.2894102677237</v>
      </c>
      <c r="AE2000" s="65">
        <f ca="1">IF(OFFSET($AC$4,B2000,0)=0,0,-OFFSET($AC$4,B2000,0)/OFFSET($AD$4,B2000,0)*AD2000)</f>
        <v>-625.62173051240438</v>
      </c>
      <c r="AF2000" s="51">
        <f t="shared" ca="1" si="410"/>
        <v>567169.33948776894</v>
      </c>
    </row>
    <row r="2001" spans="1:32" ht="11.25" x14ac:dyDescent="0.2">
      <c r="A2001" s="60">
        <v>70925</v>
      </c>
      <c r="B2001" s="102">
        <f>INT(A2001/10000)</f>
        <v>7</v>
      </c>
      <c r="C2001" s="109">
        <v>3</v>
      </c>
      <c r="D2001" s="60" t="s">
        <v>2057</v>
      </c>
      <c r="E2001" s="60">
        <v>1461</v>
      </c>
      <c r="F2001" s="60">
        <v>0</v>
      </c>
      <c r="G2001" s="60">
        <f t="shared" si="398"/>
        <v>2355.0447761194032</v>
      </c>
      <c r="H2001" s="60"/>
      <c r="I2001" s="60"/>
      <c r="J2001" s="57"/>
      <c r="K2001" s="23">
        <f t="shared" si="399"/>
        <v>1</v>
      </c>
      <c r="L2001" s="23">
        <f t="shared" si="400"/>
        <v>0</v>
      </c>
      <c r="M2001" s="23">
        <f ca="1">OFFSET('Z1'!$B$7,B2001,K2001)*E2001</f>
        <v>0</v>
      </c>
      <c r="N2001" s="23">
        <f ca="1">IF(L2001&gt;0,OFFSET('Z1'!$I$7,B2001,L2001)*IF(L2001=1,E2001-9300,IF(L2001=2,E2001-18000,IF(L2001=3,E2001-45000,0))),0)</f>
        <v>0</v>
      </c>
      <c r="O2001" s="23">
        <f>IF(AND(F2001=1,E2001&gt;20000,E2001&lt;=45000),E2001*'Z1'!$G$7,0)+IF(AND(F2001=1,E2001&gt;45000,E2001&lt;=50000),'Z1'!$G$7/5000*(50000-E2001)*E2001,0)</f>
        <v>0</v>
      </c>
      <c r="P2001" s="24">
        <f t="shared" ca="1" si="401"/>
        <v>0</v>
      </c>
      <c r="Q2001" s="27">
        <v>45748</v>
      </c>
      <c r="R2001" s="26">
        <f t="shared" si="402"/>
        <v>44748</v>
      </c>
      <c r="S2001" s="27">
        <f t="shared" si="403"/>
        <v>1</v>
      </c>
      <c r="T2001" s="28">
        <f t="shared" si="404"/>
        <v>40273.200000000004</v>
      </c>
      <c r="U2001" s="61">
        <f ca="1">OFFSET($U$4,B2001,0)/OFFSET($G$4,B2001,0)*G2001</f>
        <v>1260617.0181563634</v>
      </c>
      <c r="V2001" s="62">
        <f t="shared" ca="1" si="405"/>
        <v>1300890.2181563633</v>
      </c>
      <c r="W2001" s="63">
        <v>966.24293661929471</v>
      </c>
      <c r="X2001" s="63">
        <f t="shared" ca="1" si="406"/>
        <v>890.41082693796261</v>
      </c>
      <c r="Y2001" s="64">
        <f t="shared" ca="1" si="407"/>
        <v>-7.8481411669258483E-2</v>
      </c>
      <c r="Z2001" s="64"/>
      <c r="AA2001" s="64">
        <f ca="1">MAX(Y2001,OFFSET($AA$4,B2001,0))</f>
        <v>-7.2166759510916223E-2</v>
      </c>
      <c r="AB2001" s="62">
        <f t="shared" ca="1" si="408"/>
        <v>1309804.4921904095</v>
      </c>
      <c r="AC2001" s="65">
        <f t="shared" ca="1" si="409"/>
        <v>8914.2740340461023</v>
      </c>
      <c r="AD2001" s="62">
        <f ca="1">MAX(0,AB2001-W2001*(1+OFFSET($Y$4,B2001,0))*E2001)</f>
        <v>0</v>
      </c>
      <c r="AE2001" s="65">
        <f ca="1">IF(OFFSET($AC$4,B2001,0)=0,0,-OFFSET($AC$4,B2001,0)/OFFSET($AD$4,B2001,0)*AD2001)</f>
        <v>0</v>
      </c>
      <c r="AF2001" s="51">
        <f t="shared" ca="1" si="410"/>
        <v>1309804.4921904095</v>
      </c>
    </row>
    <row r="2002" spans="1:32" ht="11.25" x14ac:dyDescent="0.2">
      <c r="A2002" s="60">
        <v>70926</v>
      </c>
      <c r="B2002" s="102">
        <f>INT(A2002/10000)</f>
        <v>7</v>
      </c>
      <c r="C2002" s="109">
        <v>6</v>
      </c>
      <c r="D2002" s="60" t="s">
        <v>2058</v>
      </c>
      <c r="E2002" s="60">
        <v>13631</v>
      </c>
      <c r="F2002" s="60">
        <v>0</v>
      </c>
      <c r="G2002" s="60">
        <f t="shared" si="398"/>
        <v>22718.333333333332</v>
      </c>
      <c r="H2002" s="60"/>
      <c r="I2002" s="60"/>
      <c r="J2002" s="57"/>
      <c r="K2002" s="23">
        <f t="shared" si="399"/>
        <v>2</v>
      </c>
      <c r="L2002" s="23">
        <f t="shared" si="400"/>
        <v>0</v>
      </c>
      <c r="M2002" s="23">
        <f ca="1">OFFSET('Z1'!$B$7,B2002,K2002)*E2002</f>
        <v>1974177.7300000002</v>
      </c>
      <c r="N2002" s="23">
        <f ca="1">IF(L2002&gt;0,OFFSET('Z1'!$I$7,B2002,L2002)*IF(L2002=1,E2002-9300,IF(L2002=2,E2002-18000,IF(L2002=3,E2002-45000,0))),0)</f>
        <v>0</v>
      </c>
      <c r="O2002" s="23">
        <f>IF(AND(F2002=1,E2002&gt;20000,E2002&lt;=45000),E2002*'Z1'!$G$7,0)+IF(AND(F2002=1,E2002&gt;45000,E2002&lt;=50000),'Z1'!$G$7/5000*(50000-E2002)*E2002,0)</f>
        <v>0</v>
      </c>
      <c r="P2002" s="24">
        <f t="shared" ca="1" si="401"/>
        <v>1974177.7300000002</v>
      </c>
      <c r="Q2002" s="27">
        <v>34916</v>
      </c>
      <c r="R2002" s="26">
        <f t="shared" si="402"/>
        <v>33916</v>
      </c>
      <c r="S2002" s="27">
        <f t="shared" si="403"/>
        <v>0</v>
      </c>
      <c r="T2002" s="28">
        <f t="shared" si="404"/>
        <v>0</v>
      </c>
      <c r="U2002" s="61">
        <f ca="1">OFFSET($U$4,B2002,0)/OFFSET($G$4,B2002,0)*G2002</f>
        <v>12160752.914150516</v>
      </c>
      <c r="V2002" s="62">
        <f t="shared" ca="1" si="405"/>
        <v>14134930.644150516</v>
      </c>
      <c r="W2002" s="63">
        <v>1106.4795266073929</v>
      </c>
      <c r="X2002" s="63">
        <f t="shared" ca="1" si="406"/>
        <v>1036.9694552234257</v>
      </c>
      <c r="Y2002" s="64">
        <f t="shared" ca="1" si="407"/>
        <v>-6.2820928641213913E-2</v>
      </c>
      <c r="Z2002" s="64"/>
      <c r="AA2002" s="64">
        <f ca="1">MAX(Y2002,OFFSET($AA$4,B2002,0))</f>
        <v>-6.2820928641213913E-2</v>
      </c>
      <c r="AB2002" s="62">
        <f t="shared" ca="1" si="408"/>
        <v>14134930.644150516</v>
      </c>
      <c r="AC2002" s="65">
        <f t="shared" ca="1" si="409"/>
        <v>0</v>
      </c>
      <c r="AD2002" s="62">
        <f ca="1">MAX(0,AB2002-W2002*(1+OFFSET($Y$4,B2002,0))*E2002)</f>
        <v>65545.656973952428</v>
      </c>
      <c r="AE2002" s="65">
        <f ca="1">IF(OFFSET($AC$4,B2002,0)=0,0,-OFFSET($AC$4,B2002,0)/OFFSET($AD$4,B2002,0)*AD2002)</f>
        <v>-23603.889542673976</v>
      </c>
      <c r="AF2002" s="51">
        <f t="shared" ca="1" si="410"/>
        <v>14111326.754607841</v>
      </c>
    </row>
    <row r="2003" spans="1:32" ht="11.25" x14ac:dyDescent="0.2">
      <c r="A2003" s="60">
        <v>70927</v>
      </c>
      <c r="B2003" s="102">
        <f>INT(A2003/10000)</f>
        <v>7</v>
      </c>
      <c r="C2003" s="109">
        <v>3</v>
      </c>
      <c r="D2003" s="60" t="s">
        <v>2059</v>
      </c>
      <c r="E2003" s="60">
        <v>1722</v>
      </c>
      <c r="F2003" s="60">
        <v>0</v>
      </c>
      <c r="G2003" s="60">
        <f t="shared" si="398"/>
        <v>2775.7611940298507</v>
      </c>
      <c r="H2003" s="60"/>
      <c r="I2003" s="60"/>
      <c r="J2003" s="57"/>
      <c r="K2003" s="23">
        <f t="shared" si="399"/>
        <v>1</v>
      </c>
      <c r="L2003" s="23">
        <f t="shared" si="400"/>
        <v>0</v>
      </c>
      <c r="M2003" s="23">
        <f ca="1">OFFSET('Z1'!$B$7,B2003,K2003)*E2003</f>
        <v>0</v>
      </c>
      <c r="N2003" s="23">
        <f ca="1">IF(L2003&gt;0,OFFSET('Z1'!$I$7,B2003,L2003)*IF(L2003=1,E2003-9300,IF(L2003=2,E2003-18000,IF(L2003=3,E2003-45000,0))),0)</f>
        <v>0</v>
      </c>
      <c r="O2003" s="23">
        <f>IF(AND(F2003=1,E2003&gt;20000,E2003&lt;=45000),E2003*'Z1'!$G$7,0)+IF(AND(F2003=1,E2003&gt;45000,E2003&lt;=50000),'Z1'!$G$7/5000*(50000-E2003)*E2003,0)</f>
        <v>0</v>
      </c>
      <c r="P2003" s="24">
        <f t="shared" ca="1" si="401"/>
        <v>0</v>
      </c>
      <c r="Q2003" s="27">
        <v>308007</v>
      </c>
      <c r="R2003" s="26">
        <f t="shared" si="402"/>
        <v>307007</v>
      </c>
      <c r="S2003" s="27">
        <f t="shared" si="403"/>
        <v>1</v>
      </c>
      <c r="T2003" s="28">
        <f t="shared" si="404"/>
        <v>276306.3</v>
      </c>
      <c r="U2003" s="61">
        <f ca="1">OFFSET($U$4,B2003,0)/OFFSET($G$4,B2003,0)*G2003</f>
        <v>1485819.64768327</v>
      </c>
      <c r="V2003" s="62">
        <f t="shared" ca="1" si="405"/>
        <v>1762125.9476832701</v>
      </c>
      <c r="W2003" s="63">
        <v>1086.3975278896251</v>
      </c>
      <c r="X2003" s="63">
        <f t="shared" ca="1" si="406"/>
        <v>1023.3019440669397</v>
      </c>
      <c r="Y2003" s="64">
        <f t="shared" ca="1" si="407"/>
        <v>-5.807780504181681E-2</v>
      </c>
      <c r="Z2003" s="64"/>
      <c r="AA2003" s="64">
        <f ca="1">MAX(Y2003,OFFSET($AA$4,B2003,0))</f>
        <v>-5.807780504181681E-2</v>
      </c>
      <c r="AB2003" s="62">
        <f t="shared" ca="1" si="408"/>
        <v>1762125.9476832701</v>
      </c>
      <c r="AC2003" s="65">
        <f t="shared" ca="1" si="409"/>
        <v>0</v>
      </c>
      <c r="AD2003" s="62">
        <f ca="1">MAX(0,AB2003-W2003*(1+OFFSET($Y$4,B2003,0))*E2003)</f>
        <v>17003.402821422089</v>
      </c>
      <c r="AE2003" s="65">
        <f ca="1">IF(OFFSET($AC$4,B2003,0)=0,0,-OFFSET($AC$4,B2003,0)/OFFSET($AD$4,B2003,0)*AD2003)</f>
        <v>-6123.1584299464939</v>
      </c>
      <c r="AF2003" s="51">
        <f t="shared" ca="1" si="410"/>
        <v>1756002.7892533236</v>
      </c>
    </row>
    <row r="2004" spans="1:32" ht="11.25" x14ac:dyDescent="0.2">
      <c r="A2004" s="60">
        <v>70928</v>
      </c>
      <c r="B2004" s="102">
        <f>INT(A2004/10000)</f>
        <v>7</v>
      </c>
      <c r="C2004" s="109">
        <v>3</v>
      </c>
      <c r="D2004" s="60" t="s">
        <v>2060</v>
      </c>
      <c r="E2004" s="60">
        <v>2106</v>
      </c>
      <c r="F2004" s="60">
        <v>0</v>
      </c>
      <c r="G2004" s="60">
        <f t="shared" ref="G2004:G2067" si="411">IF(AND(F2004=1,E2004&lt;=20000),E2004*2,IF(E2004&lt;=10000,E2004*(1+41/67),IF(E2004&lt;=20000,E2004*(1+2/3),IF(E2004&lt;=50000,E2004*(2),E2004*(2+1/3))))+IF(AND(E2004&gt;9000,E2004&lt;=10000),(E2004-9000)*(110/201),0)+IF(AND(E2004&gt;18000,E2004&lt;=20000),(E2004-18000)*(3+1/3),0)+IF(AND(E2004&gt;45000,E2004&lt;=50000),(E2004-45000)*(3+1/3),0))</f>
        <v>3394.7462686567164</v>
      </c>
      <c r="H2004" s="60"/>
      <c r="I2004" s="60"/>
      <c r="J2004" s="57"/>
      <c r="K2004" s="23">
        <f t="shared" ref="K2004:K2067" si="412">IF(AND(F2004=1,E2004&lt;=20000),3,IF(E2004&lt;=10000,1,IF(E2004&lt;=20000,2,IF(E2004&lt;=50000,3,4))))</f>
        <v>1</v>
      </c>
      <c r="L2004" s="23">
        <f t="shared" ref="L2004:L2067" si="413">IF(AND(F2004=1,E2004&lt;=45000),0,IF(AND(E2004&gt;9300,E2004&lt;=10000),1,IF(AND(E2004&gt;18000,E2004&lt;=20000),2,IF(AND(E2004&gt;45000,E2004&lt;=50000),3,0))))</f>
        <v>0</v>
      </c>
      <c r="M2004" s="23">
        <f ca="1">OFFSET('Z1'!$B$7,B2004,K2004)*E2004</f>
        <v>0</v>
      </c>
      <c r="N2004" s="23">
        <f ca="1">IF(L2004&gt;0,OFFSET('Z1'!$I$7,B2004,L2004)*IF(L2004=1,E2004-9300,IF(L2004=2,E2004-18000,IF(L2004=3,E2004-45000,0))),0)</f>
        <v>0</v>
      </c>
      <c r="O2004" s="23">
        <f>IF(AND(F2004=1,E2004&gt;20000,E2004&lt;=45000),E2004*'Z1'!$G$7,0)+IF(AND(F2004=1,E2004&gt;45000,E2004&lt;=50000),'Z1'!$G$7/5000*(50000-E2004)*E2004,0)</f>
        <v>0</v>
      </c>
      <c r="P2004" s="24">
        <f t="shared" ref="P2004:P2067" ca="1" si="414">SUM(M2004:O2004)</f>
        <v>0</v>
      </c>
      <c r="Q2004" s="27">
        <v>78918</v>
      </c>
      <c r="R2004" s="26">
        <f t="shared" ref="R2004:R2067" si="415">MAX(Q2004-$R$3,0)</f>
        <v>77918</v>
      </c>
      <c r="S2004" s="27">
        <f t="shared" ref="S2004:S2067" si="416">IF(E2004&lt;=9300,1,IF(E2004&gt;10000,0,2))</f>
        <v>1</v>
      </c>
      <c r="T2004" s="28">
        <f t="shared" ref="T2004:T2067" si="417">IF(S2004=0,0,IF(S2004=1,R2004*$T$3,R2004*$T$3*(10000-E2004)/700))</f>
        <v>70126.2</v>
      </c>
      <c r="U2004" s="61">
        <f ca="1">OFFSET($U$4,B2004,0)/OFFSET($G$4,B2004,0)*G2004</f>
        <v>1817152.2520446961</v>
      </c>
      <c r="V2004" s="62">
        <f t="shared" ref="V2004:V2067" ca="1" si="418">P2004+T2004+U2004</f>
        <v>1887278.4520446961</v>
      </c>
      <c r="W2004" s="63">
        <v>969.83514428176886</v>
      </c>
      <c r="X2004" s="63">
        <f t="shared" ref="X2004:X2067" ca="1" si="419">V2004/E2004</f>
        <v>896.14361445617101</v>
      </c>
      <c r="Y2004" s="64">
        <f t="shared" ref="Y2004:Y2067" ca="1" si="420">X2004/W2004-1</f>
        <v>-7.5983563041708058E-2</v>
      </c>
      <c r="Z2004" s="64"/>
      <c r="AA2004" s="64">
        <f ca="1">MAX(Y2004,OFFSET($AA$4,B2004,0))</f>
        <v>-7.2166759510916223E-2</v>
      </c>
      <c r="AB2004" s="62">
        <f t="shared" ref="AB2004:AB2067" ca="1" si="421">(W2004*(1+AA2004))*E2004</f>
        <v>1895074.1694921735</v>
      </c>
      <c r="AC2004" s="65">
        <f t="shared" ref="AC2004:AC2067" ca="1" si="422">AB2004-V2004</f>
        <v>7795.7174474773929</v>
      </c>
      <c r="AD2004" s="62">
        <f ca="1">MAX(0,AB2004-W2004*(1+OFFSET($Y$4,B2004,0))*E2004)</f>
        <v>0</v>
      </c>
      <c r="AE2004" s="65">
        <f ca="1">IF(OFFSET($AC$4,B2004,0)=0,0,-OFFSET($AC$4,B2004,0)/OFFSET($AD$4,B2004,0)*AD2004)</f>
        <v>0</v>
      </c>
      <c r="AF2004" s="51">
        <f t="shared" ref="AF2004:AF2067" ca="1" si="423">AB2004+AE2004</f>
        <v>1895074.1694921735</v>
      </c>
    </row>
    <row r="2005" spans="1:32" ht="11.25" x14ac:dyDescent="0.2">
      <c r="A2005" s="60">
        <v>70929</v>
      </c>
      <c r="B2005" s="102">
        <f>INT(A2005/10000)</f>
        <v>7</v>
      </c>
      <c r="C2005" s="109">
        <v>1</v>
      </c>
      <c r="D2005" s="60" t="s">
        <v>2061</v>
      </c>
      <c r="E2005" s="60">
        <v>283</v>
      </c>
      <c r="F2005" s="60">
        <v>0</v>
      </c>
      <c r="G2005" s="60">
        <f t="shared" si="411"/>
        <v>456.17910447761193</v>
      </c>
      <c r="H2005" s="60"/>
      <c r="I2005" s="60"/>
      <c r="J2005" s="57"/>
      <c r="K2005" s="23">
        <f t="shared" si="412"/>
        <v>1</v>
      </c>
      <c r="L2005" s="23">
        <f t="shared" si="413"/>
        <v>0</v>
      </c>
      <c r="M2005" s="23">
        <f ca="1">OFFSET('Z1'!$B$7,B2005,K2005)*E2005</f>
        <v>0</v>
      </c>
      <c r="N2005" s="23">
        <f ca="1">IF(L2005&gt;0,OFFSET('Z1'!$I$7,B2005,L2005)*IF(L2005=1,E2005-9300,IF(L2005=2,E2005-18000,IF(L2005=3,E2005-45000,0))),0)</f>
        <v>0</v>
      </c>
      <c r="O2005" s="23">
        <f>IF(AND(F2005=1,E2005&gt;20000,E2005&lt;=45000),E2005*'Z1'!$G$7,0)+IF(AND(F2005=1,E2005&gt;45000,E2005&lt;=50000),'Z1'!$G$7/5000*(50000-E2005)*E2005,0)</f>
        <v>0</v>
      </c>
      <c r="P2005" s="24">
        <f t="shared" ca="1" si="414"/>
        <v>0</v>
      </c>
      <c r="Q2005" s="27">
        <v>15247</v>
      </c>
      <c r="R2005" s="26">
        <f t="shared" si="415"/>
        <v>14247</v>
      </c>
      <c r="S2005" s="27">
        <f t="shared" si="416"/>
        <v>1</v>
      </c>
      <c r="T2005" s="28">
        <f t="shared" si="417"/>
        <v>12822.300000000001</v>
      </c>
      <c r="U2005" s="61">
        <f ca="1">OFFSET($U$4,B2005,0)/OFFSET($G$4,B2005,0)*G2005</f>
        <v>244185.22665178016</v>
      </c>
      <c r="V2005" s="62">
        <f t="shared" ca="1" si="418"/>
        <v>257007.52665178015</v>
      </c>
      <c r="W2005" s="63">
        <v>972.45210058965245</v>
      </c>
      <c r="X2005" s="63">
        <f t="shared" ca="1" si="419"/>
        <v>908.15380442325136</v>
      </c>
      <c r="Y2005" s="64">
        <f t="shared" ca="1" si="420"/>
        <v>-6.6119756569411936E-2</v>
      </c>
      <c r="Z2005" s="64"/>
      <c r="AA2005" s="64">
        <f ca="1">MAX(Y2005,OFFSET($AA$4,B2005,0))</f>
        <v>-6.6119756569411936E-2</v>
      </c>
      <c r="AB2005" s="62">
        <f t="shared" ca="1" si="421"/>
        <v>257007.52665178012</v>
      </c>
      <c r="AC2005" s="65">
        <f t="shared" ca="1" si="422"/>
        <v>0</v>
      </c>
      <c r="AD2005" s="62">
        <f ca="1">MAX(0,AB2005-W2005*(1+OFFSET($Y$4,B2005,0))*E2005)</f>
        <v>288.13933937036199</v>
      </c>
      <c r="AE2005" s="65">
        <f ca="1">IF(OFFSET($AC$4,B2005,0)=0,0,-OFFSET($AC$4,B2005,0)/OFFSET($AD$4,B2005,0)*AD2005)</f>
        <v>-103.76292577401196</v>
      </c>
      <c r="AF2005" s="51">
        <f t="shared" ca="1" si="423"/>
        <v>256903.76372600612</v>
      </c>
    </row>
    <row r="2006" spans="1:32" ht="11.25" x14ac:dyDescent="0.2">
      <c r="A2006" s="60">
        <v>70930</v>
      </c>
      <c r="B2006" s="102">
        <f>INT(A2006/10000)</f>
        <v>7</v>
      </c>
      <c r="C2006" s="109">
        <v>2</v>
      </c>
      <c r="D2006" s="60" t="s">
        <v>2062</v>
      </c>
      <c r="E2006" s="60">
        <v>845</v>
      </c>
      <c r="F2006" s="60">
        <v>0</v>
      </c>
      <c r="G2006" s="60">
        <f t="shared" si="411"/>
        <v>1362.0895522388059</v>
      </c>
      <c r="H2006" s="60"/>
      <c r="I2006" s="60"/>
      <c r="J2006" s="57"/>
      <c r="K2006" s="23">
        <f t="shared" si="412"/>
        <v>1</v>
      </c>
      <c r="L2006" s="23">
        <f t="shared" si="413"/>
        <v>0</v>
      </c>
      <c r="M2006" s="23">
        <f ca="1">OFFSET('Z1'!$B$7,B2006,K2006)*E2006</f>
        <v>0</v>
      </c>
      <c r="N2006" s="23">
        <f ca="1">IF(L2006&gt;0,OFFSET('Z1'!$I$7,B2006,L2006)*IF(L2006=1,E2006-9300,IF(L2006=2,E2006-18000,IF(L2006=3,E2006-45000,0))),0)</f>
        <v>0</v>
      </c>
      <c r="O2006" s="23">
        <f>IF(AND(F2006=1,E2006&gt;20000,E2006&lt;=45000),E2006*'Z1'!$G$7,0)+IF(AND(F2006=1,E2006&gt;45000,E2006&lt;=50000),'Z1'!$G$7/5000*(50000-E2006)*E2006,0)</f>
        <v>0</v>
      </c>
      <c r="P2006" s="24">
        <f t="shared" ca="1" si="414"/>
        <v>0</v>
      </c>
      <c r="Q2006" s="27">
        <v>52512</v>
      </c>
      <c r="R2006" s="26">
        <f t="shared" si="415"/>
        <v>51512</v>
      </c>
      <c r="S2006" s="27">
        <f t="shared" si="416"/>
        <v>1</v>
      </c>
      <c r="T2006" s="28">
        <f t="shared" si="417"/>
        <v>46360.800000000003</v>
      </c>
      <c r="U2006" s="61">
        <f ca="1">OFFSET($U$4,B2006,0)/OFFSET($G$4,B2006,0)*G2006</f>
        <v>729104.29865990893</v>
      </c>
      <c r="V2006" s="62">
        <f t="shared" ca="1" si="418"/>
        <v>775465.09865990898</v>
      </c>
      <c r="W2006" s="63">
        <v>993.70583665074162</v>
      </c>
      <c r="X2006" s="63">
        <f t="shared" ca="1" si="419"/>
        <v>917.71017592888631</v>
      </c>
      <c r="Y2006" s="64">
        <f t="shared" ca="1" si="420"/>
        <v>-7.6477019575528105E-2</v>
      </c>
      <c r="Z2006" s="64"/>
      <c r="AA2006" s="64">
        <f ca="1">MAX(Y2006,OFFSET($AA$4,B2006,0))</f>
        <v>-7.2166759510916223E-2</v>
      </c>
      <c r="AB2006" s="62">
        <f t="shared" ca="1" si="421"/>
        <v>779084.34400312486</v>
      </c>
      <c r="AC2006" s="65">
        <f t="shared" ca="1" si="422"/>
        <v>3619.24534321588</v>
      </c>
      <c r="AD2006" s="62">
        <f ca="1">MAX(0,AB2006-W2006*(1+OFFSET($Y$4,B2006,0))*E2006)</f>
        <v>0</v>
      </c>
      <c r="AE2006" s="65">
        <f ca="1">IF(OFFSET($AC$4,B2006,0)=0,0,-OFFSET($AC$4,B2006,0)/OFFSET($AD$4,B2006,0)*AD2006)</f>
        <v>0</v>
      </c>
      <c r="AF2006" s="51">
        <f t="shared" ca="1" si="423"/>
        <v>779084.34400312486</v>
      </c>
    </row>
    <row r="2007" spans="1:32" ht="11.25" x14ac:dyDescent="0.2">
      <c r="A2007" s="60">
        <v>70931</v>
      </c>
      <c r="B2007" s="102">
        <f>INT(A2007/10000)</f>
        <v>7</v>
      </c>
      <c r="C2007" s="109">
        <v>3</v>
      </c>
      <c r="D2007" s="60" t="s">
        <v>2063</v>
      </c>
      <c r="E2007" s="60">
        <v>1902</v>
      </c>
      <c r="F2007" s="60">
        <v>0</v>
      </c>
      <c r="G2007" s="60">
        <f t="shared" si="411"/>
        <v>3065.9104477611941</v>
      </c>
      <c r="H2007" s="60"/>
      <c r="I2007" s="60"/>
      <c r="J2007" s="57"/>
      <c r="K2007" s="23">
        <f t="shared" si="412"/>
        <v>1</v>
      </c>
      <c r="L2007" s="23">
        <f t="shared" si="413"/>
        <v>0</v>
      </c>
      <c r="M2007" s="23">
        <f ca="1">OFFSET('Z1'!$B$7,B2007,K2007)*E2007</f>
        <v>0</v>
      </c>
      <c r="N2007" s="23">
        <f ca="1">IF(L2007&gt;0,OFFSET('Z1'!$I$7,B2007,L2007)*IF(L2007=1,E2007-9300,IF(L2007=2,E2007-18000,IF(L2007=3,E2007-45000,0))),0)</f>
        <v>0</v>
      </c>
      <c r="O2007" s="23">
        <f>IF(AND(F2007=1,E2007&gt;20000,E2007&lt;=45000),E2007*'Z1'!$G$7,0)+IF(AND(F2007=1,E2007&gt;45000,E2007&lt;=50000),'Z1'!$G$7/5000*(50000-E2007)*E2007,0)</f>
        <v>0</v>
      </c>
      <c r="P2007" s="24">
        <f t="shared" ca="1" si="414"/>
        <v>0</v>
      </c>
      <c r="Q2007" s="27">
        <v>217866</v>
      </c>
      <c r="R2007" s="26">
        <f t="shared" si="415"/>
        <v>216866</v>
      </c>
      <c r="S2007" s="27">
        <f t="shared" si="416"/>
        <v>1</v>
      </c>
      <c r="T2007" s="28">
        <f t="shared" si="417"/>
        <v>195179.4</v>
      </c>
      <c r="U2007" s="61">
        <f ca="1">OFFSET($U$4,B2007,0)/OFFSET($G$4,B2007,0)*G2007</f>
        <v>1641131.8059776886</v>
      </c>
      <c r="V2007" s="62">
        <f t="shared" ca="1" si="418"/>
        <v>1836311.2059776885</v>
      </c>
      <c r="W2007" s="63">
        <v>1036.3197230041383</v>
      </c>
      <c r="X2007" s="63">
        <f t="shared" ca="1" si="419"/>
        <v>965.46330493043558</v>
      </c>
      <c r="Y2007" s="64">
        <f t="shared" ca="1" si="420"/>
        <v>-6.8373125108822985E-2</v>
      </c>
      <c r="Z2007" s="64"/>
      <c r="AA2007" s="64">
        <f ca="1">MAX(Y2007,OFFSET($AA$4,B2007,0))</f>
        <v>-6.8373125108822985E-2</v>
      </c>
      <c r="AB2007" s="62">
        <f t="shared" ca="1" si="421"/>
        <v>1836311.2059776885</v>
      </c>
      <c r="AC2007" s="65">
        <f t="shared" ca="1" si="422"/>
        <v>0</v>
      </c>
      <c r="AD2007" s="62">
        <f ca="1">MAX(0,AB2007-W2007*(1+OFFSET($Y$4,B2007,0))*E2007)</f>
        <v>0</v>
      </c>
      <c r="AE2007" s="65">
        <f ca="1">IF(OFFSET($AC$4,B2007,0)=0,0,-OFFSET($AC$4,B2007,0)/OFFSET($AD$4,B2007,0)*AD2007)</f>
        <v>0</v>
      </c>
      <c r="AF2007" s="51">
        <f t="shared" ca="1" si="423"/>
        <v>1836311.2059776885</v>
      </c>
    </row>
    <row r="2008" spans="1:32" ht="11.25" x14ac:dyDescent="0.2">
      <c r="A2008" s="60">
        <v>70932</v>
      </c>
      <c r="B2008" s="102">
        <f>INT(A2008/10000)</f>
        <v>7</v>
      </c>
      <c r="C2008" s="109">
        <v>2</v>
      </c>
      <c r="D2008" s="60" t="s">
        <v>2064</v>
      </c>
      <c r="E2008" s="60">
        <v>855</v>
      </c>
      <c r="F2008" s="60">
        <v>0</v>
      </c>
      <c r="G2008" s="60">
        <f t="shared" si="411"/>
        <v>1378.2089552238806</v>
      </c>
      <c r="H2008" s="60"/>
      <c r="I2008" s="60"/>
      <c r="J2008" s="57"/>
      <c r="K2008" s="23">
        <f t="shared" si="412"/>
        <v>1</v>
      </c>
      <c r="L2008" s="23">
        <f t="shared" si="413"/>
        <v>0</v>
      </c>
      <c r="M2008" s="23">
        <f ca="1">OFFSET('Z1'!$B$7,B2008,K2008)*E2008</f>
        <v>0</v>
      </c>
      <c r="N2008" s="23">
        <f ca="1">IF(L2008&gt;0,OFFSET('Z1'!$I$7,B2008,L2008)*IF(L2008=1,E2008-9300,IF(L2008=2,E2008-18000,IF(L2008=3,E2008-45000,0))),0)</f>
        <v>0</v>
      </c>
      <c r="O2008" s="23">
        <f>IF(AND(F2008=1,E2008&gt;20000,E2008&lt;=45000),E2008*'Z1'!$G$7,0)+IF(AND(F2008=1,E2008&gt;45000,E2008&lt;=50000),'Z1'!$G$7/5000*(50000-E2008)*E2008,0)</f>
        <v>0</v>
      </c>
      <c r="P2008" s="24">
        <f t="shared" ca="1" si="414"/>
        <v>0</v>
      </c>
      <c r="Q2008" s="27">
        <v>61903</v>
      </c>
      <c r="R2008" s="26">
        <f t="shared" si="415"/>
        <v>60903</v>
      </c>
      <c r="S2008" s="27">
        <f t="shared" si="416"/>
        <v>1</v>
      </c>
      <c r="T2008" s="28">
        <f t="shared" si="417"/>
        <v>54812.700000000004</v>
      </c>
      <c r="U2008" s="61">
        <f ca="1">OFFSET($U$4,B2008,0)/OFFSET($G$4,B2008,0)*G2008</f>
        <v>737732.7518984878</v>
      </c>
      <c r="V2008" s="62">
        <f t="shared" ca="1" si="418"/>
        <v>792545.45189848775</v>
      </c>
      <c r="W2008" s="63">
        <v>1000.9865501673083</v>
      </c>
      <c r="X2008" s="63">
        <f t="shared" ca="1" si="419"/>
        <v>926.953744910512</v>
      </c>
      <c r="Y2008" s="64">
        <f t="shared" ca="1" si="420"/>
        <v>-7.3959840164108392E-2</v>
      </c>
      <c r="Z2008" s="64"/>
      <c r="AA2008" s="64">
        <f ca="1">MAX(Y2008,OFFSET($AA$4,B2008,0))</f>
        <v>-7.2166759510916223E-2</v>
      </c>
      <c r="AB2008" s="62">
        <f t="shared" ca="1" si="421"/>
        <v>794080.04832120275</v>
      </c>
      <c r="AC2008" s="65">
        <f t="shared" ca="1" si="422"/>
        <v>1534.5964227149962</v>
      </c>
      <c r="AD2008" s="62">
        <f ca="1">MAX(0,AB2008-W2008*(1+OFFSET($Y$4,B2008,0))*E2008)</f>
        <v>0</v>
      </c>
      <c r="AE2008" s="65">
        <f ca="1">IF(OFFSET($AC$4,B2008,0)=0,0,-OFFSET($AC$4,B2008,0)/OFFSET($AD$4,B2008,0)*AD2008)</f>
        <v>0</v>
      </c>
      <c r="AF2008" s="51">
        <f t="shared" ca="1" si="423"/>
        <v>794080.04832120275</v>
      </c>
    </row>
    <row r="2009" spans="1:32" ht="11.25" x14ac:dyDescent="0.2">
      <c r="A2009" s="60">
        <v>70933</v>
      </c>
      <c r="B2009" s="102">
        <f>INT(A2009/10000)</f>
        <v>7</v>
      </c>
      <c r="C2009" s="109">
        <v>3</v>
      </c>
      <c r="D2009" s="60" t="s">
        <v>2065</v>
      </c>
      <c r="E2009" s="60">
        <v>2186</v>
      </c>
      <c r="F2009" s="60">
        <v>0</v>
      </c>
      <c r="G2009" s="60">
        <f t="shared" si="411"/>
        <v>3523.7014925373132</v>
      </c>
      <c r="H2009" s="60"/>
      <c r="I2009" s="60"/>
      <c r="J2009" s="57"/>
      <c r="K2009" s="23">
        <f t="shared" si="412"/>
        <v>1</v>
      </c>
      <c r="L2009" s="23">
        <f t="shared" si="413"/>
        <v>0</v>
      </c>
      <c r="M2009" s="23">
        <f ca="1">OFFSET('Z1'!$B$7,B2009,K2009)*E2009</f>
        <v>0</v>
      </c>
      <c r="N2009" s="23">
        <f ca="1">IF(L2009&gt;0,OFFSET('Z1'!$I$7,B2009,L2009)*IF(L2009=1,E2009-9300,IF(L2009=2,E2009-18000,IF(L2009=3,E2009-45000,0))),0)</f>
        <v>0</v>
      </c>
      <c r="O2009" s="23">
        <f>IF(AND(F2009=1,E2009&gt;20000,E2009&lt;=45000),E2009*'Z1'!$G$7,0)+IF(AND(F2009=1,E2009&gt;45000,E2009&lt;=50000),'Z1'!$G$7/5000*(50000-E2009)*E2009,0)</f>
        <v>0</v>
      </c>
      <c r="P2009" s="24">
        <f t="shared" ca="1" si="414"/>
        <v>0</v>
      </c>
      <c r="Q2009" s="27">
        <v>10303</v>
      </c>
      <c r="R2009" s="26">
        <f t="shared" si="415"/>
        <v>9303</v>
      </c>
      <c r="S2009" s="27">
        <f t="shared" si="416"/>
        <v>1</v>
      </c>
      <c r="T2009" s="28">
        <f t="shared" si="417"/>
        <v>8372.7000000000007</v>
      </c>
      <c r="U2009" s="61">
        <f ca="1">OFFSET($U$4,B2009,0)/OFFSET($G$4,B2009,0)*G2009</f>
        <v>1886179.8779533266</v>
      </c>
      <c r="V2009" s="62">
        <f t="shared" ca="1" si="418"/>
        <v>1894552.5779533265</v>
      </c>
      <c r="W2009" s="63">
        <v>937.63195416332405</v>
      </c>
      <c r="X2009" s="63">
        <f t="shared" ca="1" si="419"/>
        <v>866.67547024397368</v>
      </c>
      <c r="Y2009" s="64">
        <f t="shared" ca="1" si="420"/>
        <v>-7.5676264662574266E-2</v>
      </c>
      <c r="Z2009" s="64"/>
      <c r="AA2009" s="64">
        <f ca="1">MAX(Y2009,OFFSET($AA$4,B2009,0))</f>
        <v>-7.2166759510916223E-2</v>
      </c>
      <c r="AB2009" s="62">
        <f t="shared" ca="1" si="421"/>
        <v>1901745.8823965872</v>
      </c>
      <c r="AC2009" s="65">
        <f t="shared" ca="1" si="422"/>
        <v>7193.3044432606548</v>
      </c>
      <c r="AD2009" s="62">
        <f ca="1">MAX(0,AB2009-W2009*(1+OFFSET($Y$4,B2009,0))*E2009)</f>
        <v>0</v>
      </c>
      <c r="AE2009" s="65">
        <f ca="1">IF(OFFSET($AC$4,B2009,0)=0,0,-OFFSET($AC$4,B2009,0)/OFFSET($AD$4,B2009,0)*AD2009)</f>
        <v>0</v>
      </c>
      <c r="AF2009" s="51">
        <f t="shared" ca="1" si="423"/>
        <v>1901745.8823965872</v>
      </c>
    </row>
    <row r="2010" spans="1:32" ht="11.25" x14ac:dyDescent="0.2">
      <c r="A2010" s="60">
        <v>70934</v>
      </c>
      <c r="B2010" s="102">
        <f>INT(A2010/10000)</f>
        <v>7</v>
      </c>
      <c r="C2010" s="109">
        <v>3</v>
      </c>
      <c r="D2010" s="60" t="s">
        <v>2066</v>
      </c>
      <c r="E2010" s="60">
        <v>1963</v>
      </c>
      <c r="F2010" s="60">
        <v>0</v>
      </c>
      <c r="G2010" s="60">
        <f t="shared" si="411"/>
        <v>3164.2388059701493</v>
      </c>
      <c r="H2010" s="60"/>
      <c r="I2010" s="60"/>
      <c r="J2010" s="57"/>
      <c r="K2010" s="23">
        <f t="shared" si="412"/>
        <v>1</v>
      </c>
      <c r="L2010" s="23">
        <f t="shared" si="413"/>
        <v>0</v>
      </c>
      <c r="M2010" s="23">
        <f ca="1">OFFSET('Z1'!$B$7,B2010,K2010)*E2010</f>
        <v>0</v>
      </c>
      <c r="N2010" s="23">
        <f ca="1">IF(L2010&gt;0,OFFSET('Z1'!$I$7,B2010,L2010)*IF(L2010=1,E2010-9300,IF(L2010=2,E2010-18000,IF(L2010=3,E2010-45000,0))),0)</f>
        <v>0</v>
      </c>
      <c r="O2010" s="23">
        <f>IF(AND(F2010=1,E2010&gt;20000,E2010&lt;=45000),E2010*'Z1'!$G$7,0)+IF(AND(F2010=1,E2010&gt;45000,E2010&lt;=50000),'Z1'!$G$7/5000*(50000-E2010)*E2010,0)</f>
        <v>0</v>
      </c>
      <c r="P2010" s="24">
        <f t="shared" ca="1" si="414"/>
        <v>0</v>
      </c>
      <c r="Q2010" s="27">
        <v>971862</v>
      </c>
      <c r="R2010" s="26">
        <f t="shared" si="415"/>
        <v>970862</v>
      </c>
      <c r="S2010" s="27">
        <f t="shared" si="416"/>
        <v>1</v>
      </c>
      <c r="T2010" s="28">
        <f t="shared" si="417"/>
        <v>873775.8</v>
      </c>
      <c r="U2010" s="61">
        <f ca="1">OFFSET($U$4,B2010,0)/OFFSET($G$4,B2010,0)*G2010</f>
        <v>1693765.3707330192</v>
      </c>
      <c r="V2010" s="62">
        <f t="shared" ca="1" si="418"/>
        <v>2567541.1707330192</v>
      </c>
      <c r="W2010" s="63">
        <v>1395.760251259469</v>
      </c>
      <c r="X2010" s="63">
        <f t="shared" ca="1" si="419"/>
        <v>1307.967993241477</v>
      </c>
      <c r="Y2010" s="64">
        <f t="shared" ca="1" si="420"/>
        <v>-6.2899239277499408E-2</v>
      </c>
      <c r="Z2010" s="64"/>
      <c r="AA2010" s="64">
        <f ca="1">MAX(Y2010,OFFSET($AA$4,B2010,0))</f>
        <v>-6.2899239277499408E-2</v>
      </c>
      <c r="AB2010" s="62">
        <f t="shared" ca="1" si="421"/>
        <v>2567541.1707330192</v>
      </c>
      <c r="AC2010" s="65">
        <f t="shared" ca="1" si="422"/>
        <v>0</v>
      </c>
      <c r="AD2010" s="62">
        <f ca="1">MAX(0,AB2010-W2010*(1+OFFSET($Y$4,B2010,0))*E2010)</f>
        <v>11692.482127307449</v>
      </c>
      <c r="AE2010" s="65">
        <f ca="1">IF(OFFSET($AC$4,B2010,0)=0,0,-OFFSET($AC$4,B2010,0)/OFFSET($AD$4,B2010,0)*AD2010)</f>
        <v>-4210.6230886102976</v>
      </c>
      <c r="AF2010" s="51">
        <f t="shared" ca="1" si="423"/>
        <v>2563330.5476444089</v>
      </c>
    </row>
    <row r="2011" spans="1:32" ht="11.25" x14ac:dyDescent="0.2">
      <c r="A2011" s="60">
        <v>70935</v>
      </c>
      <c r="B2011" s="102">
        <f>INT(A2011/10000)</f>
        <v>7</v>
      </c>
      <c r="C2011" s="109">
        <v>3</v>
      </c>
      <c r="D2011" s="60" t="s">
        <v>2067</v>
      </c>
      <c r="E2011" s="60">
        <v>1852</v>
      </c>
      <c r="F2011" s="60">
        <v>0</v>
      </c>
      <c r="G2011" s="60">
        <f t="shared" si="411"/>
        <v>2985.313432835821</v>
      </c>
      <c r="H2011" s="60"/>
      <c r="I2011" s="60"/>
      <c r="J2011" s="57"/>
      <c r="K2011" s="23">
        <f t="shared" si="412"/>
        <v>1</v>
      </c>
      <c r="L2011" s="23">
        <f t="shared" si="413"/>
        <v>0</v>
      </c>
      <c r="M2011" s="23">
        <f ca="1">OFFSET('Z1'!$B$7,B2011,K2011)*E2011</f>
        <v>0</v>
      </c>
      <c r="N2011" s="23">
        <f ca="1">IF(L2011&gt;0,OFFSET('Z1'!$I$7,B2011,L2011)*IF(L2011=1,E2011-9300,IF(L2011=2,E2011-18000,IF(L2011=3,E2011-45000,0))),0)</f>
        <v>0</v>
      </c>
      <c r="O2011" s="23">
        <f>IF(AND(F2011=1,E2011&gt;20000,E2011&lt;=45000),E2011*'Z1'!$G$7,0)+IF(AND(F2011=1,E2011&gt;45000,E2011&lt;=50000),'Z1'!$G$7/5000*(50000-E2011)*E2011,0)</f>
        <v>0</v>
      </c>
      <c r="P2011" s="24">
        <f t="shared" ca="1" si="414"/>
        <v>0</v>
      </c>
      <c r="Q2011" s="27">
        <v>186467</v>
      </c>
      <c r="R2011" s="26">
        <f t="shared" si="415"/>
        <v>185467</v>
      </c>
      <c r="S2011" s="27">
        <f t="shared" si="416"/>
        <v>1</v>
      </c>
      <c r="T2011" s="28">
        <f t="shared" si="417"/>
        <v>166920.30000000002</v>
      </c>
      <c r="U2011" s="61">
        <f ca="1">OFFSET($U$4,B2011,0)/OFFSET($G$4,B2011,0)*G2011</f>
        <v>1597989.5397847947</v>
      </c>
      <c r="V2011" s="62">
        <f t="shared" ca="1" si="418"/>
        <v>1764909.8397847947</v>
      </c>
      <c r="W2011" s="63">
        <v>1022.1878050491272</v>
      </c>
      <c r="X2011" s="63">
        <f t="shared" ca="1" si="419"/>
        <v>952.97507547775092</v>
      </c>
      <c r="Y2011" s="64">
        <f t="shared" ca="1" si="420"/>
        <v>-6.7710384754638975E-2</v>
      </c>
      <c r="Z2011" s="64"/>
      <c r="AA2011" s="64">
        <f ca="1">MAX(Y2011,OFFSET($AA$4,B2011,0))</f>
        <v>-6.7710384754638975E-2</v>
      </c>
      <c r="AB2011" s="62">
        <f t="shared" ca="1" si="421"/>
        <v>1764909.8397847947</v>
      </c>
      <c r="AC2011" s="65">
        <f t="shared" ca="1" si="422"/>
        <v>0</v>
      </c>
      <c r="AD2011" s="62">
        <f ca="1">MAX(0,AB2011-W2011*(1+OFFSET($Y$4,B2011,0))*E2011)</f>
        <v>0</v>
      </c>
      <c r="AE2011" s="65">
        <f ca="1">IF(OFFSET($AC$4,B2011,0)=0,0,-OFFSET($AC$4,B2011,0)/OFFSET($AD$4,B2011,0)*AD2011)</f>
        <v>0</v>
      </c>
      <c r="AF2011" s="51">
        <f t="shared" ca="1" si="423"/>
        <v>1764909.8397847947</v>
      </c>
    </row>
    <row r="2012" spans="1:32" ht="11.25" x14ac:dyDescent="0.2">
      <c r="A2012" s="60">
        <v>70936</v>
      </c>
      <c r="B2012" s="102">
        <f>INT(A2012/10000)</f>
        <v>7</v>
      </c>
      <c r="C2012" s="109">
        <v>5</v>
      </c>
      <c r="D2012" s="60" t="s">
        <v>2068</v>
      </c>
      <c r="E2012" s="60">
        <v>5174</v>
      </c>
      <c r="F2012" s="60">
        <v>0</v>
      </c>
      <c r="G2012" s="60">
        <f t="shared" si="411"/>
        <v>8340.1791044776128</v>
      </c>
      <c r="H2012" s="60"/>
      <c r="I2012" s="60"/>
      <c r="J2012" s="57"/>
      <c r="K2012" s="23">
        <f t="shared" si="412"/>
        <v>1</v>
      </c>
      <c r="L2012" s="23">
        <f t="shared" si="413"/>
        <v>0</v>
      </c>
      <c r="M2012" s="23">
        <f ca="1">OFFSET('Z1'!$B$7,B2012,K2012)*E2012</f>
        <v>0</v>
      </c>
      <c r="N2012" s="23">
        <f ca="1">IF(L2012&gt;0,OFFSET('Z1'!$I$7,B2012,L2012)*IF(L2012=1,E2012-9300,IF(L2012=2,E2012-18000,IF(L2012=3,E2012-45000,0))),0)</f>
        <v>0</v>
      </c>
      <c r="O2012" s="23">
        <f>IF(AND(F2012=1,E2012&gt;20000,E2012&lt;=45000),E2012*'Z1'!$G$7,0)+IF(AND(F2012=1,E2012&gt;45000,E2012&lt;=50000),'Z1'!$G$7/5000*(50000-E2012)*E2012,0)</f>
        <v>0</v>
      </c>
      <c r="P2012" s="24">
        <f t="shared" ca="1" si="414"/>
        <v>0</v>
      </c>
      <c r="Q2012" s="27">
        <v>62355</v>
      </c>
      <c r="R2012" s="26">
        <f t="shared" si="415"/>
        <v>61355</v>
      </c>
      <c r="S2012" s="27">
        <f t="shared" si="416"/>
        <v>1</v>
      </c>
      <c r="T2012" s="28">
        <f t="shared" si="417"/>
        <v>55219.5</v>
      </c>
      <c r="U2012" s="61">
        <f ca="1">OFFSET($U$4,B2012,0)/OFFSET($G$4,B2012,0)*G2012</f>
        <v>4464361.7056406736</v>
      </c>
      <c r="V2012" s="62">
        <f t="shared" ca="1" si="418"/>
        <v>4519581.2056406736</v>
      </c>
      <c r="W2012" s="63">
        <v>947.29858857059753</v>
      </c>
      <c r="X2012" s="63">
        <f t="shared" ca="1" si="419"/>
        <v>873.51782095876956</v>
      </c>
      <c r="Y2012" s="64">
        <f t="shared" ca="1" si="420"/>
        <v>-7.7885440242402959E-2</v>
      </c>
      <c r="Z2012" s="64"/>
      <c r="AA2012" s="64">
        <f ca="1">MAX(Y2012,OFFSET($AA$4,B2012,0))</f>
        <v>-7.2166759510916223E-2</v>
      </c>
      <c r="AB2012" s="62">
        <f t="shared" ca="1" si="421"/>
        <v>4547610.3064520536</v>
      </c>
      <c r="AC2012" s="65">
        <f t="shared" ca="1" si="422"/>
        <v>28029.100811379962</v>
      </c>
      <c r="AD2012" s="62">
        <f ca="1">MAX(0,AB2012-W2012*(1+OFFSET($Y$4,B2012,0))*E2012)</f>
        <v>0</v>
      </c>
      <c r="AE2012" s="65">
        <f ca="1">IF(OFFSET($AC$4,B2012,0)=0,0,-OFFSET($AC$4,B2012,0)/OFFSET($AD$4,B2012,0)*AD2012)</f>
        <v>0</v>
      </c>
      <c r="AF2012" s="51">
        <f t="shared" ca="1" si="423"/>
        <v>4547610.3064520536</v>
      </c>
    </row>
    <row r="2013" spans="1:32" ht="11.25" x14ac:dyDescent="0.2">
      <c r="A2013" s="60">
        <v>70937</v>
      </c>
      <c r="B2013" s="102">
        <f>INT(A2013/10000)</f>
        <v>7</v>
      </c>
      <c r="C2013" s="109">
        <v>3</v>
      </c>
      <c r="D2013" s="60" t="s">
        <v>2069</v>
      </c>
      <c r="E2013" s="60">
        <v>1556</v>
      </c>
      <c r="F2013" s="60">
        <v>0</v>
      </c>
      <c r="G2013" s="60">
        <f t="shared" si="411"/>
        <v>2508.1791044776119</v>
      </c>
      <c r="H2013" s="60"/>
      <c r="I2013" s="60"/>
      <c r="J2013" s="57"/>
      <c r="K2013" s="23">
        <f t="shared" si="412"/>
        <v>1</v>
      </c>
      <c r="L2013" s="23">
        <f t="shared" si="413"/>
        <v>0</v>
      </c>
      <c r="M2013" s="23">
        <f ca="1">OFFSET('Z1'!$B$7,B2013,K2013)*E2013</f>
        <v>0</v>
      </c>
      <c r="N2013" s="23">
        <f ca="1">IF(L2013&gt;0,OFFSET('Z1'!$I$7,B2013,L2013)*IF(L2013=1,E2013-9300,IF(L2013=2,E2013-18000,IF(L2013=3,E2013-45000,0))),0)</f>
        <v>0</v>
      </c>
      <c r="O2013" s="23">
        <f>IF(AND(F2013=1,E2013&gt;20000,E2013&lt;=45000),E2013*'Z1'!$G$7,0)+IF(AND(F2013=1,E2013&gt;45000,E2013&lt;=50000),'Z1'!$G$7/5000*(50000-E2013)*E2013,0)</f>
        <v>0</v>
      </c>
      <c r="P2013" s="24">
        <f t="shared" ca="1" si="414"/>
        <v>0</v>
      </c>
      <c r="Q2013" s="27">
        <v>31351</v>
      </c>
      <c r="R2013" s="26">
        <f t="shared" si="415"/>
        <v>30351</v>
      </c>
      <c r="S2013" s="27">
        <f t="shared" si="416"/>
        <v>1</v>
      </c>
      <c r="T2013" s="28">
        <f t="shared" si="417"/>
        <v>27315.9</v>
      </c>
      <c r="U2013" s="61">
        <f ca="1">OFFSET($U$4,B2013,0)/OFFSET($G$4,B2013,0)*G2013</f>
        <v>1342587.3239228618</v>
      </c>
      <c r="V2013" s="62">
        <f t="shared" ca="1" si="418"/>
        <v>1369903.2239228617</v>
      </c>
      <c r="W2013" s="63">
        <v>952.10979016925364</v>
      </c>
      <c r="X2013" s="63">
        <f t="shared" ca="1" si="419"/>
        <v>880.40052951340726</v>
      </c>
      <c r="Y2013" s="64">
        <f t="shared" ca="1" si="420"/>
        <v>-7.5316167732188632E-2</v>
      </c>
      <c r="Z2013" s="64"/>
      <c r="AA2013" s="64">
        <f ca="1">MAX(Y2013,OFFSET($AA$4,B2013,0))</f>
        <v>-7.2166759510916223E-2</v>
      </c>
      <c r="AB2013" s="62">
        <f t="shared" ca="1" si="421"/>
        <v>1374569.0181383712</v>
      </c>
      <c r="AC2013" s="65">
        <f t="shared" ca="1" si="422"/>
        <v>4665.7942155094352</v>
      </c>
      <c r="AD2013" s="62">
        <f ca="1">MAX(0,AB2013-W2013*(1+OFFSET($Y$4,B2013,0))*E2013)</f>
        <v>0</v>
      </c>
      <c r="AE2013" s="65">
        <f ca="1">IF(OFFSET($AC$4,B2013,0)=0,0,-OFFSET($AC$4,B2013,0)/OFFSET($AD$4,B2013,0)*AD2013)</f>
        <v>0</v>
      </c>
      <c r="AF2013" s="51">
        <f t="shared" ca="1" si="423"/>
        <v>1374569.0181383712</v>
      </c>
    </row>
    <row r="2014" spans="1:32" ht="11.25" x14ac:dyDescent="0.2">
      <c r="A2014" s="60">
        <v>70938</v>
      </c>
      <c r="B2014" s="102">
        <f>INT(A2014/10000)</f>
        <v>7</v>
      </c>
      <c r="C2014" s="109">
        <v>3</v>
      </c>
      <c r="D2014" s="60" t="s">
        <v>2070</v>
      </c>
      <c r="E2014" s="60">
        <v>2487</v>
      </c>
      <c r="F2014" s="60">
        <v>0</v>
      </c>
      <c r="G2014" s="60">
        <f t="shared" si="411"/>
        <v>4008.8955223880598</v>
      </c>
      <c r="H2014" s="60"/>
      <c r="I2014" s="60"/>
      <c r="J2014" s="57"/>
      <c r="K2014" s="23">
        <f t="shared" si="412"/>
        <v>1</v>
      </c>
      <c r="L2014" s="23">
        <f t="shared" si="413"/>
        <v>0</v>
      </c>
      <c r="M2014" s="23">
        <f ca="1">OFFSET('Z1'!$B$7,B2014,K2014)*E2014</f>
        <v>0</v>
      </c>
      <c r="N2014" s="23">
        <f ca="1">IF(L2014&gt;0,OFFSET('Z1'!$I$7,B2014,L2014)*IF(L2014=1,E2014-9300,IF(L2014=2,E2014-18000,IF(L2014=3,E2014-45000,0))),0)</f>
        <v>0</v>
      </c>
      <c r="O2014" s="23">
        <f>IF(AND(F2014=1,E2014&gt;20000,E2014&lt;=45000),E2014*'Z1'!$G$7,0)+IF(AND(F2014=1,E2014&gt;45000,E2014&lt;=50000),'Z1'!$G$7/5000*(50000-E2014)*E2014,0)</f>
        <v>0</v>
      </c>
      <c r="P2014" s="24">
        <f t="shared" ca="1" si="414"/>
        <v>0</v>
      </c>
      <c r="Q2014" s="27">
        <v>46191</v>
      </c>
      <c r="R2014" s="26">
        <f t="shared" si="415"/>
        <v>45191</v>
      </c>
      <c r="S2014" s="27">
        <f t="shared" si="416"/>
        <v>1</v>
      </c>
      <c r="T2014" s="28">
        <f t="shared" si="417"/>
        <v>40671.9</v>
      </c>
      <c r="U2014" s="61">
        <f ca="1">OFFSET($U$4,B2014,0)/OFFSET($G$4,B2014,0)*G2014</f>
        <v>2145896.3204345489</v>
      </c>
      <c r="V2014" s="62">
        <f t="shared" ca="1" si="418"/>
        <v>2186568.2204345488</v>
      </c>
      <c r="W2014" s="63">
        <v>952.57826287806802</v>
      </c>
      <c r="X2014" s="63">
        <f t="shared" ca="1" si="419"/>
        <v>879.19912361662603</v>
      </c>
      <c r="Y2014" s="64">
        <f t="shared" ca="1" si="420"/>
        <v>-7.703213701280387E-2</v>
      </c>
      <c r="Z2014" s="64"/>
      <c r="AA2014" s="64">
        <f ca="1">MAX(Y2014,OFFSET($AA$4,B2014,0))</f>
        <v>-7.2166759510916223E-2</v>
      </c>
      <c r="AB2014" s="62">
        <f t="shared" ca="1" si="421"/>
        <v>2198094.6020699972</v>
      </c>
      <c r="AC2014" s="65">
        <f t="shared" ca="1" si="422"/>
        <v>11526.38163544843</v>
      </c>
      <c r="AD2014" s="62">
        <f ca="1">MAX(0,AB2014-W2014*(1+OFFSET($Y$4,B2014,0))*E2014)</f>
        <v>0</v>
      </c>
      <c r="AE2014" s="65">
        <f ca="1">IF(OFFSET($AC$4,B2014,0)=0,0,-OFFSET($AC$4,B2014,0)/OFFSET($AD$4,B2014,0)*AD2014)</f>
        <v>0</v>
      </c>
      <c r="AF2014" s="51">
        <f t="shared" ca="1" si="423"/>
        <v>2198094.6020699972</v>
      </c>
    </row>
    <row r="2015" spans="1:32" ht="11.25" x14ac:dyDescent="0.2">
      <c r="A2015" s="60">
        <v>70939</v>
      </c>
      <c r="B2015" s="102">
        <f>INT(A2015/10000)</f>
        <v>7</v>
      </c>
      <c r="C2015" s="109">
        <v>3</v>
      </c>
      <c r="D2015" s="60" t="s">
        <v>2071</v>
      </c>
      <c r="E2015" s="60">
        <v>2147</v>
      </c>
      <c r="F2015" s="60">
        <v>0</v>
      </c>
      <c r="G2015" s="60">
        <f t="shared" si="411"/>
        <v>3460.8358208955224</v>
      </c>
      <c r="H2015" s="60"/>
      <c r="I2015" s="60"/>
      <c r="J2015" s="57"/>
      <c r="K2015" s="23">
        <f t="shared" si="412"/>
        <v>1</v>
      </c>
      <c r="L2015" s="23">
        <f t="shared" si="413"/>
        <v>0</v>
      </c>
      <c r="M2015" s="23">
        <f ca="1">OFFSET('Z1'!$B$7,B2015,K2015)*E2015</f>
        <v>0</v>
      </c>
      <c r="N2015" s="23">
        <f ca="1">IF(L2015&gt;0,OFFSET('Z1'!$I$7,B2015,L2015)*IF(L2015=1,E2015-9300,IF(L2015=2,E2015-18000,IF(L2015=3,E2015-45000,0))),0)</f>
        <v>0</v>
      </c>
      <c r="O2015" s="23">
        <f>IF(AND(F2015=1,E2015&gt;20000,E2015&lt;=45000),E2015*'Z1'!$G$7,0)+IF(AND(F2015=1,E2015&gt;45000,E2015&lt;=50000),'Z1'!$G$7/5000*(50000-E2015)*E2015,0)</f>
        <v>0</v>
      </c>
      <c r="P2015" s="24">
        <f t="shared" ca="1" si="414"/>
        <v>0</v>
      </c>
      <c r="Q2015" s="27">
        <v>42458</v>
      </c>
      <c r="R2015" s="26">
        <f t="shared" si="415"/>
        <v>41458</v>
      </c>
      <c r="S2015" s="27">
        <f t="shared" si="416"/>
        <v>1</v>
      </c>
      <c r="T2015" s="28">
        <f t="shared" si="417"/>
        <v>37312.200000000004</v>
      </c>
      <c r="U2015" s="61">
        <f ca="1">OFFSET($U$4,B2015,0)/OFFSET($G$4,B2015,0)*G2015</f>
        <v>1852528.9103228692</v>
      </c>
      <c r="V2015" s="62">
        <f t="shared" ca="1" si="418"/>
        <v>1889841.1103228691</v>
      </c>
      <c r="W2015" s="63">
        <v>951.0384660376759</v>
      </c>
      <c r="X2015" s="63">
        <f t="shared" ca="1" si="419"/>
        <v>880.22408491982731</v>
      </c>
      <c r="Y2015" s="64">
        <f t="shared" ca="1" si="420"/>
        <v>-7.4460059867907824E-2</v>
      </c>
      <c r="Z2015" s="64"/>
      <c r="AA2015" s="64">
        <f ca="1">MAX(Y2015,OFFSET($AA$4,B2015,0))</f>
        <v>-7.2166759510916223E-2</v>
      </c>
      <c r="AB2015" s="62">
        <f t="shared" ca="1" si="421"/>
        <v>1894523.7535077136</v>
      </c>
      <c r="AC2015" s="65">
        <f t="shared" ca="1" si="422"/>
        <v>4682.6431848444045</v>
      </c>
      <c r="AD2015" s="62">
        <f ca="1">MAX(0,AB2015-W2015*(1+OFFSET($Y$4,B2015,0))*E2015)</f>
        <v>0</v>
      </c>
      <c r="AE2015" s="65">
        <f ca="1">IF(OFFSET($AC$4,B2015,0)=0,0,-OFFSET($AC$4,B2015,0)/OFFSET($AD$4,B2015,0)*AD2015)</f>
        <v>0</v>
      </c>
      <c r="AF2015" s="51">
        <f t="shared" ca="1" si="423"/>
        <v>1894523.7535077136</v>
      </c>
    </row>
    <row r="2016" spans="1:32" ht="11.25" x14ac:dyDescent="0.2">
      <c r="A2016" s="60">
        <v>70940</v>
      </c>
      <c r="B2016" s="102">
        <f>INT(A2016/10000)</f>
        <v>7</v>
      </c>
      <c r="C2016" s="109">
        <v>3</v>
      </c>
      <c r="D2016" s="60" t="s">
        <v>2072</v>
      </c>
      <c r="E2016" s="60">
        <v>1711</v>
      </c>
      <c r="F2016" s="60">
        <v>0</v>
      </c>
      <c r="G2016" s="60">
        <f t="shared" si="411"/>
        <v>2758.0298507462685</v>
      </c>
      <c r="H2016" s="60"/>
      <c r="I2016" s="60"/>
      <c r="J2016" s="57"/>
      <c r="K2016" s="23">
        <f t="shared" si="412"/>
        <v>1</v>
      </c>
      <c r="L2016" s="23">
        <f t="shared" si="413"/>
        <v>0</v>
      </c>
      <c r="M2016" s="23">
        <f ca="1">OFFSET('Z1'!$B$7,B2016,K2016)*E2016</f>
        <v>0</v>
      </c>
      <c r="N2016" s="23">
        <f ca="1">IF(L2016&gt;0,OFFSET('Z1'!$I$7,B2016,L2016)*IF(L2016=1,E2016-9300,IF(L2016=2,E2016-18000,IF(L2016=3,E2016-45000,0))),0)</f>
        <v>0</v>
      </c>
      <c r="O2016" s="23">
        <f>IF(AND(F2016=1,E2016&gt;20000,E2016&lt;=45000),E2016*'Z1'!$G$7,0)+IF(AND(F2016=1,E2016&gt;45000,E2016&lt;=50000),'Z1'!$G$7/5000*(50000-E2016)*E2016,0)</f>
        <v>0</v>
      </c>
      <c r="P2016" s="24">
        <f t="shared" ca="1" si="414"/>
        <v>0</v>
      </c>
      <c r="Q2016" s="27">
        <v>368358</v>
      </c>
      <c r="R2016" s="26">
        <f t="shared" si="415"/>
        <v>367358</v>
      </c>
      <c r="S2016" s="27">
        <f t="shared" si="416"/>
        <v>1</v>
      </c>
      <c r="T2016" s="28">
        <f t="shared" si="417"/>
        <v>330622.2</v>
      </c>
      <c r="U2016" s="61">
        <f ca="1">OFFSET($U$4,B2016,0)/OFFSET($G$4,B2016,0)*G2016</f>
        <v>1476328.3491208332</v>
      </c>
      <c r="V2016" s="62">
        <f t="shared" ca="1" si="418"/>
        <v>1806950.5491208332</v>
      </c>
      <c r="W2016" s="63">
        <v>1115.6885947311423</v>
      </c>
      <c r="X2016" s="63">
        <f t="shared" ca="1" si="419"/>
        <v>1056.0786377094291</v>
      </c>
      <c r="Y2016" s="64">
        <f t="shared" ca="1" si="420"/>
        <v>-5.3428848608135127E-2</v>
      </c>
      <c r="Z2016" s="64"/>
      <c r="AA2016" s="64">
        <f ca="1">MAX(Y2016,OFFSET($AA$4,B2016,0))</f>
        <v>-5.3428848608135127E-2</v>
      </c>
      <c r="AB2016" s="62">
        <f t="shared" ca="1" si="421"/>
        <v>1806950.5491208332</v>
      </c>
      <c r="AC2016" s="65">
        <f t="shared" ca="1" si="422"/>
        <v>0</v>
      </c>
      <c r="AD2016" s="62">
        <f ca="1">MAX(0,AB2016-W2016*(1+OFFSET($Y$4,B2016,0))*E2016)</f>
        <v>26224.891402037581</v>
      </c>
      <c r="AE2016" s="65">
        <f ca="1">IF(OFFSET($AC$4,B2016,0)=0,0,-OFFSET($AC$4,B2016,0)/OFFSET($AD$4,B2016,0)*AD2016)</f>
        <v>-9443.9428712768458</v>
      </c>
      <c r="AF2016" s="51">
        <f t="shared" ca="1" si="423"/>
        <v>1797506.6062495564</v>
      </c>
    </row>
    <row r="2017" spans="1:32" ht="11.25" x14ac:dyDescent="0.2">
      <c r="A2017" s="60">
        <v>70941</v>
      </c>
      <c r="B2017" s="102">
        <f>INT(A2017/10000)</f>
        <v>7</v>
      </c>
      <c r="C2017" s="109">
        <v>2</v>
      </c>
      <c r="D2017" s="60" t="s">
        <v>2073</v>
      </c>
      <c r="E2017" s="60">
        <v>645</v>
      </c>
      <c r="F2017" s="60">
        <v>0</v>
      </c>
      <c r="G2017" s="60">
        <f t="shared" si="411"/>
        <v>1039.7014925373135</v>
      </c>
      <c r="H2017" s="60"/>
      <c r="I2017" s="60"/>
      <c r="J2017" s="57"/>
      <c r="K2017" s="23">
        <f t="shared" si="412"/>
        <v>1</v>
      </c>
      <c r="L2017" s="23">
        <f t="shared" si="413"/>
        <v>0</v>
      </c>
      <c r="M2017" s="23">
        <f ca="1">OFFSET('Z1'!$B$7,B2017,K2017)*E2017</f>
        <v>0</v>
      </c>
      <c r="N2017" s="23">
        <f ca="1">IF(L2017&gt;0,OFFSET('Z1'!$I$7,B2017,L2017)*IF(L2017=1,E2017-9300,IF(L2017=2,E2017-18000,IF(L2017=3,E2017-45000,0))),0)</f>
        <v>0</v>
      </c>
      <c r="O2017" s="23">
        <f>IF(AND(F2017=1,E2017&gt;20000,E2017&lt;=45000),E2017*'Z1'!$G$7,0)+IF(AND(F2017=1,E2017&gt;45000,E2017&lt;=50000),'Z1'!$G$7/5000*(50000-E2017)*E2017,0)</f>
        <v>0</v>
      </c>
      <c r="P2017" s="24">
        <f t="shared" ca="1" si="414"/>
        <v>0</v>
      </c>
      <c r="Q2017" s="27">
        <v>109246</v>
      </c>
      <c r="R2017" s="26">
        <f t="shared" si="415"/>
        <v>108246</v>
      </c>
      <c r="S2017" s="27">
        <f t="shared" si="416"/>
        <v>1</v>
      </c>
      <c r="T2017" s="28">
        <f t="shared" si="417"/>
        <v>97421.400000000009</v>
      </c>
      <c r="U2017" s="61">
        <f ca="1">OFFSET($U$4,B2017,0)/OFFSET($G$4,B2017,0)*G2017</f>
        <v>556535.23388833285</v>
      </c>
      <c r="V2017" s="62">
        <f t="shared" ca="1" si="418"/>
        <v>653956.63388833287</v>
      </c>
      <c r="W2017" s="63">
        <v>1076.9481781825814</v>
      </c>
      <c r="X2017" s="63">
        <f t="shared" ca="1" si="419"/>
        <v>1013.8862540904386</v>
      </c>
      <c r="Y2017" s="64">
        <f t="shared" ca="1" si="420"/>
        <v>-5.8556136097991152E-2</v>
      </c>
      <c r="Z2017" s="64"/>
      <c r="AA2017" s="64">
        <f ca="1">MAX(Y2017,OFFSET($AA$4,B2017,0))</f>
        <v>-5.8556136097991152E-2</v>
      </c>
      <c r="AB2017" s="62">
        <f t="shared" ca="1" si="421"/>
        <v>653956.63388833287</v>
      </c>
      <c r="AC2017" s="65">
        <f t="shared" ca="1" si="422"/>
        <v>0</v>
      </c>
      <c r="AD2017" s="62">
        <f ca="1">MAX(0,AB2017-W2017*(1+OFFSET($Y$4,B2017,0))*E2017)</f>
        <v>5981.2109024301171</v>
      </c>
      <c r="AE2017" s="65">
        <f ca="1">IF(OFFSET($AC$4,B2017,0)=0,0,-OFFSET($AC$4,B2017,0)/OFFSET($AD$4,B2017,0)*AD2017)</f>
        <v>-2153.9160333460704</v>
      </c>
      <c r="AF2017" s="51">
        <f t="shared" ca="1" si="423"/>
        <v>651802.71785498678</v>
      </c>
    </row>
    <row r="2018" spans="1:32" ht="11.25" x14ac:dyDescent="0.2">
      <c r="A2018" s="60">
        <v>80101</v>
      </c>
      <c r="B2018" s="102">
        <f>INT(A2018/10000)</f>
        <v>8</v>
      </c>
      <c r="C2018" s="109">
        <v>3</v>
      </c>
      <c r="D2018" s="60" t="s">
        <v>2074</v>
      </c>
      <c r="E2018" s="60">
        <v>2377</v>
      </c>
      <c r="F2018" s="60">
        <v>0</v>
      </c>
      <c r="G2018" s="60">
        <f t="shared" si="411"/>
        <v>3831.5820895522388</v>
      </c>
      <c r="H2018" s="60"/>
      <c r="I2018" s="60"/>
      <c r="J2018" s="57"/>
      <c r="K2018" s="23">
        <f t="shared" si="412"/>
        <v>1</v>
      </c>
      <c r="L2018" s="23">
        <f t="shared" si="413"/>
        <v>0</v>
      </c>
      <c r="M2018" s="23">
        <f ca="1">OFFSET('Z1'!$B$7,B2018,K2018)*E2018</f>
        <v>0</v>
      </c>
      <c r="N2018" s="23">
        <f ca="1">IF(L2018&gt;0,OFFSET('Z1'!$I$7,B2018,L2018)*IF(L2018=1,E2018-9300,IF(L2018=2,E2018-18000,IF(L2018=3,E2018-45000,0))),0)</f>
        <v>0</v>
      </c>
      <c r="O2018" s="23">
        <f>IF(AND(F2018=1,E2018&gt;20000,E2018&lt;=45000),E2018*'Z1'!$G$7,0)+IF(AND(F2018=1,E2018&gt;45000,E2018&lt;=50000),'Z1'!$G$7/5000*(50000-E2018)*E2018,0)</f>
        <v>0</v>
      </c>
      <c r="P2018" s="24">
        <f t="shared" ca="1" si="414"/>
        <v>0</v>
      </c>
      <c r="Q2018" s="27">
        <v>124267</v>
      </c>
      <c r="R2018" s="26">
        <f t="shared" si="415"/>
        <v>123267</v>
      </c>
      <c r="S2018" s="27">
        <f t="shared" si="416"/>
        <v>1</v>
      </c>
      <c r="T2018" s="28">
        <f t="shared" si="417"/>
        <v>110940.3</v>
      </c>
      <c r="U2018" s="61">
        <f ca="1">OFFSET($U$4,B2018,0)/OFFSET($G$4,B2018,0)*G2018</f>
        <v>2124851.3219877179</v>
      </c>
      <c r="V2018" s="62">
        <f t="shared" ca="1" si="418"/>
        <v>2235791.6219877177</v>
      </c>
      <c r="W2018" s="63">
        <v>1013.523297185205</v>
      </c>
      <c r="X2018" s="63">
        <f t="shared" ca="1" si="419"/>
        <v>940.59386705415136</v>
      </c>
      <c r="Y2018" s="64">
        <f t="shared" ca="1" si="420"/>
        <v>-7.1956343118698918E-2</v>
      </c>
      <c r="Z2018" s="64"/>
      <c r="AA2018" s="64">
        <f ca="1">MAX(Y2018,OFFSET($AA$4,B2018,0))</f>
        <v>-7.1956343118698918E-2</v>
      </c>
      <c r="AB2018" s="62">
        <f t="shared" ca="1" si="421"/>
        <v>2235791.6219877177</v>
      </c>
      <c r="AC2018" s="65">
        <f t="shared" ca="1" si="422"/>
        <v>0</v>
      </c>
      <c r="AD2018" s="62">
        <f ca="1">MAX(0,AB2018-W2018*(1+OFFSET($Y$4,B2018,0))*E2018)</f>
        <v>0</v>
      </c>
      <c r="AE2018" s="65">
        <f ca="1">IF(OFFSET($AC$4,B2018,0)=0,0,-OFFSET($AC$4,B2018,0)/OFFSET($AD$4,B2018,0)*AD2018)</f>
        <v>0</v>
      </c>
      <c r="AF2018" s="51">
        <f t="shared" ca="1" si="423"/>
        <v>2235791.6219877177</v>
      </c>
    </row>
    <row r="2019" spans="1:32" ht="11.25" x14ac:dyDescent="0.2">
      <c r="A2019" s="60">
        <v>80102</v>
      </c>
      <c r="B2019" s="102">
        <f>INT(A2019/10000)</f>
        <v>8</v>
      </c>
      <c r="C2019" s="109">
        <v>1</v>
      </c>
      <c r="D2019" s="60" t="s">
        <v>2075</v>
      </c>
      <c r="E2019" s="60">
        <v>337</v>
      </c>
      <c r="F2019" s="60">
        <v>0</v>
      </c>
      <c r="G2019" s="60">
        <f t="shared" si="411"/>
        <v>543.22388059701495</v>
      </c>
      <c r="H2019" s="60"/>
      <c r="I2019" s="60"/>
      <c r="J2019" s="57"/>
      <c r="K2019" s="23">
        <f t="shared" si="412"/>
        <v>1</v>
      </c>
      <c r="L2019" s="23">
        <f t="shared" si="413"/>
        <v>0</v>
      </c>
      <c r="M2019" s="23">
        <f ca="1">OFFSET('Z1'!$B$7,B2019,K2019)*E2019</f>
        <v>0</v>
      </c>
      <c r="N2019" s="23">
        <f ca="1">IF(L2019&gt;0,OFFSET('Z1'!$I$7,B2019,L2019)*IF(L2019=1,E2019-9300,IF(L2019=2,E2019-18000,IF(L2019=3,E2019-45000,0))),0)</f>
        <v>0</v>
      </c>
      <c r="O2019" s="23">
        <f>IF(AND(F2019=1,E2019&gt;20000,E2019&lt;=45000),E2019*'Z1'!$G$7,0)+IF(AND(F2019=1,E2019&gt;45000,E2019&lt;=50000),'Z1'!$G$7/5000*(50000-E2019)*E2019,0)</f>
        <v>0</v>
      </c>
      <c r="P2019" s="24">
        <f t="shared" ca="1" si="414"/>
        <v>0</v>
      </c>
      <c r="Q2019" s="27">
        <v>3784</v>
      </c>
      <c r="R2019" s="26">
        <f t="shared" si="415"/>
        <v>2784</v>
      </c>
      <c r="S2019" s="27">
        <f t="shared" si="416"/>
        <v>1</v>
      </c>
      <c r="T2019" s="28">
        <f t="shared" si="417"/>
        <v>2505.6</v>
      </c>
      <c r="U2019" s="61">
        <f ca="1">OFFSET($U$4,B2019,0)/OFFSET($G$4,B2019,0)*G2019</f>
        <v>301251.53366001724</v>
      </c>
      <c r="V2019" s="62">
        <f t="shared" ca="1" si="418"/>
        <v>303757.13366001722</v>
      </c>
      <c r="W2019" s="63">
        <v>979.01404189139771</v>
      </c>
      <c r="X2019" s="63">
        <f t="shared" ca="1" si="419"/>
        <v>901.35647970331524</v>
      </c>
      <c r="Y2019" s="64">
        <f t="shared" ca="1" si="420"/>
        <v>-7.9322214866349272E-2</v>
      </c>
      <c r="Z2019" s="64"/>
      <c r="AA2019" s="64">
        <f ca="1">MAX(Y2019,OFFSET($AA$4,B2019,0))</f>
        <v>-7.4299138766085404E-2</v>
      </c>
      <c r="AB2019" s="62">
        <f t="shared" ca="1" si="421"/>
        <v>305414.38576603041</v>
      </c>
      <c r="AC2019" s="65">
        <f t="shared" ca="1" si="422"/>
        <v>1657.2521060131839</v>
      </c>
      <c r="AD2019" s="62">
        <f ca="1">MAX(0,AB2019-W2019*(1+OFFSET($Y$4,B2019,0))*E2019)</f>
        <v>0</v>
      </c>
      <c r="AE2019" s="65">
        <f ca="1">IF(OFFSET($AC$4,B2019,0)=0,0,-OFFSET($AC$4,B2019,0)/OFFSET($AD$4,B2019,0)*AD2019)</f>
        <v>0</v>
      </c>
      <c r="AF2019" s="51">
        <f t="shared" ca="1" si="423"/>
        <v>305414.38576603041</v>
      </c>
    </row>
    <row r="2020" spans="1:32" ht="11.25" x14ac:dyDescent="0.2">
      <c r="A2020" s="60">
        <v>80103</v>
      </c>
      <c r="B2020" s="102">
        <f>INT(A2020/10000)</f>
        <v>8</v>
      </c>
      <c r="C2020" s="109">
        <v>6</v>
      </c>
      <c r="D2020" s="60" t="s">
        <v>2076</v>
      </c>
      <c r="E2020" s="60">
        <v>14596</v>
      </c>
      <c r="F2020" s="60">
        <v>0</v>
      </c>
      <c r="G2020" s="60">
        <f t="shared" si="411"/>
        <v>24326.666666666664</v>
      </c>
      <c r="H2020" s="60"/>
      <c r="I2020" s="60"/>
      <c r="J2020" s="57"/>
      <c r="K2020" s="23">
        <f t="shared" si="412"/>
        <v>2</v>
      </c>
      <c r="L2020" s="23">
        <f t="shared" si="413"/>
        <v>0</v>
      </c>
      <c r="M2020" s="23">
        <f ca="1">OFFSET('Z1'!$B$7,B2020,K2020)*E2020</f>
        <v>1808152.48</v>
      </c>
      <c r="N2020" s="23">
        <f ca="1">IF(L2020&gt;0,OFFSET('Z1'!$I$7,B2020,L2020)*IF(L2020=1,E2020-9300,IF(L2020=2,E2020-18000,IF(L2020=3,E2020-45000,0))),0)</f>
        <v>0</v>
      </c>
      <c r="O2020" s="23">
        <f>IF(AND(F2020=1,E2020&gt;20000,E2020&lt;=45000),E2020*'Z1'!$G$7,0)+IF(AND(F2020=1,E2020&gt;45000,E2020&lt;=50000),'Z1'!$G$7/5000*(50000-E2020)*E2020,0)</f>
        <v>0</v>
      </c>
      <c r="P2020" s="24">
        <f t="shared" ca="1" si="414"/>
        <v>1808152.48</v>
      </c>
      <c r="Q2020" s="27">
        <v>83819</v>
      </c>
      <c r="R2020" s="26">
        <f t="shared" si="415"/>
        <v>82819</v>
      </c>
      <c r="S2020" s="27">
        <f t="shared" si="416"/>
        <v>0</v>
      </c>
      <c r="T2020" s="28">
        <f t="shared" si="417"/>
        <v>0</v>
      </c>
      <c r="U2020" s="61">
        <f ca="1">OFFSET($U$4,B2020,0)/OFFSET($G$4,B2020,0)*G2020</f>
        <v>13490654.413269222</v>
      </c>
      <c r="V2020" s="62">
        <f t="shared" ca="1" si="418"/>
        <v>15298806.893269222</v>
      </c>
      <c r="W2020" s="63">
        <v>1123.4788480986726</v>
      </c>
      <c r="X2020" s="63">
        <f t="shared" ca="1" si="419"/>
        <v>1048.1506504021118</v>
      </c>
      <c r="Y2020" s="64">
        <f t="shared" ca="1" si="420"/>
        <v>-6.7049057331202144E-2</v>
      </c>
      <c r="Z2020" s="64"/>
      <c r="AA2020" s="64">
        <f ca="1">MAX(Y2020,OFFSET($AA$4,B2020,0))</f>
        <v>-6.7049057331202144E-2</v>
      </c>
      <c r="AB2020" s="62">
        <f t="shared" ca="1" si="421"/>
        <v>15298806.893269222</v>
      </c>
      <c r="AC2020" s="65">
        <f t="shared" ca="1" si="422"/>
        <v>0</v>
      </c>
      <c r="AD2020" s="62">
        <f ca="1">MAX(0,AB2020-W2020*(1+OFFSET($Y$4,B2020,0))*E2020)</f>
        <v>36897.504243830219</v>
      </c>
      <c r="AE2020" s="65">
        <f ca="1">IF(OFFSET($AC$4,B2020,0)=0,0,-OFFSET($AC$4,B2020,0)/OFFSET($AD$4,B2020,0)*AD2020)</f>
        <v>-19296.18337032487</v>
      </c>
      <c r="AF2020" s="51">
        <f t="shared" ca="1" si="423"/>
        <v>15279510.709898897</v>
      </c>
    </row>
    <row r="2021" spans="1:32" ht="11.25" x14ac:dyDescent="0.2">
      <c r="A2021" s="60">
        <v>80104</v>
      </c>
      <c r="B2021" s="102">
        <f>INT(A2021/10000)</f>
        <v>8</v>
      </c>
      <c r="C2021" s="109">
        <v>3</v>
      </c>
      <c r="D2021" s="60" t="s">
        <v>2077</v>
      </c>
      <c r="E2021" s="60">
        <v>2393</v>
      </c>
      <c r="F2021" s="60">
        <v>0</v>
      </c>
      <c r="G2021" s="60">
        <f t="shared" si="411"/>
        <v>3857.373134328358</v>
      </c>
      <c r="H2021" s="60"/>
      <c r="I2021" s="60"/>
      <c r="J2021" s="57"/>
      <c r="K2021" s="23">
        <f t="shared" si="412"/>
        <v>1</v>
      </c>
      <c r="L2021" s="23">
        <f t="shared" si="413"/>
        <v>0</v>
      </c>
      <c r="M2021" s="23">
        <f ca="1">OFFSET('Z1'!$B$7,B2021,K2021)*E2021</f>
        <v>0</v>
      </c>
      <c r="N2021" s="23">
        <f ca="1">IF(L2021&gt;0,OFFSET('Z1'!$I$7,B2021,L2021)*IF(L2021=1,E2021-9300,IF(L2021=2,E2021-18000,IF(L2021=3,E2021-45000,0))),0)</f>
        <v>0</v>
      </c>
      <c r="O2021" s="23">
        <f>IF(AND(F2021=1,E2021&gt;20000,E2021&lt;=45000),E2021*'Z1'!$G$7,0)+IF(AND(F2021=1,E2021&gt;45000,E2021&lt;=50000),'Z1'!$G$7/5000*(50000-E2021)*E2021,0)</f>
        <v>0</v>
      </c>
      <c r="P2021" s="24">
        <f t="shared" ca="1" si="414"/>
        <v>0</v>
      </c>
      <c r="Q2021" s="27">
        <v>0</v>
      </c>
      <c r="R2021" s="26">
        <f t="shared" si="415"/>
        <v>0</v>
      </c>
      <c r="S2021" s="27">
        <f t="shared" si="416"/>
        <v>1</v>
      </c>
      <c r="T2021" s="28">
        <f t="shared" si="417"/>
        <v>0</v>
      </c>
      <c r="U2021" s="61">
        <f ca="1">OFFSET($U$4,B2021,0)/OFFSET($G$4,B2021,0)*G2021</f>
        <v>2139154.0654255822</v>
      </c>
      <c r="V2021" s="62">
        <f t="shared" ca="1" si="418"/>
        <v>2139154.0654255822</v>
      </c>
      <c r="W2021" s="63">
        <v>970.59649786259683</v>
      </c>
      <c r="X2021" s="63">
        <f t="shared" ca="1" si="419"/>
        <v>893.92146486651995</v>
      </c>
      <c r="Y2021" s="64">
        <f t="shared" ca="1" si="420"/>
        <v>-7.8997846339778799E-2</v>
      </c>
      <c r="Z2021" s="64"/>
      <c r="AA2021" s="64">
        <f ca="1">MAX(Y2021,OFFSET($AA$4,B2021,0))</f>
        <v>-7.4299138766085404E-2</v>
      </c>
      <c r="AB2021" s="62">
        <f t="shared" ca="1" si="421"/>
        <v>2150067.459458991</v>
      </c>
      <c r="AC2021" s="65">
        <f t="shared" ca="1" si="422"/>
        <v>10913.394033408724</v>
      </c>
      <c r="AD2021" s="62">
        <f ca="1">MAX(0,AB2021-W2021*(1+OFFSET($Y$4,B2021,0))*E2021)</f>
        <v>0</v>
      </c>
      <c r="AE2021" s="65">
        <f ca="1">IF(OFFSET($AC$4,B2021,0)=0,0,-OFFSET($AC$4,B2021,0)/OFFSET($AD$4,B2021,0)*AD2021)</f>
        <v>0</v>
      </c>
      <c r="AF2021" s="51">
        <f t="shared" ca="1" si="423"/>
        <v>2150067.459458991</v>
      </c>
    </row>
    <row r="2022" spans="1:32" ht="11.25" x14ac:dyDescent="0.2">
      <c r="A2022" s="60">
        <v>80105</v>
      </c>
      <c r="B2022" s="102">
        <f>INT(A2022/10000)</f>
        <v>8</v>
      </c>
      <c r="C2022" s="109">
        <v>2</v>
      </c>
      <c r="D2022" s="60" t="s">
        <v>2078</v>
      </c>
      <c r="E2022" s="60">
        <v>734</v>
      </c>
      <c r="F2022" s="60">
        <v>0</v>
      </c>
      <c r="G2022" s="60">
        <f t="shared" si="411"/>
        <v>1183.1641791044776</v>
      </c>
      <c r="H2022" s="60"/>
      <c r="I2022" s="60"/>
      <c r="J2022" s="57"/>
      <c r="K2022" s="23">
        <f t="shared" si="412"/>
        <v>1</v>
      </c>
      <c r="L2022" s="23">
        <f t="shared" si="413"/>
        <v>0</v>
      </c>
      <c r="M2022" s="23">
        <f ca="1">OFFSET('Z1'!$B$7,B2022,K2022)*E2022</f>
        <v>0</v>
      </c>
      <c r="N2022" s="23">
        <f ca="1">IF(L2022&gt;0,OFFSET('Z1'!$I$7,B2022,L2022)*IF(L2022=1,E2022-9300,IF(L2022=2,E2022-18000,IF(L2022=3,E2022-45000,0))),0)</f>
        <v>0</v>
      </c>
      <c r="O2022" s="23">
        <f>IF(AND(F2022=1,E2022&gt;20000,E2022&lt;=45000),E2022*'Z1'!$G$7,0)+IF(AND(F2022=1,E2022&gt;45000,E2022&lt;=50000),'Z1'!$G$7/5000*(50000-E2022)*E2022,0)</f>
        <v>0</v>
      </c>
      <c r="P2022" s="24">
        <f t="shared" ca="1" si="414"/>
        <v>0</v>
      </c>
      <c r="Q2022" s="27">
        <v>291949</v>
      </c>
      <c r="R2022" s="26">
        <f t="shared" si="415"/>
        <v>290949</v>
      </c>
      <c r="S2022" s="27">
        <f t="shared" si="416"/>
        <v>1</v>
      </c>
      <c r="T2022" s="28">
        <f t="shared" si="417"/>
        <v>261854.1</v>
      </c>
      <c r="U2022" s="61">
        <f ca="1">OFFSET($U$4,B2022,0)/OFFSET($G$4,B2022,0)*G2022</f>
        <v>656138.35521202569</v>
      </c>
      <c r="V2022" s="62">
        <f t="shared" ca="1" si="418"/>
        <v>917992.45521202567</v>
      </c>
      <c r="W2022" s="63">
        <v>1342.7733265522677</v>
      </c>
      <c r="X2022" s="63">
        <f t="shared" ca="1" si="419"/>
        <v>1250.6709199073919</v>
      </c>
      <c r="Y2022" s="64">
        <f t="shared" ca="1" si="420"/>
        <v>-6.8591179779657896E-2</v>
      </c>
      <c r="Z2022" s="64"/>
      <c r="AA2022" s="64">
        <f ca="1">MAX(Y2022,OFFSET($AA$4,B2022,0))</f>
        <v>-6.8591179779657896E-2</v>
      </c>
      <c r="AB2022" s="62">
        <f t="shared" ca="1" si="421"/>
        <v>917992.45521202567</v>
      </c>
      <c r="AC2022" s="65">
        <f t="shared" ca="1" si="422"/>
        <v>0</v>
      </c>
      <c r="AD2022" s="62">
        <f ca="1">MAX(0,AB2022-W2022*(1+OFFSET($Y$4,B2022,0))*E2022)</f>
        <v>697.76127735874616</v>
      </c>
      <c r="AE2022" s="65">
        <f ca="1">IF(OFFSET($AC$4,B2022,0)=0,0,-OFFSET($AC$4,B2022,0)/OFFSET($AD$4,B2022,0)*AD2022)</f>
        <v>-364.90624047771115</v>
      </c>
      <c r="AF2022" s="51">
        <f t="shared" ca="1" si="423"/>
        <v>917627.54897154798</v>
      </c>
    </row>
    <row r="2023" spans="1:32" ht="11.25" x14ac:dyDescent="0.2">
      <c r="A2023" s="60">
        <v>80106</v>
      </c>
      <c r="B2023" s="102">
        <f>INT(A2023/10000)</f>
        <v>8</v>
      </c>
      <c r="C2023" s="109">
        <v>4</v>
      </c>
      <c r="D2023" s="60" t="s">
        <v>2079</v>
      </c>
      <c r="E2023" s="60">
        <v>3278</v>
      </c>
      <c r="F2023" s="60">
        <v>0</v>
      </c>
      <c r="G2023" s="60">
        <f t="shared" si="411"/>
        <v>5283.940298507463</v>
      </c>
      <c r="H2023" s="60"/>
      <c r="I2023" s="60"/>
      <c r="J2023" s="57"/>
      <c r="K2023" s="23">
        <f t="shared" si="412"/>
        <v>1</v>
      </c>
      <c r="L2023" s="23">
        <f t="shared" si="413"/>
        <v>0</v>
      </c>
      <c r="M2023" s="23">
        <f ca="1">OFFSET('Z1'!$B$7,B2023,K2023)*E2023</f>
        <v>0</v>
      </c>
      <c r="N2023" s="23">
        <f ca="1">IF(L2023&gt;0,OFFSET('Z1'!$I$7,B2023,L2023)*IF(L2023=1,E2023-9300,IF(L2023=2,E2023-18000,IF(L2023=3,E2023-45000,0))),0)</f>
        <v>0</v>
      </c>
      <c r="O2023" s="23">
        <f>IF(AND(F2023=1,E2023&gt;20000,E2023&lt;=45000),E2023*'Z1'!$G$7,0)+IF(AND(F2023=1,E2023&gt;45000,E2023&lt;=50000),'Z1'!$G$7/5000*(50000-E2023)*E2023,0)</f>
        <v>0</v>
      </c>
      <c r="P2023" s="24">
        <f t="shared" ca="1" si="414"/>
        <v>0</v>
      </c>
      <c r="Q2023" s="27">
        <v>7216</v>
      </c>
      <c r="R2023" s="26">
        <f t="shared" si="415"/>
        <v>6216</v>
      </c>
      <c r="S2023" s="27">
        <f t="shared" si="416"/>
        <v>1</v>
      </c>
      <c r="T2023" s="28">
        <f t="shared" si="417"/>
        <v>5594.4000000000005</v>
      </c>
      <c r="U2023" s="61">
        <f ca="1">OFFSET($U$4,B2023,0)/OFFSET($G$4,B2023,0)*G2023</f>
        <v>2930274.5618324527</v>
      </c>
      <c r="V2023" s="62">
        <f t="shared" ca="1" si="418"/>
        <v>2935868.9618324526</v>
      </c>
      <c r="W2023" s="63">
        <v>972.30116819226714</v>
      </c>
      <c r="X2023" s="63">
        <f t="shared" ca="1" si="419"/>
        <v>895.62811526310327</v>
      </c>
      <c r="Y2023" s="64">
        <f t="shared" ca="1" si="420"/>
        <v>-7.8857308247111124E-2</v>
      </c>
      <c r="Z2023" s="64"/>
      <c r="AA2023" s="64">
        <f ca="1">MAX(Y2023,OFFSET($AA$4,B2023,0))</f>
        <v>-7.4299138766085404E-2</v>
      </c>
      <c r="AB2023" s="62">
        <f t="shared" ca="1" si="421"/>
        <v>2950396.7743222308</v>
      </c>
      <c r="AC2023" s="65">
        <f t="shared" ca="1" si="422"/>
        <v>14527.812489778269</v>
      </c>
      <c r="AD2023" s="62">
        <f ca="1">MAX(0,AB2023-W2023*(1+OFFSET($Y$4,B2023,0))*E2023)</f>
        <v>0</v>
      </c>
      <c r="AE2023" s="65">
        <f ca="1">IF(OFFSET($AC$4,B2023,0)=0,0,-OFFSET($AC$4,B2023,0)/OFFSET($AD$4,B2023,0)*AD2023)</f>
        <v>0</v>
      </c>
      <c r="AF2023" s="51">
        <f t="shared" ca="1" si="423"/>
        <v>2950396.7743222308</v>
      </c>
    </row>
    <row r="2024" spans="1:32" ht="11.25" x14ac:dyDescent="0.2">
      <c r="A2024" s="60">
        <v>80107</v>
      </c>
      <c r="B2024" s="102">
        <f>INT(A2024/10000)</f>
        <v>8</v>
      </c>
      <c r="C2024" s="109">
        <v>2</v>
      </c>
      <c r="D2024" s="60" t="s">
        <v>2080</v>
      </c>
      <c r="E2024" s="60">
        <v>557</v>
      </c>
      <c r="F2024" s="60">
        <v>0</v>
      </c>
      <c r="G2024" s="60">
        <f t="shared" si="411"/>
        <v>897.85074626865674</v>
      </c>
      <c r="H2024" s="60"/>
      <c r="I2024" s="60"/>
      <c r="J2024" s="57"/>
      <c r="K2024" s="23">
        <f t="shared" si="412"/>
        <v>1</v>
      </c>
      <c r="L2024" s="23">
        <f t="shared" si="413"/>
        <v>0</v>
      </c>
      <c r="M2024" s="23">
        <f ca="1">OFFSET('Z1'!$B$7,B2024,K2024)*E2024</f>
        <v>0</v>
      </c>
      <c r="N2024" s="23">
        <f ca="1">IF(L2024&gt;0,OFFSET('Z1'!$I$7,B2024,L2024)*IF(L2024=1,E2024-9300,IF(L2024=2,E2024-18000,IF(L2024=3,E2024-45000,0))),0)</f>
        <v>0</v>
      </c>
      <c r="O2024" s="23">
        <f>IF(AND(F2024=1,E2024&gt;20000,E2024&lt;=45000),E2024*'Z1'!$G$7,0)+IF(AND(F2024=1,E2024&gt;45000,E2024&lt;=50000),'Z1'!$G$7/5000*(50000-E2024)*E2024,0)</f>
        <v>0</v>
      </c>
      <c r="P2024" s="24">
        <f t="shared" ca="1" si="414"/>
        <v>0</v>
      </c>
      <c r="Q2024" s="27">
        <v>183563</v>
      </c>
      <c r="R2024" s="26">
        <f t="shared" si="415"/>
        <v>182563</v>
      </c>
      <c r="S2024" s="27">
        <f t="shared" si="416"/>
        <v>1</v>
      </c>
      <c r="T2024" s="28">
        <f t="shared" si="417"/>
        <v>164306.70000000001</v>
      </c>
      <c r="U2024" s="61">
        <f ca="1">OFFSET($U$4,B2024,0)/OFFSET($G$4,B2024,0)*G2024</f>
        <v>497914.25593065168</v>
      </c>
      <c r="V2024" s="62">
        <f t="shared" ca="1" si="418"/>
        <v>662220.95593065163</v>
      </c>
      <c r="W2024" s="63">
        <v>1251.1129580395882</v>
      </c>
      <c r="X2024" s="63">
        <f t="shared" ca="1" si="419"/>
        <v>1188.9065636097876</v>
      </c>
      <c r="Y2024" s="64">
        <f t="shared" ca="1" si="420"/>
        <v>-4.9720845771811017E-2</v>
      </c>
      <c r="Z2024" s="64"/>
      <c r="AA2024" s="64">
        <f ca="1">MAX(Y2024,OFFSET($AA$4,B2024,0))</f>
        <v>-4.9720845771811017E-2</v>
      </c>
      <c r="AB2024" s="62">
        <f t="shared" ca="1" si="421"/>
        <v>662220.95593065163</v>
      </c>
      <c r="AC2024" s="65">
        <f t="shared" ca="1" si="422"/>
        <v>0</v>
      </c>
      <c r="AD2024" s="62">
        <f ca="1">MAX(0,AB2024-W2024*(1+OFFSET($Y$4,B2024,0))*E2024)</f>
        <v>13643.523426217726</v>
      </c>
      <c r="AE2024" s="65">
        <f ca="1">IF(OFFSET($AC$4,B2024,0)=0,0,-OFFSET($AC$4,B2024,0)/OFFSET($AD$4,B2024,0)*AD2024)</f>
        <v>-7135.114833509163</v>
      </c>
      <c r="AF2024" s="51">
        <f t="shared" ca="1" si="423"/>
        <v>655085.84109714243</v>
      </c>
    </row>
    <row r="2025" spans="1:32" ht="11.25" x14ac:dyDescent="0.2">
      <c r="A2025" s="60">
        <v>80108</v>
      </c>
      <c r="B2025" s="102">
        <f>INT(A2025/10000)</f>
        <v>8</v>
      </c>
      <c r="C2025" s="109">
        <v>3</v>
      </c>
      <c r="D2025" s="60" t="s">
        <v>2081</v>
      </c>
      <c r="E2025" s="60">
        <v>1595</v>
      </c>
      <c r="F2025" s="60">
        <v>0</v>
      </c>
      <c r="G2025" s="60">
        <f t="shared" si="411"/>
        <v>2571.0447761194032</v>
      </c>
      <c r="H2025" s="60"/>
      <c r="I2025" s="60"/>
      <c r="J2025" s="57"/>
      <c r="K2025" s="23">
        <f t="shared" si="412"/>
        <v>1</v>
      </c>
      <c r="L2025" s="23">
        <f t="shared" si="413"/>
        <v>0</v>
      </c>
      <c r="M2025" s="23">
        <f ca="1">OFFSET('Z1'!$B$7,B2025,K2025)*E2025</f>
        <v>0</v>
      </c>
      <c r="N2025" s="23">
        <f ca="1">IF(L2025&gt;0,OFFSET('Z1'!$I$7,B2025,L2025)*IF(L2025=1,E2025-9300,IF(L2025=2,E2025-18000,IF(L2025=3,E2025-45000,0))),0)</f>
        <v>0</v>
      </c>
      <c r="O2025" s="23">
        <f>IF(AND(F2025=1,E2025&gt;20000,E2025&lt;=45000),E2025*'Z1'!$G$7,0)+IF(AND(F2025=1,E2025&gt;45000,E2025&lt;=50000),'Z1'!$G$7/5000*(50000-E2025)*E2025,0)</f>
        <v>0</v>
      </c>
      <c r="P2025" s="24">
        <f t="shared" ca="1" si="414"/>
        <v>0</v>
      </c>
      <c r="Q2025" s="27">
        <v>71708</v>
      </c>
      <c r="R2025" s="26">
        <f t="shared" si="415"/>
        <v>70708</v>
      </c>
      <c r="S2025" s="27">
        <f t="shared" si="416"/>
        <v>1</v>
      </c>
      <c r="T2025" s="28">
        <f t="shared" si="417"/>
        <v>63637.200000000004</v>
      </c>
      <c r="U2025" s="61">
        <f ca="1">OFFSET($U$4,B2025,0)/OFFSET($G$4,B2025,0)*G2025</f>
        <v>1425804.7364620995</v>
      </c>
      <c r="V2025" s="62">
        <f t="shared" ca="1" si="418"/>
        <v>1489441.9364620994</v>
      </c>
      <c r="W2025" s="63">
        <v>1013.8955544663706</v>
      </c>
      <c r="X2025" s="63">
        <f t="shared" ca="1" si="419"/>
        <v>933.81939590100274</v>
      </c>
      <c r="Y2025" s="64">
        <f t="shared" ca="1" si="420"/>
        <v>-7.8978705659197068E-2</v>
      </c>
      <c r="Z2025" s="64"/>
      <c r="AA2025" s="64">
        <f ca="1">MAX(Y2025,OFFSET($AA$4,B2025,0))</f>
        <v>-7.4299138766085404E-2</v>
      </c>
      <c r="AB2025" s="62">
        <f t="shared" ca="1" si="421"/>
        <v>1497009.5608133569</v>
      </c>
      <c r="AC2025" s="65">
        <f t="shared" ca="1" si="422"/>
        <v>7567.6243512574583</v>
      </c>
      <c r="AD2025" s="62">
        <f ca="1">MAX(0,AB2025-W2025*(1+OFFSET($Y$4,B2025,0))*E2025)</f>
        <v>0</v>
      </c>
      <c r="AE2025" s="65">
        <f ca="1">IF(OFFSET($AC$4,B2025,0)=0,0,-OFFSET($AC$4,B2025,0)/OFFSET($AD$4,B2025,0)*AD2025)</f>
        <v>0</v>
      </c>
      <c r="AF2025" s="51">
        <f t="shared" ca="1" si="423"/>
        <v>1497009.5608133569</v>
      </c>
    </row>
    <row r="2026" spans="1:32" ht="11.25" x14ac:dyDescent="0.2">
      <c r="A2026" s="60">
        <v>80109</v>
      </c>
      <c r="B2026" s="102">
        <f>INT(A2026/10000)</f>
        <v>8</v>
      </c>
      <c r="C2026" s="109">
        <v>1</v>
      </c>
      <c r="D2026" s="60" t="s">
        <v>2082</v>
      </c>
      <c r="E2026" s="60">
        <v>445</v>
      </c>
      <c r="F2026" s="60">
        <v>0</v>
      </c>
      <c r="G2026" s="60">
        <f t="shared" si="411"/>
        <v>717.31343283582089</v>
      </c>
      <c r="H2026" s="60"/>
      <c r="I2026" s="60"/>
      <c r="J2026" s="57"/>
      <c r="K2026" s="23">
        <f t="shared" si="412"/>
        <v>1</v>
      </c>
      <c r="L2026" s="23">
        <f t="shared" si="413"/>
        <v>0</v>
      </c>
      <c r="M2026" s="23">
        <f ca="1">OFFSET('Z1'!$B$7,B2026,K2026)*E2026</f>
        <v>0</v>
      </c>
      <c r="N2026" s="23">
        <f ca="1">IF(L2026&gt;0,OFFSET('Z1'!$I$7,B2026,L2026)*IF(L2026=1,E2026-9300,IF(L2026=2,E2026-18000,IF(L2026=3,E2026-45000,0))),0)</f>
        <v>0</v>
      </c>
      <c r="O2026" s="23">
        <f>IF(AND(F2026=1,E2026&gt;20000,E2026&lt;=45000),E2026*'Z1'!$G$7,0)+IF(AND(F2026=1,E2026&gt;45000,E2026&lt;=50000),'Z1'!$G$7/5000*(50000-E2026)*E2026,0)</f>
        <v>0</v>
      </c>
      <c r="P2026" s="24">
        <f t="shared" ca="1" si="414"/>
        <v>0</v>
      </c>
      <c r="Q2026" s="27">
        <v>72769</v>
      </c>
      <c r="R2026" s="26">
        <f t="shared" si="415"/>
        <v>71769</v>
      </c>
      <c r="S2026" s="27">
        <f t="shared" si="416"/>
        <v>1</v>
      </c>
      <c r="T2026" s="28">
        <f t="shared" si="417"/>
        <v>64592.1</v>
      </c>
      <c r="U2026" s="61">
        <f ca="1">OFFSET($U$4,B2026,0)/OFFSET($G$4,B2026,0)*G2026</f>
        <v>397795.05186560139</v>
      </c>
      <c r="V2026" s="62">
        <f t="shared" ca="1" si="418"/>
        <v>462387.15186560136</v>
      </c>
      <c r="W2026" s="63">
        <v>1112.8189978625969</v>
      </c>
      <c r="X2026" s="63">
        <f t="shared" ca="1" si="419"/>
        <v>1039.0722513833739</v>
      </c>
      <c r="Y2026" s="64">
        <f t="shared" ca="1" si="420"/>
        <v>-6.627020802203154E-2</v>
      </c>
      <c r="Z2026" s="64"/>
      <c r="AA2026" s="64">
        <f ca="1">MAX(Y2026,OFFSET($AA$4,B2026,0))</f>
        <v>-6.627020802203154E-2</v>
      </c>
      <c r="AB2026" s="62">
        <f t="shared" ca="1" si="421"/>
        <v>462387.15186560136</v>
      </c>
      <c r="AC2026" s="65">
        <f t="shared" ca="1" si="422"/>
        <v>0</v>
      </c>
      <c r="AD2026" s="62">
        <f ca="1">MAX(0,AB2026-W2026*(1+OFFSET($Y$4,B2026,0))*E2026)</f>
        <v>1499.9399954609107</v>
      </c>
      <c r="AE2026" s="65">
        <f ca="1">IF(OFFSET($AC$4,B2026,0)=0,0,-OFFSET($AC$4,B2026,0)/OFFSET($AD$4,B2026,0)*AD2026)</f>
        <v>-784.41937442795154</v>
      </c>
      <c r="AF2026" s="51">
        <f t="shared" ca="1" si="423"/>
        <v>461602.73249117343</v>
      </c>
    </row>
    <row r="2027" spans="1:32" ht="11.25" x14ac:dyDescent="0.2">
      <c r="A2027" s="60">
        <v>80110</v>
      </c>
      <c r="B2027" s="102">
        <f>INT(A2027/10000)</f>
        <v>8</v>
      </c>
      <c r="C2027" s="109">
        <v>3</v>
      </c>
      <c r="D2027" s="60" t="s">
        <v>2083</v>
      </c>
      <c r="E2027" s="60">
        <v>1455</v>
      </c>
      <c r="F2027" s="60">
        <v>0</v>
      </c>
      <c r="G2027" s="60">
        <f t="shared" si="411"/>
        <v>2345.373134328358</v>
      </c>
      <c r="H2027" s="60"/>
      <c r="I2027" s="60"/>
      <c r="J2027" s="57"/>
      <c r="K2027" s="23">
        <f t="shared" si="412"/>
        <v>1</v>
      </c>
      <c r="L2027" s="23">
        <f t="shared" si="413"/>
        <v>0</v>
      </c>
      <c r="M2027" s="23">
        <f ca="1">OFFSET('Z1'!$B$7,B2027,K2027)*E2027</f>
        <v>0</v>
      </c>
      <c r="N2027" s="23">
        <f ca="1">IF(L2027&gt;0,OFFSET('Z1'!$I$7,B2027,L2027)*IF(L2027=1,E2027-9300,IF(L2027=2,E2027-18000,IF(L2027=3,E2027-45000,0))),0)</f>
        <v>0</v>
      </c>
      <c r="O2027" s="23">
        <f>IF(AND(F2027=1,E2027&gt;20000,E2027&lt;=45000),E2027*'Z1'!$G$7,0)+IF(AND(F2027=1,E2027&gt;45000,E2027&lt;=50000),'Z1'!$G$7/5000*(50000-E2027)*E2027,0)</f>
        <v>0</v>
      </c>
      <c r="P2027" s="24">
        <f t="shared" ca="1" si="414"/>
        <v>0</v>
      </c>
      <c r="Q2027" s="27">
        <v>468826</v>
      </c>
      <c r="R2027" s="26">
        <f t="shared" si="415"/>
        <v>467826</v>
      </c>
      <c r="S2027" s="27">
        <f t="shared" si="416"/>
        <v>1</v>
      </c>
      <c r="T2027" s="28">
        <f t="shared" si="417"/>
        <v>421043.4</v>
      </c>
      <c r="U2027" s="61">
        <f ca="1">OFFSET($U$4,B2027,0)/OFFSET($G$4,B2027,0)*G2027</f>
        <v>1300655.7313807865</v>
      </c>
      <c r="V2027" s="62">
        <f t="shared" ca="1" si="418"/>
        <v>1721699.1313807867</v>
      </c>
      <c r="W2027" s="63">
        <v>1252.3816830477822</v>
      </c>
      <c r="X2027" s="63">
        <f t="shared" ca="1" si="419"/>
        <v>1183.2983720830148</v>
      </c>
      <c r="Y2027" s="64">
        <f t="shared" ca="1" si="420"/>
        <v>-5.5161546914872628E-2</v>
      </c>
      <c r="Z2027" s="64"/>
      <c r="AA2027" s="64">
        <f ca="1">MAX(Y2027,OFFSET($AA$4,B2027,0))</f>
        <v>-5.5161546914872628E-2</v>
      </c>
      <c r="AB2027" s="62">
        <f t="shared" ca="1" si="421"/>
        <v>1721699.1313807864</v>
      </c>
      <c r="AC2027" s="65">
        <f t="shared" ca="1" si="422"/>
        <v>0</v>
      </c>
      <c r="AD2027" s="62">
        <f ca="1">MAX(0,AB2027-W2027*(1+OFFSET($Y$4,B2027,0))*E2027)</f>
        <v>25761.736866837833</v>
      </c>
      <c r="AE2027" s="65">
        <f ca="1">IF(OFFSET($AC$4,B2027,0)=0,0,-OFFSET($AC$4,B2027,0)/OFFSET($AD$4,B2027,0)*AD2027)</f>
        <v>-13472.542620648495</v>
      </c>
      <c r="AF2027" s="51">
        <f t="shared" ca="1" si="423"/>
        <v>1708226.588760138</v>
      </c>
    </row>
    <row r="2028" spans="1:32" ht="11.25" x14ac:dyDescent="0.2">
      <c r="A2028" s="60">
        <v>80111</v>
      </c>
      <c r="B2028" s="102">
        <f>INT(A2028/10000)</f>
        <v>8</v>
      </c>
      <c r="C2028" s="109">
        <v>2</v>
      </c>
      <c r="D2028" s="60" t="s">
        <v>2084</v>
      </c>
      <c r="E2028" s="60">
        <v>976</v>
      </c>
      <c r="F2028" s="60">
        <v>0</v>
      </c>
      <c r="G2028" s="60">
        <f t="shared" si="411"/>
        <v>1573.2537313432836</v>
      </c>
      <c r="H2028" s="60"/>
      <c r="I2028" s="60"/>
      <c r="J2028" s="57"/>
      <c r="K2028" s="23">
        <f t="shared" si="412"/>
        <v>1</v>
      </c>
      <c r="L2028" s="23">
        <f t="shared" si="413"/>
        <v>0</v>
      </c>
      <c r="M2028" s="23">
        <f ca="1">OFFSET('Z1'!$B$7,B2028,K2028)*E2028</f>
        <v>0</v>
      </c>
      <c r="N2028" s="23">
        <f ca="1">IF(L2028&gt;0,OFFSET('Z1'!$I$7,B2028,L2028)*IF(L2028=1,E2028-9300,IF(L2028=2,E2028-18000,IF(L2028=3,E2028-45000,0))),0)</f>
        <v>0</v>
      </c>
      <c r="O2028" s="23">
        <f>IF(AND(F2028=1,E2028&gt;20000,E2028&lt;=45000),E2028*'Z1'!$G$7,0)+IF(AND(F2028=1,E2028&gt;45000,E2028&lt;=50000),'Z1'!$G$7/5000*(50000-E2028)*E2028,0)</f>
        <v>0</v>
      </c>
      <c r="P2028" s="24">
        <f t="shared" ca="1" si="414"/>
        <v>0</v>
      </c>
      <c r="Q2028" s="27">
        <v>24633</v>
      </c>
      <c r="R2028" s="26">
        <f t="shared" si="415"/>
        <v>23633</v>
      </c>
      <c r="S2028" s="27">
        <f t="shared" si="416"/>
        <v>1</v>
      </c>
      <c r="T2028" s="28">
        <f t="shared" si="417"/>
        <v>21269.7</v>
      </c>
      <c r="U2028" s="61">
        <f ca="1">OFFSET($U$4,B2028,0)/OFFSET($G$4,B2028,0)*G2028</f>
        <v>872467.34970972349</v>
      </c>
      <c r="V2028" s="62">
        <f t="shared" ca="1" si="418"/>
        <v>893737.04970972345</v>
      </c>
      <c r="W2028" s="63">
        <v>999.28148141156169</v>
      </c>
      <c r="X2028" s="63">
        <f t="shared" ca="1" si="419"/>
        <v>915.71419027635602</v>
      </c>
      <c r="Y2028" s="64">
        <f t="shared" ca="1" si="420"/>
        <v>-8.3627378961491861E-2</v>
      </c>
      <c r="Z2028" s="64"/>
      <c r="AA2028" s="64">
        <f ca="1">MAX(Y2028,OFFSET($AA$4,B2028,0))</f>
        <v>-7.4299138766085404E-2</v>
      </c>
      <c r="AB2028" s="62">
        <f t="shared" ca="1" si="421"/>
        <v>902834.87048679776</v>
      </c>
      <c r="AC2028" s="65">
        <f t="shared" ca="1" si="422"/>
        <v>9097.8207770743174</v>
      </c>
      <c r="AD2028" s="62">
        <f ca="1">MAX(0,AB2028-W2028*(1+OFFSET($Y$4,B2028,0))*E2028)</f>
        <v>0</v>
      </c>
      <c r="AE2028" s="65">
        <f ca="1">IF(OFFSET($AC$4,B2028,0)=0,0,-OFFSET($AC$4,B2028,0)/OFFSET($AD$4,B2028,0)*AD2028)</f>
        <v>0</v>
      </c>
      <c r="AF2028" s="51">
        <f t="shared" ca="1" si="423"/>
        <v>902834.87048679776</v>
      </c>
    </row>
    <row r="2029" spans="1:32" ht="11.25" x14ac:dyDescent="0.2">
      <c r="A2029" s="60">
        <v>80112</v>
      </c>
      <c r="B2029" s="102">
        <f>INT(A2029/10000)</f>
        <v>8</v>
      </c>
      <c r="C2029" s="109">
        <v>2</v>
      </c>
      <c r="D2029" s="60" t="s">
        <v>2085</v>
      </c>
      <c r="E2029" s="60">
        <v>690</v>
      </c>
      <c r="F2029" s="60">
        <v>0</v>
      </c>
      <c r="G2029" s="60">
        <f t="shared" si="411"/>
        <v>1112.2388059701493</v>
      </c>
      <c r="H2029" s="60"/>
      <c r="I2029" s="60"/>
      <c r="J2029" s="57"/>
      <c r="K2029" s="23">
        <f t="shared" si="412"/>
        <v>1</v>
      </c>
      <c r="L2029" s="23">
        <f t="shared" si="413"/>
        <v>0</v>
      </c>
      <c r="M2029" s="23">
        <f ca="1">OFFSET('Z1'!$B$7,B2029,K2029)*E2029</f>
        <v>0</v>
      </c>
      <c r="N2029" s="23">
        <f ca="1">IF(L2029&gt;0,OFFSET('Z1'!$I$7,B2029,L2029)*IF(L2029=1,E2029-9300,IF(L2029=2,E2029-18000,IF(L2029=3,E2029-45000,0))),0)</f>
        <v>0</v>
      </c>
      <c r="O2029" s="23">
        <f>IF(AND(F2029=1,E2029&gt;20000,E2029&lt;=45000),E2029*'Z1'!$G$7,0)+IF(AND(F2029=1,E2029&gt;45000,E2029&lt;=50000),'Z1'!$G$7/5000*(50000-E2029)*E2029,0)</f>
        <v>0</v>
      </c>
      <c r="P2029" s="24">
        <f t="shared" ca="1" si="414"/>
        <v>0</v>
      </c>
      <c r="Q2029" s="27">
        <v>156913</v>
      </c>
      <c r="R2029" s="26">
        <f t="shared" si="415"/>
        <v>155913</v>
      </c>
      <c r="S2029" s="27">
        <f t="shared" si="416"/>
        <v>1</v>
      </c>
      <c r="T2029" s="28">
        <f t="shared" si="417"/>
        <v>140321.70000000001</v>
      </c>
      <c r="U2029" s="61">
        <f ca="1">OFFSET($U$4,B2029,0)/OFFSET($G$4,B2029,0)*G2029</f>
        <v>616805.81075789884</v>
      </c>
      <c r="V2029" s="62">
        <f t="shared" ca="1" si="418"/>
        <v>757127.51075789891</v>
      </c>
      <c r="W2029" s="63">
        <v>1179.4966442754812</v>
      </c>
      <c r="X2029" s="63">
        <f t="shared" ca="1" si="419"/>
        <v>1097.2862474752158</v>
      </c>
      <c r="Y2029" s="64">
        <f t="shared" ca="1" si="420"/>
        <v>-6.9699559722583238E-2</v>
      </c>
      <c r="Z2029" s="64"/>
      <c r="AA2029" s="64">
        <f ca="1">MAX(Y2029,OFFSET($AA$4,B2029,0))</f>
        <v>-6.9699559722583238E-2</v>
      </c>
      <c r="AB2029" s="62">
        <f t="shared" ca="1" si="421"/>
        <v>757127.51075789891</v>
      </c>
      <c r="AC2029" s="65">
        <f t="shared" ca="1" si="422"/>
        <v>0</v>
      </c>
      <c r="AD2029" s="62">
        <f ca="1">MAX(0,AB2029-W2029*(1+OFFSET($Y$4,B2029,0))*E2029)</f>
        <v>0</v>
      </c>
      <c r="AE2029" s="65">
        <f ca="1">IF(OFFSET($AC$4,B2029,0)=0,0,-OFFSET($AC$4,B2029,0)/OFFSET($AD$4,B2029,0)*AD2029)</f>
        <v>0</v>
      </c>
      <c r="AF2029" s="51">
        <f t="shared" ca="1" si="423"/>
        <v>757127.51075789891</v>
      </c>
    </row>
    <row r="2030" spans="1:32" ht="11.25" x14ac:dyDescent="0.2">
      <c r="A2030" s="60">
        <v>80113</v>
      </c>
      <c r="B2030" s="102">
        <f>INT(A2030/10000)</f>
        <v>8</v>
      </c>
      <c r="C2030" s="109">
        <v>3</v>
      </c>
      <c r="D2030" s="60" t="s">
        <v>2086</v>
      </c>
      <c r="E2030" s="60">
        <v>1554</v>
      </c>
      <c r="F2030" s="60">
        <v>0</v>
      </c>
      <c r="G2030" s="60">
        <f t="shared" si="411"/>
        <v>2504.9552238805968</v>
      </c>
      <c r="H2030" s="60"/>
      <c r="I2030" s="60"/>
      <c r="J2030" s="57"/>
      <c r="K2030" s="23">
        <f t="shared" si="412"/>
        <v>1</v>
      </c>
      <c r="L2030" s="23">
        <f t="shared" si="413"/>
        <v>0</v>
      </c>
      <c r="M2030" s="23">
        <f ca="1">OFFSET('Z1'!$B$7,B2030,K2030)*E2030</f>
        <v>0</v>
      </c>
      <c r="N2030" s="23">
        <f ca="1">IF(L2030&gt;0,OFFSET('Z1'!$I$7,B2030,L2030)*IF(L2030=1,E2030-9300,IF(L2030=2,E2030-18000,IF(L2030=3,E2030-45000,0))),0)</f>
        <v>0</v>
      </c>
      <c r="O2030" s="23">
        <f>IF(AND(F2030=1,E2030&gt;20000,E2030&lt;=45000),E2030*'Z1'!$G$7,0)+IF(AND(F2030=1,E2030&gt;45000,E2030&lt;=50000),'Z1'!$G$7/5000*(50000-E2030)*E2030,0)</f>
        <v>0</v>
      </c>
      <c r="P2030" s="24">
        <f t="shared" ca="1" si="414"/>
        <v>0</v>
      </c>
      <c r="Q2030" s="27">
        <v>990760</v>
      </c>
      <c r="R2030" s="26">
        <f t="shared" si="415"/>
        <v>989760</v>
      </c>
      <c r="S2030" s="27">
        <f t="shared" si="416"/>
        <v>1</v>
      </c>
      <c r="T2030" s="28">
        <f t="shared" si="417"/>
        <v>890784</v>
      </c>
      <c r="U2030" s="61">
        <f ca="1">OFFSET($U$4,B2030,0)/OFFSET($G$4,B2030,0)*G2030</f>
        <v>1389153.9564025721</v>
      </c>
      <c r="V2030" s="62">
        <f t="shared" ca="1" si="418"/>
        <v>2279937.9564025719</v>
      </c>
      <c r="W2030" s="63">
        <v>1699.2718339849343</v>
      </c>
      <c r="X2030" s="63">
        <f t="shared" ca="1" si="419"/>
        <v>1467.1415420865972</v>
      </c>
      <c r="Y2030" s="64">
        <f t="shared" ca="1" si="420"/>
        <v>-0.13660574326944042</v>
      </c>
      <c r="Z2030" s="64"/>
      <c r="AA2030" s="64">
        <f ca="1">MAX(Y2030,OFFSET($AA$4,B2030,0))</f>
        <v>-7.4299138766085404E-2</v>
      </c>
      <c r="AB2030" s="62">
        <f t="shared" ca="1" si="421"/>
        <v>2444469.0398958619</v>
      </c>
      <c r="AC2030" s="65">
        <f t="shared" ca="1" si="422"/>
        <v>164531.08349329</v>
      </c>
      <c r="AD2030" s="62">
        <f ca="1">MAX(0,AB2030-W2030*(1+OFFSET($Y$4,B2030,0))*E2030)</f>
        <v>0</v>
      </c>
      <c r="AE2030" s="65">
        <f ca="1">IF(OFFSET($AC$4,B2030,0)=0,0,-OFFSET($AC$4,B2030,0)/OFFSET($AD$4,B2030,0)*AD2030)</f>
        <v>0</v>
      </c>
      <c r="AF2030" s="51">
        <f t="shared" ca="1" si="423"/>
        <v>2444469.0398958619</v>
      </c>
    </row>
    <row r="2031" spans="1:32" ht="11.25" x14ac:dyDescent="0.2">
      <c r="A2031" s="60">
        <v>80114</v>
      </c>
      <c r="B2031" s="102">
        <f>INT(A2031/10000)</f>
        <v>8</v>
      </c>
      <c r="C2031" s="109">
        <v>1</v>
      </c>
      <c r="D2031" s="60" t="s">
        <v>2087</v>
      </c>
      <c r="E2031" s="60">
        <v>297</v>
      </c>
      <c r="F2031" s="60">
        <v>0</v>
      </c>
      <c r="G2031" s="60">
        <f t="shared" si="411"/>
        <v>478.74626865671644</v>
      </c>
      <c r="H2031" s="60"/>
      <c r="I2031" s="60"/>
      <c r="J2031" s="57"/>
      <c r="K2031" s="23">
        <f t="shared" si="412"/>
        <v>1</v>
      </c>
      <c r="L2031" s="23">
        <f t="shared" si="413"/>
        <v>0</v>
      </c>
      <c r="M2031" s="23">
        <f ca="1">OFFSET('Z1'!$B$7,B2031,K2031)*E2031</f>
        <v>0</v>
      </c>
      <c r="N2031" s="23">
        <f ca="1">IF(L2031&gt;0,OFFSET('Z1'!$I$7,B2031,L2031)*IF(L2031=1,E2031-9300,IF(L2031=2,E2031-18000,IF(L2031=3,E2031-45000,0))),0)</f>
        <v>0</v>
      </c>
      <c r="O2031" s="23">
        <f>IF(AND(F2031=1,E2031&gt;20000,E2031&lt;=45000),E2031*'Z1'!$G$7,0)+IF(AND(F2031=1,E2031&gt;45000,E2031&lt;=50000),'Z1'!$G$7/5000*(50000-E2031)*E2031,0)</f>
        <v>0</v>
      </c>
      <c r="P2031" s="24">
        <f t="shared" ca="1" si="414"/>
        <v>0</v>
      </c>
      <c r="Q2031" s="27">
        <v>0</v>
      </c>
      <c r="R2031" s="26">
        <f t="shared" si="415"/>
        <v>0</v>
      </c>
      <c r="S2031" s="27">
        <f t="shared" si="416"/>
        <v>1</v>
      </c>
      <c r="T2031" s="28">
        <f t="shared" si="417"/>
        <v>0</v>
      </c>
      <c r="U2031" s="61">
        <f ca="1">OFFSET($U$4,B2031,0)/OFFSET($G$4,B2031,0)*G2031</f>
        <v>265494.67506535648</v>
      </c>
      <c r="V2031" s="62">
        <f t="shared" ca="1" si="418"/>
        <v>265494.67506535648</v>
      </c>
      <c r="W2031" s="63">
        <v>970.59649786259695</v>
      </c>
      <c r="X2031" s="63">
        <f t="shared" ca="1" si="419"/>
        <v>893.92146486652018</v>
      </c>
      <c r="Y2031" s="64">
        <f t="shared" ca="1" si="420"/>
        <v>-7.8997846339778688E-2</v>
      </c>
      <c r="Z2031" s="64"/>
      <c r="AA2031" s="64">
        <f ca="1">MAX(Y2031,OFFSET($AA$4,B2031,0))</f>
        <v>-7.4299138766085404E-2</v>
      </c>
      <c r="AB2031" s="62">
        <f t="shared" ca="1" si="421"/>
        <v>266849.1581526621</v>
      </c>
      <c r="AC2031" s="65">
        <f t="shared" ca="1" si="422"/>
        <v>1354.4830873056198</v>
      </c>
      <c r="AD2031" s="62">
        <f ca="1">MAX(0,AB2031-W2031*(1+OFFSET($Y$4,B2031,0))*E2031)</f>
        <v>0</v>
      </c>
      <c r="AE2031" s="65">
        <f ca="1">IF(OFFSET($AC$4,B2031,0)=0,0,-OFFSET($AC$4,B2031,0)/OFFSET($AD$4,B2031,0)*AD2031)</f>
        <v>0</v>
      </c>
      <c r="AF2031" s="51">
        <f t="shared" ca="1" si="423"/>
        <v>266849.1581526621</v>
      </c>
    </row>
    <row r="2032" spans="1:32" ht="11.25" x14ac:dyDescent="0.2">
      <c r="A2032" s="60">
        <v>80115</v>
      </c>
      <c r="B2032" s="102">
        <f>INT(A2032/10000)</f>
        <v>8</v>
      </c>
      <c r="C2032" s="109">
        <v>4</v>
      </c>
      <c r="D2032" s="60" t="s">
        <v>2088</v>
      </c>
      <c r="E2032" s="60">
        <v>3523</v>
      </c>
      <c r="F2032" s="60">
        <v>0</v>
      </c>
      <c r="G2032" s="60">
        <f t="shared" si="411"/>
        <v>5678.8656716417909</v>
      </c>
      <c r="H2032" s="60"/>
      <c r="I2032" s="60"/>
      <c r="J2032" s="57"/>
      <c r="K2032" s="23">
        <f t="shared" si="412"/>
        <v>1</v>
      </c>
      <c r="L2032" s="23">
        <f t="shared" si="413"/>
        <v>0</v>
      </c>
      <c r="M2032" s="23">
        <f ca="1">OFFSET('Z1'!$B$7,B2032,K2032)*E2032</f>
        <v>0</v>
      </c>
      <c r="N2032" s="23">
        <f ca="1">IF(L2032&gt;0,OFFSET('Z1'!$I$7,B2032,L2032)*IF(L2032=1,E2032-9300,IF(L2032=2,E2032-18000,IF(L2032=3,E2032-45000,0))),0)</f>
        <v>0</v>
      </c>
      <c r="O2032" s="23">
        <f>IF(AND(F2032=1,E2032&gt;20000,E2032&lt;=45000),E2032*'Z1'!$G$7,0)+IF(AND(F2032=1,E2032&gt;45000,E2032&lt;=50000),'Z1'!$G$7/5000*(50000-E2032)*E2032,0)</f>
        <v>0</v>
      </c>
      <c r="P2032" s="24">
        <f t="shared" ca="1" si="414"/>
        <v>0</v>
      </c>
      <c r="Q2032" s="27">
        <v>0</v>
      </c>
      <c r="R2032" s="26">
        <f t="shared" si="415"/>
        <v>0</v>
      </c>
      <c r="S2032" s="27">
        <f t="shared" si="416"/>
        <v>1</v>
      </c>
      <c r="T2032" s="28">
        <f t="shared" si="417"/>
        <v>0</v>
      </c>
      <c r="U2032" s="61">
        <f ca="1">OFFSET($U$4,B2032,0)/OFFSET($G$4,B2032,0)*G2032</f>
        <v>3149285.3207247499</v>
      </c>
      <c r="V2032" s="62">
        <f t="shared" ca="1" si="418"/>
        <v>3149285.3207247499</v>
      </c>
      <c r="W2032" s="63">
        <v>970.59649786259706</v>
      </c>
      <c r="X2032" s="63">
        <f t="shared" ca="1" si="419"/>
        <v>893.92146486651995</v>
      </c>
      <c r="Y2032" s="64">
        <f t="shared" ca="1" si="420"/>
        <v>-7.8997846339779021E-2</v>
      </c>
      <c r="Z2032" s="64"/>
      <c r="AA2032" s="64">
        <f ca="1">MAX(Y2032,OFFSET($AA$4,B2032,0))</f>
        <v>-7.4299138766085404E-2</v>
      </c>
      <c r="AB2032" s="62">
        <f t="shared" ca="1" si="421"/>
        <v>3165352.1352586825</v>
      </c>
      <c r="AC2032" s="65">
        <f t="shared" ca="1" si="422"/>
        <v>16066.8145339326</v>
      </c>
      <c r="AD2032" s="62">
        <f ca="1">MAX(0,AB2032-W2032*(1+OFFSET($Y$4,B2032,0))*E2032)</f>
        <v>0</v>
      </c>
      <c r="AE2032" s="65">
        <f ca="1">IF(OFFSET($AC$4,B2032,0)=0,0,-OFFSET($AC$4,B2032,0)/OFFSET($AD$4,B2032,0)*AD2032)</f>
        <v>0</v>
      </c>
      <c r="AF2032" s="51">
        <f t="shared" ca="1" si="423"/>
        <v>3165352.1352586825</v>
      </c>
    </row>
    <row r="2033" spans="1:32" ht="11.25" x14ac:dyDescent="0.2">
      <c r="A2033" s="60">
        <v>80116</v>
      </c>
      <c r="B2033" s="102">
        <f>INT(A2033/10000)</f>
        <v>8</v>
      </c>
      <c r="C2033" s="109">
        <v>5</v>
      </c>
      <c r="D2033" s="60" t="s">
        <v>2089</v>
      </c>
      <c r="E2033" s="60">
        <v>6196</v>
      </c>
      <c r="F2033" s="60">
        <v>0</v>
      </c>
      <c r="G2033" s="60">
        <f t="shared" si="411"/>
        <v>9987.5820895522393</v>
      </c>
      <c r="H2033" s="60"/>
      <c r="I2033" s="60"/>
      <c r="J2033" s="57"/>
      <c r="K2033" s="23">
        <f t="shared" si="412"/>
        <v>1</v>
      </c>
      <c r="L2033" s="23">
        <f t="shared" si="413"/>
        <v>0</v>
      </c>
      <c r="M2033" s="23">
        <f ca="1">OFFSET('Z1'!$B$7,B2033,K2033)*E2033</f>
        <v>0</v>
      </c>
      <c r="N2033" s="23">
        <f ca="1">IF(L2033&gt;0,OFFSET('Z1'!$I$7,B2033,L2033)*IF(L2033=1,E2033-9300,IF(L2033=2,E2033-18000,IF(L2033=3,E2033-45000,0))),0)</f>
        <v>0</v>
      </c>
      <c r="O2033" s="23">
        <f>IF(AND(F2033=1,E2033&gt;20000,E2033&lt;=45000),E2033*'Z1'!$G$7,0)+IF(AND(F2033=1,E2033&gt;45000,E2033&lt;=50000),'Z1'!$G$7/5000*(50000-E2033)*E2033,0)</f>
        <v>0</v>
      </c>
      <c r="P2033" s="24">
        <f t="shared" ca="1" si="414"/>
        <v>0</v>
      </c>
      <c r="Q2033" s="27">
        <v>94322</v>
      </c>
      <c r="R2033" s="26">
        <f t="shared" si="415"/>
        <v>93322</v>
      </c>
      <c r="S2033" s="27">
        <f t="shared" si="416"/>
        <v>1</v>
      </c>
      <c r="T2033" s="28">
        <f t="shared" si="417"/>
        <v>83989.8</v>
      </c>
      <c r="U2033" s="61">
        <f ca="1">OFFSET($U$4,B2033,0)/OFFSET($G$4,B2033,0)*G2033</f>
        <v>5538737.3963129586</v>
      </c>
      <c r="V2033" s="62">
        <f t="shared" ca="1" si="418"/>
        <v>5622727.1963129584</v>
      </c>
      <c r="W2033" s="63">
        <v>980.9858657938762</v>
      </c>
      <c r="X2033" s="63">
        <f t="shared" ca="1" si="419"/>
        <v>907.47695227775307</v>
      </c>
      <c r="Y2033" s="64">
        <f t="shared" ca="1" si="420"/>
        <v>-7.4933713195383334E-2</v>
      </c>
      <c r="Z2033" s="64"/>
      <c r="AA2033" s="64">
        <f ca="1">MAX(Y2033,OFFSET($AA$4,B2033,0))</f>
        <v>-7.4299138766085404E-2</v>
      </c>
      <c r="AB2033" s="62">
        <f t="shared" ca="1" si="421"/>
        <v>5626584.2592635741</v>
      </c>
      <c r="AC2033" s="65">
        <f t="shared" ca="1" si="422"/>
        <v>3857.0629506157711</v>
      </c>
      <c r="AD2033" s="62">
        <f ca="1">MAX(0,AB2033-W2033*(1+OFFSET($Y$4,B2033,0))*E2033)</f>
        <v>0</v>
      </c>
      <c r="AE2033" s="65">
        <f ca="1">IF(OFFSET($AC$4,B2033,0)=0,0,-OFFSET($AC$4,B2033,0)/OFFSET($AD$4,B2033,0)*AD2033)</f>
        <v>0</v>
      </c>
      <c r="AF2033" s="51">
        <f t="shared" ca="1" si="423"/>
        <v>5626584.2592635741</v>
      </c>
    </row>
    <row r="2034" spans="1:32" ht="11.25" x14ac:dyDescent="0.2">
      <c r="A2034" s="60">
        <v>80117</v>
      </c>
      <c r="B2034" s="102">
        <f>INT(A2034/10000)</f>
        <v>8</v>
      </c>
      <c r="C2034" s="109">
        <v>4</v>
      </c>
      <c r="D2034" s="60" t="s">
        <v>2090</v>
      </c>
      <c r="E2034" s="60">
        <v>4987</v>
      </c>
      <c r="F2034" s="60">
        <v>0</v>
      </c>
      <c r="G2034" s="60">
        <f t="shared" si="411"/>
        <v>8038.746268656716</v>
      </c>
      <c r="H2034" s="60"/>
      <c r="I2034" s="60"/>
      <c r="J2034" s="57"/>
      <c r="K2034" s="23">
        <f t="shared" si="412"/>
        <v>1</v>
      </c>
      <c r="L2034" s="23">
        <f t="shared" si="413"/>
        <v>0</v>
      </c>
      <c r="M2034" s="23">
        <f ca="1">OFFSET('Z1'!$B$7,B2034,K2034)*E2034</f>
        <v>0</v>
      </c>
      <c r="N2034" s="23">
        <f ca="1">IF(L2034&gt;0,OFFSET('Z1'!$I$7,B2034,L2034)*IF(L2034=1,E2034-9300,IF(L2034=2,E2034-18000,IF(L2034=3,E2034-45000,0))),0)</f>
        <v>0</v>
      </c>
      <c r="O2034" s="23">
        <f>IF(AND(F2034=1,E2034&gt;20000,E2034&lt;=45000),E2034*'Z1'!$G$7,0)+IF(AND(F2034=1,E2034&gt;45000,E2034&lt;=50000),'Z1'!$G$7/5000*(50000-E2034)*E2034,0)</f>
        <v>0</v>
      </c>
      <c r="P2034" s="24">
        <f t="shared" ca="1" si="414"/>
        <v>0</v>
      </c>
      <c r="Q2034" s="27">
        <v>43820</v>
      </c>
      <c r="R2034" s="26">
        <f t="shared" si="415"/>
        <v>42820</v>
      </c>
      <c r="S2034" s="27">
        <f t="shared" si="416"/>
        <v>1</v>
      </c>
      <c r="T2034" s="28">
        <f t="shared" si="417"/>
        <v>38538</v>
      </c>
      <c r="U2034" s="61">
        <f ca="1">OFFSET($U$4,B2034,0)/OFFSET($G$4,B2034,0)*G2034</f>
        <v>4457986.3452893356</v>
      </c>
      <c r="V2034" s="62">
        <f t="shared" ca="1" si="418"/>
        <v>4496524.3452893356</v>
      </c>
      <c r="W2034" s="63">
        <v>977.9212503378443</v>
      </c>
      <c r="X2034" s="63">
        <f t="shared" ca="1" si="419"/>
        <v>901.64915686571794</v>
      </c>
      <c r="Y2034" s="64">
        <f t="shared" ca="1" si="420"/>
        <v>-7.7994105809416125E-2</v>
      </c>
      <c r="Z2034" s="64"/>
      <c r="AA2034" s="64">
        <f ca="1">MAX(Y2034,OFFSET($AA$4,B2034,0))</f>
        <v>-7.4299138766085404E-2</v>
      </c>
      <c r="AB2034" s="62">
        <f t="shared" ca="1" si="421"/>
        <v>4514544.3052159082</v>
      </c>
      <c r="AC2034" s="65">
        <f t="shared" ca="1" si="422"/>
        <v>18019.959926572628</v>
      </c>
      <c r="AD2034" s="62">
        <f ca="1">MAX(0,AB2034-W2034*(1+OFFSET($Y$4,B2034,0))*E2034)</f>
        <v>0</v>
      </c>
      <c r="AE2034" s="65">
        <f ca="1">IF(OFFSET($AC$4,B2034,0)=0,0,-OFFSET($AC$4,B2034,0)/OFFSET($AD$4,B2034,0)*AD2034)</f>
        <v>0</v>
      </c>
      <c r="AF2034" s="51">
        <f t="shared" ca="1" si="423"/>
        <v>4514544.3052159082</v>
      </c>
    </row>
    <row r="2035" spans="1:32" ht="11.25" x14ac:dyDescent="0.2">
      <c r="A2035" s="60">
        <v>80118</v>
      </c>
      <c r="B2035" s="102">
        <f>INT(A2035/10000)</f>
        <v>8</v>
      </c>
      <c r="C2035" s="109">
        <v>2</v>
      </c>
      <c r="D2035" s="60" t="s">
        <v>2091</v>
      </c>
      <c r="E2035" s="60">
        <v>861</v>
      </c>
      <c r="F2035" s="60">
        <v>0</v>
      </c>
      <c r="G2035" s="60">
        <f t="shared" si="411"/>
        <v>1387.8805970149253</v>
      </c>
      <c r="H2035" s="60"/>
      <c r="I2035" s="60"/>
      <c r="J2035" s="57"/>
      <c r="K2035" s="23">
        <f t="shared" si="412"/>
        <v>1</v>
      </c>
      <c r="L2035" s="23">
        <f t="shared" si="413"/>
        <v>0</v>
      </c>
      <c r="M2035" s="23">
        <f ca="1">OFFSET('Z1'!$B$7,B2035,K2035)*E2035</f>
        <v>0</v>
      </c>
      <c r="N2035" s="23">
        <f ca="1">IF(L2035&gt;0,OFFSET('Z1'!$I$7,B2035,L2035)*IF(L2035=1,E2035-9300,IF(L2035=2,E2035-18000,IF(L2035=3,E2035-45000,0))),0)</f>
        <v>0</v>
      </c>
      <c r="O2035" s="23">
        <f>IF(AND(F2035=1,E2035&gt;20000,E2035&lt;=45000),E2035*'Z1'!$G$7,0)+IF(AND(F2035=1,E2035&gt;45000,E2035&lt;=50000),'Z1'!$G$7/5000*(50000-E2035)*E2035,0)</f>
        <v>0</v>
      </c>
      <c r="P2035" s="24">
        <f t="shared" ca="1" si="414"/>
        <v>0</v>
      </c>
      <c r="Q2035" s="27">
        <v>46232</v>
      </c>
      <c r="R2035" s="26">
        <f t="shared" si="415"/>
        <v>45232</v>
      </c>
      <c r="S2035" s="27">
        <f t="shared" si="416"/>
        <v>1</v>
      </c>
      <c r="T2035" s="28">
        <f t="shared" si="417"/>
        <v>40708.800000000003</v>
      </c>
      <c r="U2035" s="61">
        <f ca="1">OFFSET($U$4,B2035,0)/OFFSET($G$4,B2035,0)*G2035</f>
        <v>769666.38125007367</v>
      </c>
      <c r="V2035" s="62">
        <f t="shared" ca="1" si="418"/>
        <v>810375.18125007371</v>
      </c>
      <c r="W2035" s="63">
        <v>1016.554097862597</v>
      </c>
      <c r="X2035" s="63">
        <f t="shared" ca="1" si="419"/>
        <v>941.20230110345381</v>
      </c>
      <c r="Y2035" s="64">
        <f t="shared" ca="1" si="420"/>
        <v>-7.4124728745452506E-2</v>
      </c>
      <c r="Z2035" s="64"/>
      <c r="AA2035" s="64">
        <f ca="1">MAX(Y2035,OFFSET($AA$4,B2035,0))</f>
        <v>-7.4124728745452506E-2</v>
      </c>
      <c r="AB2035" s="62">
        <f t="shared" ca="1" si="421"/>
        <v>810375.18125007371</v>
      </c>
      <c r="AC2035" s="65">
        <f t="shared" ca="1" si="422"/>
        <v>0</v>
      </c>
      <c r="AD2035" s="62">
        <f ca="1">MAX(0,AB2035-W2035*(1+OFFSET($Y$4,B2035,0))*E2035)</f>
        <v>0</v>
      </c>
      <c r="AE2035" s="65">
        <f ca="1">IF(OFFSET($AC$4,B2035,0)=0,0,-OFFSET($AC$4,B2035,0)/OFFSET($AD$4,B2035,0)*AD2035)</f>
        <v>0</v>
      </c>
      <c r="AF2035" s="51">
        <f t="shared" ca="1" si="423"/>
        <v>810375.18125007371</v>
      </c>
    </row>
    <row r="2036" spans="1:32" ht="11.25" x14ac:dyDescent="0.2">
      <c r="A2036" s="60">
        <v>80119</v>
      </c>
      <c r="B2036" s="102">
        <f>INT(A2036/10000)</f>
        <v>8</v>
      </c>
      <c r="C2036" s="109">
        <v>2</v>
      </c>
      <c r="D2036" s="60" t="s">
        <v>2092</v>
      </c>
      <c r="E2036" s="60">
        <v>717</v>
      </c>
      <c r="F2036" s="60">
        <v>0</v>
      </c>
      <c r="G2036" s="60">
        <f t="shared" si="411"/>
        <v>1155.7611940298507</v>
      </c>
      <c r="H2036" s="60"/>
      <c r="I2036" s="60"/>
      <c r="J2036" s="57"/>
      <c r="K2036" s="23">
        <f t="shared" si="412"/>
        <v>1</v>
      </c>
      <c r="L2036" s="23">
        <f t="shared" si="413"/>
        <v>0</v>
      </c>
      <c r="M2036" s="23">
        <f ca="1">OFFSET('Z1'!$B$7,B2036,K2036)*E2036</f>
        <v>0</v>
      </c>
      <c r="N2036" s="23">
        <f ca="1">IF(L2036&gt;0,OFFSET('Z1'!$I$7,B2036,L2036)*IF(L2036=1,E2036-9300,IF(L2036=2,E2036-18000,IF(L2036=3,E2036-45000,0))),0)</f>
        <v>0</v>
      </c>
      <c r="O2036" s="23">
        <f>IF(AND(F2036=1,E2036&gt;20000,E2036&lt;=45000),E2036*'Z1'!$G$7,0)+IF(AND(F2036=1,E2036&gt;45000,E2036&lt;=50000),'Z1'!$G$7/5000*(50000-E2036)*E2036,0)</f>
        <v>0</v>
      </c>
      <c r="P2036" s="24">
        <f t="shared" ca="1" si="414"/>
        <v>0</v>
      </c>
      <c r="Q2036" s="27">
        <v>13790</v>
      </c>
      <c r="R2036" s="26">
        <f t="shared" si="415"/>
        <v>12790</v>
      </c>
      <c r="S2036" s="27">
        <f t="shared" si="416"/>
        <v>1</v>
      </c>
      <c r="T2036" s="28">
        <f t="shared" si="417"/>
        <v>11511</v>
      </c>
      <c r="U2036" s="61">
        <f ca="1">OFFSET($U$4,B2036,0)/OFFSET($G$4,B2036,0)*G2036</f>
        <v>640941.69030929485</v>
      </c>
      <c r="V2036" s="62">
        <f t="shared" ca="1" si="418"/>
        <v>652452.69030929485</v>
      </c>
      <c r="W2036" s="63">
        <v>986.81655357290344</v>
      </c>
      <c r="X2036" s="63">
        <f t="shared" ca="1" si="419"/>
        <v>909.97585817195932</v>
      </c>
      <c r="Y2036" s="64">
        <f t="shared" ca="1" si="420"/>
        <v>-7.7867254174782463E-2</v>
      </c>
      <c r="Z2036" s="64"/>
      <c r="AA2036" s="64">
        <f ca="1">MAX(Y2036,OFFSET($AA$4,B2036,0))</f>
        <v>-7.4299138766085404E-2</v>
      </c>
      <c r="AB2036" s="62">
        <f t="shared" ca="1" si="421"/>
        <v>654977.30133550346</v>
      </c>
      <c r="AC2036" s="65">
        <f t="shared" ca="1" si="422"/>
        <v>2524.6110262086149</v>
      </c>
      <c r="AD2036" s="62">
        <f ca="1">MAX(0,AB2036-W2036*(1+OFFSET($Y$4,B2036,0))*E2036)</f>
        <v>0</v>
      </c>
      <c r="AE2036" s="65">
        <f ca="1">IF(OFFSET($AC$4,B2036,0)=0,0,-OFFSET($AC$4,B2036,0)/OFFSET($AD$4,B2036,0)*AD2036)</f>
        <v>0</v>
      </c>
      <c r="AF2036" s="51">
        <f t="shared" ca="1" si="423"/>
        <v>654977.30133550346</v>
      </c>
    </row>
    <row r="2037" spans="1:32" ht="11.25" x14ac:dyDescent="0.2">
      <c r="A2037" s="60">
        <v>80120</v>
      </c>
      <c r="B2037" s="102">
        <f>INT(A2037/10000)</f>
        <v>8</v>
      </c>
      <c r="C2037" s="109">
        <v>3</v>
      </c>
      <c r="D2037" s="60" t="s">
        <v>2093</v>
      </c>
      <c r="E2037" s="60">
        <v>2242</v>
      </c>
      <c r="F2037" s="60">
        <v>0</v>
      </c>
      <c r="G2037" s="60">
        <f t="shared" si="411"/>
        <v>3613.9701492537315</v>
      </c>
      <c r="H2037" s="60"/>
      <c r="I2037" s="60"/>
      <c r="J2037" s="57"/>
      <c r="K2037" s="23">
        <f t="shared" si="412"/>
        <v>1</v>
      </c>
      <c r="L2037" s="23">
        <f t="shared" si="413"/>
        <v>0</v>
      </c>
      <c r="M2037" s="23">
        <f ca="1">OFFSET('Z1'!$B$7,B2037,K2037)*E2037</f>
        <v>0</v>
      </c>
      <c r="N2037" s="23">
        <f ca="1">IF(L2037&gt;0,OFFSET('Z1'!$I$7,B2037,L2037)*IF(L2037=1,E2037-9300,IF(L2037=2,E2037-18000,IF(L2037=3,E2037-45000,0))),0)</f>
        <v>0</v>
      </c>
      <c r="O2037" s="23">
        <f>IF(AND(F2037=1,E2037&gt;20000,E2037&lt;=45000),E2037*'Z1'!$G$7,0)+IF(AND(F2037=1,E2037&gt;45000,E2037&lt;=50000),'Z1'!$G$7/5000*(50000-E2037)*E2037,0)</f>
        <v>0</v>
      </c>
      <c r="P2037" s="24">
        <f t="shared" ca="1" si="414"/>
        <v>0</v>
      </c>
      <c r="Q2037" s="27">
        <v>652397</v>
      </c>
      <c r="R2037" s="26">
        <f t="shared" si="415"/>
        <v>651397</v>
      </c>
      <c r="S2037" s="27">
        <f t="shared" si="416"/>
        <v>1</v>
      </c>
      <c r="T2037" s="28">
        <f t="shared" si="417"/>
        <v>586257.30000000005</v>
      </c>
      <c r="U2037" s="61">
        <f ca="1">OFFSET($U$4,B2037,0)/OFFSET($G$4,B2037,0)*G2037</f>
        <v>2004171.9242307381</v>
      </c>
      <c r="V2037" s="62">
        <f t="shared" ca="1" si="418"/>
        <v>2590429.2242307384</v>
      </c>
      <c r="W2037" s="63">
        <v>1223.7177671411262</v>
      </c>
      <c r="X2037" s="63">
        <f t="shared" ca="1" si="419"/>
        <v>1155.4100018870377</v>
      </c>
      <c r="Y2037" s="64">
        <f t="shared" ca="1" si="420"/>
        <v>-5.5819868835990216E-2</v>
      </c>
      <c r="Z2037" s="64"/>
      <c r="AA2037" s="64">
        <f ca="1">MAX(Y2037,OFFSET($AA$4,B2037,0))</f>
        <v>-5.5819868835990216E-2</v>
      </c>
      <c r="AB2037" s="62">
        <f t="shared" ca="1" si="421"/>
        <v>2590429.2242307384</v>
      </c>
      <c r="AC2037" s="65">
        <f t="shared" ca="1" si="422"/>
        <v>0</v>
      </c>
      <c r="AD2037" s="62">
        <f ca="1">MAX(0,AB2037-W2037*(1+OFFSET($Y$4,B2037,0))*E2037)</f>
        <v>36981.391151671764</v>
      </c>
      <c r="AE2037" s="65">
        <f ca="1">IF(OFFSET($AC$4,B2037,0)=0,0,-OFFSET($AC$4,B2037,0)/OFFSET($AD$4,B2037,0)*AD2037)</f>
        <v>-19340.053469109414</v>
      </c>
      <c r="AF2037" s="51">
        <f t="shared" ca="1" si="423"/>
        <v>2571089.170761629</v>
      </c>
    </row>
    <row r="2038" spans="1:32" ht="11.25" x14ac:dyDescent="0.2">
      <c r="A2038" s="60">
        <v>80121</v>
      </c>
      <c r="B2038" s="102">
        <f>INT(A2038/10000)</f>
        <v>8</v>
      </c>
      <c r="C2038" s="109">
        <v>1</v>
      </c>
      <c r="D2038" s="60" t="s">
        <v>2094</v>
      </c>
      <c r="E2038" s="60">
        <v>411</v>
      </c>
      <c r="F2038" s="60">
        <v>0</v>
      </c>
      <c r="G2038" s="60">
        <f t="shared" si="411"/>
        <v>662.50746268656712</v>
      </c>
      <c r="H2038" s="60"/>
      <c r="I2038" s="60"/>
      <c r="J2038" s="57"/>
      <c r="K2038" s="23">
        <f t="shared" si="412"/>
        <v>1</v>
      </c>
      <c r="L2038" s="23">
        <f t="shared" si="413"/>
        <v>0</v>
      </c>
      <c r="M2038" s="23">
        <f ca="1">OFFSET('Z1'!$B$7,B2038,K2038)*E2038</f>
        <v>0</v>
      </c>
      <c r="N2038" s="23">
        <f ca="1">IF(L2038&gt;0,OFFSET('Z1'!$I$7,B2038,L2038)*IF(L2038=1,E2038-9300,IF(L2038=2,E2038-18000,IF(L2038=3,E2038-45000,0))),0)</f>
        <v>0</v>
      </c>
      <c r="O2038" s="23">
        <f>IF(AND(F2038=1,E2038&gt;20000,E2038&lt;=45000),E2038*'Z1'!$G$7,0)+IF(AND(F2038=1,E2038&gt;45000,E2038&lt;=50000),'Z1'!$G$7/5000*(50000-E2038)*E2038,0)</f>
        <v>0</v>
      </c>
      <c r="P2038" s="24">
        <f t="shared" ca="1" si="414"/>
        <v>0</v>
      </c>
      <c r="Q2038" s="27">
        <v>14381</v>
      </c>
      <c r="R2038" s="26">
        <f t="shared" si="415"/>
        <v>13381</v>
      </c>
      <c r="S2038" s="27">
        <f t="shared" si="416"/>
        <v>1</v>
      </c>
      <c r="T2038" s="28">
        <f t="shared" si="417"/>
        <v>12042.9</v>
      </c>
      <c r="U2038" s="61">
        <f ca="1">OFFSET($U$4,B2038,0)/OFFSET($G$4,B2038,0)*G2038</f>
        <v>367401.7220601397</v>
      </c>
      <c r="V2038" s="62">
        <f t="shared" ca="1" si="418"/>
        <v>379444.62206013972</v>
      </c>
      <c r="W2038" s="63">
        <v>991.23679270289176</v>
      </c>
      <c r="X2038" s="63">
        <f t="shared" ca="1" si="419"/>
        <v>923.22292472053459</v>
      </c>
      <c r="Y2038" s="64">
        <f t="shared" ca="1" si="420"/>
        <v>-6.861515682534125E-2</v>
      </c>
      <c r="Z2038" s="64"/>
      <c r="AA2038" s="64">
        <f ca="1">MAX(Y2038,OFFSET($AA$4,B2038,0))</f>
        <v>-6.861515682534125E-2</v>
      </c>
      <c r="AB2038" s="62">
        <f t="shared" ca="1" si="421"/>
        <v>379444.62206013972</v>
      </c>
      <c r="AC2038" s="65">
        <f t="shared" ca="1" si="422"/>
        <v>0</v>
      </c>
      <c r="AD2038" s="62">
        <f ca="1">MAX(0,AB2038-W2038*(1+OFFSET($Y$4,B2038,0))*E2038)</f>
        <v>278.65309480129508</v>
      </c>
      <c r="AE2038" s="65">
        <f ca="1">IF(OFFSET($AC$4,B2038,0)=0,0,-OFFSET($AC$4,B2038,0)/OFFSET($AD$4,B2038,0)*AD2038)</f>
        <v>-145.72642036875462</v>
      </c>
      <c r="AF2038" s="51">
        <f t="shared" ca="1" si="423"/>
        <v>379298.89563977096</v>
      </c>
    </row>
    <row r="2039" spans="1:32" ht="11.25" x14ac:dyDescent="0.2">
      <c r="A2039" s="60">
        <v>80122</v>
      </c>
      <c r="B2039" s="102">
        <f>INT(A2039/10000)</f>
        <v>8</v>
      </c>
      <c r="C2039" s="109">
        <v>4</v>
      </c>
      <c r="D2039" s="60" t="s">
        <v>2095</v>
      </c>
      <c r="E2039" s="60">
        <v>3856</v>
      </c>
      <c r="F2039" s="60">
        <v>0</v>
      </c>
      <c r="G2039" s="60">
        <f t="shared" si="411"/>
        <v>6215.6417910447763</v>
      </c>
      <c r="H2039" s="60"/>
      <c r="I2039" s="60"/>
      <c r="J2039" s="57"/>
      <c r="K2039" s="23">
        <f t="shared" si="412"/>
        <v>1</v>
      </c>
      <c r="L2039" s="23">
        <f t="shared" si="413"/>
        <v>0</v>
      </c>
      <c r="M2039" s="23">
        <f ca="1">OFFSET('Z1'!$B$7,B2039,K2039)*E2039</f>
        <v>0</v>
      </c>
      <c r="N2039" s="23">
        <f ca="1">IF(L2039&gt;0,OFFSET('Z1'!$I$7,B2039,L2039)*IF(L2039=1,E2039-9300,IF(L2039=2,E2039-18000,IF(L2039=3,E2039-45000,0))),0)</f>
        <v>0</v>
      </c>
      <c r="O2039" s="23">
        <f>IF(AND(F2039=1,E2039&gt;20000,E2039&lt;=45000),E2039*'Z1'!$G$7,0)+IF(AND(F2039=1,E2039&gt;45000,E2039&lt;=50000),'Z1'!$G$7/5000*(50000-E2039)*E2039,0)</f>
        <v>0</v>
      </c>
      <c r="P2039" s="24">
        <f t="shared" ca="1" si="414"/>
        <v>0</v>
      </c>
      <c r="Q2039" s="27">
        <v>318417</v>
      </c>
      <c r="R2039" s="26">
        <f t="shared" si="415"/>
        <v>317417</v>
      </c>
      <c r="S2039" s="27">
        <f t="shared" si="416"/>
        <v>1</v>
      </c>
      <c r="T2039" s="28">
        <f t="shared" si="417"/>
        <v>285675.3</v>
      </c>
      <c r="U2039" s="61">
        <f ca="1">OFFSET($U$4,B2039,0)/OFFSET($G$4,B2039,0)*G2039</f>
        <v>3446961.1685253014</v>
      </c>
      <c r="V2039" s="62">
        <f t="shared" ca="1" si="418"/>
        <v>3732636.4685253012</v>
      </c>
      <c r="W2039" s="63">
        <v>1042.6076031395723</v>
      </c>
      <c r="X2039" s="63">
        <f t="shared" ca="1" si="419"/>
        <v>968.00738291631251</v>
      </c>
      <c r="Y2039" s="64">
        <f t="shared" ca="1" si="420"/>
        <v>-7.1551578943620298E-2</v>
      </c>
      <c r="Z2039" s="64"/>
      <c r="AA2039" s="64">
        <f ca="1">MAX(Y2039,OFFSET($AA$4,B2039,0))</f>
        <v>-7.1551578943620298E-2</v>
      </c>
      <c r="AB2039" s="62">
        <f t="shared" ca="1" si="421"/>
        <v>3732636.4685253012</v>
      </c>
      <c r="AC2039" s="65">
        <f t="shared" ca="1" si="422"/>
        <v>0</v>
      </c>
      <c r="AD2039" s="62">
        <f ca="1">MAX(0,AB2039-W2039*(1+OFFSET($Y$4,B2039,0))*E2039)</f>
        <v>0</v>
      </c>
      <c r="AE2039" s="65">
        <f ca="1">IF(OFFSET($AC$4,B2039,0)=0,0,-OFFSET($AC$4,B2039,0)/OFFSET($AD$4,B2039,0)*AD2039)</f>
        <v>0</v>
      </c>
      <c r="AF2039" s="51">
        <f t="shared" ca="1" si="423"/>
        <v>3732636.4685253012</v>
      </c>
    </row>
    <row r="2040" spans="1:32" ht="11.25" x14ac:dyDescent="0.2">
      <c r="A2040" s="60">
        <v>80123</v>
      </c>
      <c r="B2040" s="102">
        <f>INT(A2040/10000)</f>
        <v>8</v>
      </c>
      <c r="C2040" s="109">
        <v>2</v>
      </c>
      <c r="D2040" s="60" t="s">
        <v>2096</v>
      </c>
      <c r="E2040" s="60">
        <v>845</v>
      </c>
      <c r="F2040" s="60">
        <v>0</v>
      </c>
      <c r="G2040" s="60">
        <f t="shared" si="411"/>
        <v>1362.0895522388059</v>
      </c>
      <c r="H2040" s="60"/>
      <c r="I2040" s="60"/>
      <c r="J2040" s="57"/>
      <c r="K2040" s="23">
        <f t="shared" si="412"/>
        <v>1</v>
      </c>
      <c r="L2040" s="23">
        <f t="shared" si="413"/>
        <v>0</v>
      </c>
      <c r="M2040" s="23">
        <f ca="1">OFFSET('Z1'!$B$7,B2040,K2040)*E2040</f>
        <v>0</v>
      </c>
      <c r="N2040" s="23">
        <f ca="1">IF(L2040&gt;0,OFFSET('Z1'!$I$7,B2040,L2040)*IF(L2040=1,E2040-9300,IF(L2040=2,E2040-18000,IF(L2040=3,E2040-45000,0))),0)</f>
        <v>0</v>
      </c>
      <c r="O2040" s="23">
        <f>IF(AND(F2040=1,E2040&gt;20000,E2040&lt;=45000),E2040*'Z1'!$G$7,0)+IF(AND(F2040=1,E2040&gt;45000,E2040&lt;=50000),'Z1'!$G$7/5000*(50000-E2040)*E2040,0)</f>
        <v>0</v>
      </c>
      <c r="P2040" s="24">
        <f t="shared" ca="1" si="414"/>
        <v>0</v>
      </c>
      <c r="Q2040" s="27">
        <v>79879</v>
      </c>
      <c r="R2040" s="26">
        <f t="shared" si="415"/>
        <v>78879</v>
      </c>
      <c r="S2040" s="27">
        <f t="shared" si="416"/>
        <v>1</v>
      </c>
      <c r="T2040" s="28">
        <f t="shared" si="417"/>
        <v>70991.100000000006</v>
      </c>
      <c r="U2040" s="61">
        <f ca="1">OFFSET($U$4,B2040,0)/OFFSET($G$4,B2040,0)*G2040</f>
        <v>755363.63781220943</v>
      </c>
      <c r="V2040" s="62">
        <f t="shared" ca="1" si="418"/>
        <v>826354.73781220941</v>
      </c>
      <c r="W2040" s="63">
        <v>1063.0566231562623</v>
      </c>
      <c r="X2040" s="63">
        <f t="shared" ca="1" si="419"/>
        <v>977.93460096119452</v>
      </c>
      <c r="Y2040" s="64">
        <f t="shared" ca="1" si="420"/>
        <v>-8.0072895780787912E-2</v>
      </c>
      <c r="Z2040" s="64"/>
      <c r="AA2040" s="64">
        <f ca="1">MAX(Y2040,OFFSET($AA$4,B2040,0))</f>
        <v>-7.4299138766085404E-2</v>
      </c>
      <c r="AB2040" s="62">
        <f t="shared" ca="1" si="421"/>
        <v>831541.20469876274</v>
      </c>
      <c r="AC2040" s="65">
        <f t="shared" ca="1" si="422"/>
        <v>5186.4668865533313</v>
      </c>
      <c r="AD2040" s="62">
        <f ca="1">MAX(0,AB2040-W2040*(1+OFFSET($Y$4,B2040,0))*E2040)</f>
        <v>0</v>
      </c>
      <c r="AE2040" s="65">
        <f ca="1">IF(OFFSET($AC$4,B2040,0)=0,0,-OFFSET($AC$4,B2040,0)/OFFSET($AD$4,B2040,0)*AD2040)</f>
        <v>0</v>
      </c>
      <c r="AF2040" s="51">
        <f t="shared" ca="1" si="423"/>
        <v>831541.20469876274</v>
      </c>
    </row>
    <row r="2041" spans="1:32" ht="11.25" x14ac:dyDescent="0.2">
      <c r="A2041" s="60">
        <v>80124</v>
      </c>
      <c r="B2041" s="102">
        <f>INT(A2041/10000)</f>
        <v>8</v>
      </c>
      <c r="C2041" s="109">
        <v>2</v>
      </c>
      <c r="D2041" s="60" t="s">
        <v>2097</v>
      </c>
      <c r="E2041" s="60">
        <v>661</v>
      </c>
      <c r="F2041" s="60">
        <v>0</v>
      </c>
      <c r="G2041" s="60">
        <f t="shared" si="411"/>
        <v>1065.4925373134329</v>
      </c>
      <c r="H2041" s="60"/>
      <c r="I2041" s="60"/>
      <c r="J2041" s="57"/>
      <c r="K2041" s="23">
        <f t="shared" si="412"/>
        <v>1</v>
      </c>
      <c r="L2041" s="23">
        <f t="shared" si="413"/>
        <v>0</v>
      </c>
      <c r="M2041" s="23">
        <f ca="1">OFFSET('Z1'!$B$7,B2041,K2041)*E2041</f>
        <v>0</v>
      </c>
      <c r="N2041" s="23">
        <f ca="1">IF(L2041&gt;0,OFFSET('Z1'!$I$7,B2041,L2041)*IF(L2041=1,E2041-9300,IF(L2041=2,E2041-18000,IF(L2041=3,E2041-45000,0))),0)</f>
        <v>0</v>
      </c>
      <c r="O2041" s="23">
        <f>IF(AND(F2041=1,E2041&gt;20000,E2041&lt;=45000),E2041*'Z1'!$G$7,0)+IF(AND(F2041=1,E2041&gt;45000,E2041&lt;=50000),'Z1'!$G$7/5000*(50000-E2041)*E2041,0)</f>
        <v>0</v>
      </c>
      <c r="P2041" s="24">
        <f t="shared" ca="1" si="414"/>
        <v>0</v>
      </c>
      <c r="Q2041" s="27">
        <v>23739</v>
      </c>
      <c r="R2041" s="26">
        <f t="shared" si="415"/>
        <v>22739</v>
      </c>
      <c r="S2041" s="27">
        <f t="shared" si="416"/>
        <v>1</v>
      </c>
      <c r="T2041" s="28">
        <f t="shared" si="417"/>
        <v>20465.100000000002</v>
      </c>
      <c r="U2041" s="61">
        <f ca="1">OFFSET($U$4,B2041,0)/OFFSET($G$4,B2041,0)*G2041</f>
        <v>590882.08827676973</v>
      </c>
      <c r="V2041" s="62">
        <f t="shared" ca="1" si="418"/>
        <v>611347.18827676971</v>
      </c>
      <c r="W2041" s="63">
        <v>1001.8271645292633</v>
      </c>
      <c r="X2041" s="63">
        <f t="shared" ca="1" si="419"/>
        <v>924.88228181054421</v>
      </c>
      <c r="Y2041" s="64">
        <f t="shared" ca="1" si="420"/>
        <v>-7.6804548172611953E-2</v>
      </c>
      <c r="Z2041" s="64"/>
      <c r="AA2041" s="64">
        <f ca="1">MAX(Y2041,OFFSET($AA$4,B2041,0))</f>
        <v>-7.4299138766085404E-2</v>
      </c>
      <c r="AB2041" s="62">
        <f t="shared" ca="1" si="421"/>
        <v>613006.28981711029</v>
      </c>
      <c r="AC2041" s="65">
        <f t="shared" ca="1" si="422"/>
        <v>1659.1015403405763</v>
      </c>
      <c r="AD2041" s="62">
        <f ca="1">MAX(0,AB2041-W2041*(1+OFFSET($Y$4,B2041,0))*E2041)</f>
        <v>0</v>
      </c>
      <c r="AE2041" s="65">
        <f ca="1">IF(OFFSET($AC$4,B2041,0)=0,0,-OFFSET($AC$4,B2041,0)/OFFSET($AD$4,B2041,0)*AD2041)</f>
        <v>0</v>
      </c>
      <c r="AF2041" s="51">
        <f t="shared" ca="1" si="423"/>
        <v>613006.28981711029</v>
      </c>
    </row>
    <row r="2042" spans="1:32" ht="11.25" x14ac:dyDescent="0.2">
      <c r="A2042" s="60">
        <v>80125</v>
      </c>
      <c r="B2042" s="102">
        <f>INT(A2042/10000)</f>
        <v>8</v>
      </c>
      <c r="C2042" s="109">
        <v>1</v>
      </c>
      <c r="D2042" s="60" t="s">
        <v>2098</v>
      </c>
      <c r="E2042" s="60">
        <v>290</v>
      </c>
      <c r="F2042" s="60">
        <v>0</v>
      </c>
      <c r="G2042" s="60">
        <f t="shared" si="411"/>
        <v>467.46268656716416</v>
      </c>
      <c r="H2042" s="60"/>
      <c r="I2042" s="60"/>
      <c r="J2042" s="57"/>
      <c r="K2042" s="23">
        <f t="shared" si="412"/>
        <v>1</v>
      </c>
      <c r="L2042" s="23">
        <f t="shared" si="413"/>
        <v>0</v>
      </c>
      <c r="M2042" s="23">
        <f ca="1">OFFSET('Z1'!$B$7,B2042,K2042)*E2042</f>
        <v>0</v>
      </c>
      <c r="N2042" s="23">
        <f ca="1">IF(L2042&gt;0,OFFSET('Z1'!$I$7,B2042,L2042)*IF(L2042=1,E2042-9300,IF(L2042=2,E2042-18000,IF(L2042=3,E2042-45000,0))),0)</f>
        <v>0</v>
      </c>
      <c r="O2042" s="23">
        <f>IF(AND(F2042=1,E2042&gt;20000,E2042&lt;=45000),E2042*'Z1'!$G$7,0)+IF(AND(F2042=1,E2042&gt;45000,E2042&lt;=50000),'Z1'!$G$7/5000*(50000-E2042)*E2042,0)</f>
        <v>0</v>
      </c>
      <c r="P2042" s="24">
        <f t="shared" ca="1" si="414"/>
        <v>0</v>
      </c>
      <c r="Q2042" s="27">
        <v>0</v>
      </c>
      <c r="R2042" s="26">
        <f t="shared" si="415"/>
        <v>0</v>
      </c>
      <c r="S2042" s="27">
        <f t="shared" si="416"/>
        <v>1</v>
      </c>
      <c r="T2042" s="28">
        <f t="shared" si="417"/>
        <v>0</v>
      </c>
      <c r="U2042" s="61">
        <f ca="1">OFFSET($U$4,B2042,0)/OFFSET($G$4,B2042,0)*G2042</f>
        <v>259237.2248112908</v>
      </c>
      <c r="V2042" s="62">
        <f t="shared" ca="1" si="418"/>
        <v>259237.2248112908</v>
      </c>
      <c r="W2042" s="63">
        <v>970.59649786259695</v>
      </c>
      <c r="X2042" s="63">
        <f t="shared" ca="1" si="419"/>
        <v>893.92146486651995</v>
      </c>
      <c r="Y2042" s="64">
        <f t="shared" ca="1" si="420"/>
        <v>-7.899784633977891E-2</v>
      </c>
      <c r="Z2042" s="64"/>
      <c r="AA2042" s="64">
        <f ca="1">MAX(Y2042,OFFSET($AA$4,B2042,0))</f>
        <v>-7.4299138766085404E-2</v>
      </c>
      <c r="AB2042" s="62">
        <f t="shared" ca="1" si="421"/>
        <v>260559.78405478792</v>
      </c>
      <c r="AC2042" s="65">
        <f t="shared" ca="1" si="422"/>
        <v>1322.5592434971186</v>
      </c>
      <c r="AD2042" s="62">
        <f ca="1">MAX(0,AB2042-W2042*(1+OFFSET($Y$4,B2042,0))*E2042)</f>
        <v>0</v>
      </c>
      <c r="AE2042" s="65">
        <f ca="1">IF(OFFSET($AC$4,B2042,0)=0,0,-OFFSET($AC$4,B2042,0)/OFFSET($AD$4,B2042,0)*AD2042)</f>
        <v>0</v>
      </c>
      <c r="AF2042" s="51">
        <f t="shared" ca="1" si="423"/>
        <v>260559.78405478792</v>
      </c>
    </row>
    <row r="2043" spans="1:32" ht="11.25" x14ac:dyDescent="0.2">
      <c r="A2043" s="60">
        <v>80126</v>
      </c>
      <c r="B2043" s="102">
        <f>INT(A2043/10000)</f>
        <v>8</v>
      </c>
      <c r="C2043" s="109">
        <v>3</v>
      </c>
      <c r="D2043" s="60" t="s">
        <v>2099</v>
      </c>
      <c r="E2043" s="60">
        <v>2231</v>
      </c>
      <c r="F2043" s="60">
        <v>0</v>
      </c>
      <c r="G2043" s="60">
        <f t="shared" si="411"/>
        <v>3596.2388059701493</v>
      </c>
      <c r="H2043" s="60"/>
      <c r="I2043" s="60"/>
      <c r="J2043" s="57"/>
      <c r="K2043" s="23">
        <f t="shared" si="412"/>
        <v>1</v>
      </c>
      <c r="L2043" s="23">
        <f t="shared" si="413"/>
        <v>0</v>
      </c>
      <c r="M2043" s="23">
        <f ca="1">OFFSET('Z1'!$B$7,B2043,K2043)*E2043</f>
        <v>0</v>
      </c>
      <c r="N2043" s="23">
        <f ca="1">IF(L2043&gt;0,OFFSET('Z1'!$I$7,B2043,L2043)*IF(L2043=1,E2043-9300,IF(L2043=2,E2043-18000,IF(L2043=3,E2043-45000,0))),0)</f>
        <v>0</v>
      </c>
      <c r="O2043" s="23">
        <f>IF(AND(F2043=1,E2043&gt;20000,E2043&lt;=45000),E2043*'Z1'!$G$7,0)+IF(AND(F2043=1,E2043&gt;45000,E2043&lt;=50000),'Z1'!$G$7/5000*(50000-E2043)*E2043,0)</f>
        <v>0</v>
      </c>
      <c r="P2043" s="24">
        <f t="shared" ca="1" si="414"/>
        <v>0</v>
      </c>
      <c r="Q2043" s="27">
        <v>2337</v>
      </c>
      <c r="R2043" s="26">
        <f t="shared" si="415"/>
        <v>1337</v>
      </c>
      <c r="S2043" s="27">
        <f t="shared" si="416"/>
        <v>1</v>
      </c>
      <c r="T2043" s="28">
        <f t="shared" si="417"/>
        <v>1203.3</v>
      </c>
      <c r="U2043" s="61">
        <f ca="1">OFFSET($U$4,B2043,0)/OFFSET($G$4,B2043,0)*G2043</f>
        <v>1994338.7881172062</v>
      </c>
      <c r="V2043" s="62">
        <f t="shared" ca="1" si="418"/>
        <v>1995542.0881172062</v>
      </c>
      <c r="W2043" s="63">
        <v>971.87647361991912</v>
      </c>
      <c r="X2043" s="63">
        <f t="shared" ca="1" si="419"/>
        <v>894.46081941604939</v>
      </c>
      <c r="Y2043" s="64">
        <f t="shared" ca="1" si="420"/>
        <v>-7.9655857822673704E-2</v>
      </c>
      <c r="Z2043" s="64"/>
      <c r="AA2043" s="64">
        <f ca="1">MAX(Y2043,OFFSET($AA$4,B2043,0))</f>
        <v>-7.4299138766085404E-2</v>
      </c>
      <c r="AB2043" s="62">
        <f t="shared" ca="1" si="421"/>
        <v>2007156.828562397</v>
      </c>
      <c r="AC2043" s="65">
        <f t="shared" ca="1" si="422"/>
        <v>11614.740445190808</v>
      </c>
      <c r="AD2043" s="62">
        <f ca="1">MAX(0,AB2043-W2043*(1+OFFSET($Y$4,B2043,0))*E2043)</f>
        <v>0</v>
      </c>
      <c r="AE2043" s="65">
        <f ca="1">IF(OFFSET($AC$4,B2043,0)=0,0,-OFFSET($AC$4,B2043,0)/OFFSET($AD$4,B2043,0)*AD2043)</f>
        <v>0</v>
      </c>
      <c r="AF2043" s="51">
        <f t="shared" ca="1" si="423"/>
        <v>2007156.828562397</v>
      </c>
    </row>
    <row r="2044" spans="1:32" ht="11.25" x14ac:dyDescent="0.2">
      <c r="A2044" s="60">
        <v>80127</v>
      </c>
      <c r="B2044" s="102">
        <f>INT(A2044/10000)</f>
        <v>8</v>
      </c>
      <c r="C2044" s="109">
        <v>2</v>
      </c>
      <c r="D2044" s="60" t="s">
        <v>2100</v>
      </c>
      <c r="E2044" s="60">
        <v>711</v>
      </c>
      <c r="F2044" s="60">
        <v>0</v>
      </c>
      <c r="G2044" s="60">
        <f t="shared" si="411"/>
        <v>1146.0895522388059</v>
      </c>
      <c r="H2044" s="60"/>
      <c r="I2044" s="60"/>
      <c r="J2044" s="57"/>
      <c r="K2044" s="23">
        <f t="shared" si="412"/>
        <v>1</v>
      </c>
      <c r="L2044" s="23">
        <f t="shared" si="413"/>
        <v>0</v>
      </c>
      <c r="M2044" s="23">
        <f ca="1">OFFSET('Z1'!$B$7,B2044,K2044)*E2044</f>
        <v>0</v>
      </c>
      <c r="N2044" s="23">
        <f ca="1">IF(L2044&gt;0,OFFSET('Z1'!$I$7,B2044,L2044)*IF(L2044=1,E2044-9300,IF(L2044=2,E2044-18000,IF(L2044=3,E2044-45000,0))),0)</f>
        <v>0</v>
      </c>
      <c r="O2044" s="23">
        <f>IF(AND(F2044=1,E2044&gt;20000,E2044&lt;=45000),E2044*'Z1'!$G$7,0)+IF(AND(F2044=1,E2044&gt;45000,E2044&lt;=50000),'Z1'!$G$7/5000*(50000-E2044)*E2044,0)</f>
        <v>0</v>
      </c>
      <c r="P2044" s="24">
        <f t="shared" ca="1" si="414"/>
        <v>0</v>
      </c>
      <c r="Q2044" s="27">
        <v>2436</v>
      </c>
      <c r="R2044" s="26">
        <f t="shared" si="415"/>
        <v>1436</v>
      </c>
      <c r="S2044" s="27">
        <f t="shared" si="416"/>
        <v>1</v>
      </c>
      <c r="T2044" s="28">
        <f t="shared" si="417"/>
        <v>1292.4000000000001</v>
      </c>
      <c r="U2044" s="61">
        <f ca="1">OFFSET($U$4,B2044,0)/OFFSET($G$4,B2044,0)*G2044</f>
        <v>635578.16152009577</v>
      </c>
      <c r="V2044" s="62">
        <f t="shared" ca="1" si="418"/>
        <v>636870.5615200958</v>
      </c>
      <c r="W2044" s="63">
        <v>972.78347265251284</v>
      </c>
      <c r="X2044" s="63">
        <f t="shared" ca="1" si="419"/>
        <v>895.73918638550742</v>
      </c>
      <c r="Y2044" s="64">
        <f t="shared" ca="1" si="420"/>
        <v>-7.9199830623074674E-2</v>
      </c>
      <c r="Z2044" s="64"/>
      <c r="AA2044" s="64">
        <f ca="1">MAX(Y2044,OFFSET($AA$4,B2044,0))</f>
        <v>-7.4299138766085404E-2</v>
      </c>
      <c r="AB2044" s="62">
        <f t="shared" ca="1" si="421"/>
        <v>640260.1203826986</v>
      </c>
      <c r="AC2044" s="65">
        <f t="shared" ca="1" si="422"/>
        <v>3389.5588626028039</v>
      </c>
      <c r="AD2044" s="62">
        <f ca="1">MAX(0,AB2044-W2044*(1+OFFSET($Y$4,B2044,0))*E2044)</f>
        <v>0</v>
      </c>
      <c r="AE2044" s="65">
        <f ca="1">IF(OFFSET($AC$4,B2044,0)=0,0,-OFFSET($AC$4,B2044,0)/OFFSET($AD$4,B2044,0)*AD2044)</f>
        <v>0</v>
      </c>
      <c r="AF2044" s="51">
        <f t="shared" ca="1" si="423"/>
        <v>640260.1203826986</v>
      </c>
    </row>
    <row r="2045" spans="1:32" ht="11.25" x14ac:dyDescent="0.2">
      <c r="A2045" s="60">
        <v>80128</v>
      </c>
      <c r="B2045" s="102">
        <f>INT(A2045/10000)</f>
        <v>8</v>
      </c>
      <c r="C2045" s="109">
        <v>3</v>
      </c>
      <c r="D2045" s="60" t="s">
        <v>2101</v>
      </c>
      <c r="E2045" s="60">
        <v>2183</v>
      </c>
      <c r="F2045" s="60">
        <v>0</v>
      </c>
      <c r="G2045" s="60">
        <f t="shared" si="411"/>
        <v>3518.8656716417909</v>
      </c>
      <c r="H2045" s="60"/>
      <c r="I2045" s="60"/>
      <c r="J2045" s="57"/>
      <c r="K2045" s="23">
        <f t="shared" si="412"/>
        <v>1</v>
      </c>
      <c r="L2045" s="23">
        <f t="shared" si="413"/>
        <v>0</v>
      </c>
      <c r="M2045" s="23">
        <f ca="1">OFFSET('Z1'!$B$7,B2045,K2045)*E2045</f>
        <v>0</v>
      </c>
      <c r="N2045" s="23">
        <f ca="1">IF(L2045&gt;0,OFFSET('Z1'!$I$7,B2045,L2045)*IF(L2045=1,E2045-9300,IF(L2045=2,E2045-18000,IF(L2045=3,E2045-45000,0))),0)</f>
        <v>0</v>
      </c>
      <c r="O2045" s="23">
        <f>IF(AND(F2045=1,E2045&gt;20000,E2045&lt;=45000),E2045*'Z1'!$G$7,0)+IF(AND(F2045=1,E2045&gt;45000,E2045&lt;=50000),'Z1'!$G$7/5000*(50000-E2045)*E2045,0)</f>
        <v>0</v>
      </c>
      <c r="P2045" s="24">
        <f t="shared" ca="1" si="414"/>
        <v>0</v>
      </c>
      <c r="Q2045" s="27">
        <v>273784</v>
      </c>
      <c r="R2045" s="26">
        <f t="shared" si="415"/>
        <v>272784</v>
      </c>
      <c r="S2045" s="27">
        <f t="shared" si="416"/>
        <v>1</v>
      </c>
      <c r="T2045" s="28">
        <f t="shared" si="417"/>
        <v>245505.6</v>
      </c>
      <c r="U2045" s="61">
        <f ca="1">OFFSET($U$4,B2045,0)/OFFSET($G$4,B2045,0)*G2045</f>
        <v>1951430.5578036131</v>
      </c>
      <c r="V2045" s="62">
        <f t="shared" ca="1" si="418"/>
        <v>2196936.1578036132</v>
      </c>
      <c r="W2045" s="63">
        <v>1081.2709601051599</v>
      </c>
      <c r="X2045" s="63">
        <f t="shared" ca="1" si="419"/>
        <v>1006.3839476883248</v>
      </c>
      <c r="Y2045" s="64">
        <f t="shared" ca="1" si="420"/>
        <v>-6.9258322085661073E-2</v>
      </c>
      <c r="Z2045" s="64"/>
      <c r="AA2045" s="64">
        <f ca="1">MAX(Y2045,OFFSET($AA$4,B2045,0))</f>
        <v>-6.9258322085661073E-2</v>
      </c>
      <c r="AB2045" s="62">
        <f t="shared" ca="1" si="421"/>
        <v>2196936.1578036128</v>
      </c>
      <c r="AC2045" s="65">
        <f t="shared" ca="1" si="422"/>
        <v>0</v>
      </c>
      <c r="AD2045" s="62">
        <f ca="1">MAX(0,AB2045-W2045*(1+OFFSET($Y$4,B2045,0))*E2045)</f>
        <v>96.344284556340426</v>
      </c>
      <c r="AE2045" s="65">
        <f ca="1">IF(OFFSET($AC$4,B2045,0)=0,0,-OFFSET($AC$4,B2045,0)/OFFSET($AD$4,B2045,0)*AD2045)</f>
        <v>-50.384897829309615</v>
      </c>
      <c r="AF2045" s="51">
        <f t="shared" ca="1" si="423"/>
        <v>2196885.7729057833</v>
      </c>
    </row>
    <row r="2046" spans="1:32" ht="11.25" x14ac:dyDescent="0.2">
      <c r="A2046" s="60">
        <v>80129</v>
      </c>
      <c r="B2046" s="102">
        <f>INT(A2046/10000)</f>
        <v>8</v>
      </c>
      <c r="C2046" s="109">
        <v>4</v>
      </c>
      <c r="D2046" s="60" t="s">
        <v>2102</v>
      </c>
      <c r="E2046" s="60">
        <v>2655</v>
      </c>
      <c r="F2046" s="60">
        <v>0</v>
      </c>
      <c r="G2046" s="60">
        <f t="shared" si="411"/>
        <v>4279.7014925373132</v>
      </c>
      <c r="H2046" s="60"/>
      <c r="I2046" s="60"/>
      <c r="J2046" s="57"/>
      <c r="K2046" s="23">
        <f t="shared" si="412"/>
        <v>1</v>
      </c>
      <c r="L2046" s="23">
        <f t="shared" si="413"/>
        <v>0</v>
      </c>
      <c r="M2046" s="23">
        <f ca="1">OFFSET('Z1'!$B$7,B2046,K2046)*E2046</f>
        <v>0</v>
      </c>
      <c r="N2046" s="23">
        <f ca="1">IF(L2046&gt;0,OFFSET('Z1'!$I$7,B2046,L2046)*IF(L2046=1,E2046-9300,IF(L2046=2,E2046-18000,IF(L2046=3,E2046-45000,0))),0)</f>
        <v>0</v>
      </c>
      <c r="O2046" s="23">
        <f>IF(AND(F2046=1,E2046&gt;20000,E2046&lt;=45000),E2046*'Z1'!$G$7,0)+IF(AND(F2046=1,E2046&gt;45000,E2046&lt;=50000),'Z1'!$G$7/5000*(50000-E2046)*E2046,0)</f>
        <v>0</v>
      </c>
      <c r="P2046" s="24">
        <f t="shared" ca="1" si="414"/>
        <v>0</v>
      </c>
      <c r="Q2046" s="27">
        <v>94168</v>
      </c>
      <c r="R2046" s="26">
        <f t="shared" si="415"/>
        <v>93168</v>
      </c>
      <c r="S2046" s="27">
        <f t="shared" si="416"/>
        <v>1</v>
      </c>
      <c r="T2046" s="28">
        <f t="shared" si="417"/>
        <v>83851.199999999997</v>
      </c>
      <c r="U2046" s="61">
        <f ca="1">OFFSET($U$4,B2046,0)/OFFSET($G$4,B2046,0)*G2046</f>
        <v>2373361.4892206104</v>
      </c>
      <c r="V2046" s="62">
        <f t="shared" ca="1" si="418"/>
        <v>2457212.6892206105</v>
      </c>
      <c r="W2046" s="63">
        <v>1003.7987603060359</v>
      </c>
      <c r="X2046" s="63">
        <f t="shared" ca="1" si="419"/>
        <v>925.50383774787588</v>
      </c>
      <c r="Y2046" s="64">
        <f t="shared" ca="1" si="420"/>
        <v>-7.7998624479561629E-2</v>
      </c>
      <c r="Z2046" s="64"/>
      <c r="AA2046" s="64">
        <f ca="1">MAX(Y2046,OFFSET($AA$4,B2046,0))</f>
        <v>-7.4299138766085404E-2</v>
      </c>
      <c r="AB2046" s="62">
        <f t="shared" ca="1" si="421"/>
        <v>2467072.1357248123</v>
      </c>
      <c r="AC2046" s="65">
        <f t="shared" ca="1" si="422"/>
        <v>9859.44650420174</v>
      </c>
      <c r="AD2046" s="62">
        <f ca="1">MAX(0,AB2046-W2046*(1+OFFSET($Y$4,B2046,0))*E2046)</f>
        <v>0</v>
      </c>
      <c r="AE2046" s="65">
        <f ca="1">IF(OFFSET($AC$4,B2046,0)=0,0,-OFFSET($AC$4,B2046,0)/OFFSET($AD$4,B2046,0)*AD2046)</f>
        <v>0</v>
      </c>
      <c r="AF2046" s="51">
        <f t="shared" ca="1" si="423"/>
        <v>2467072.1357248123</v>
      </c>
    </row>
    <row r="2047" spans="1:32" ht="11.25" x14ac:dyDescent="0.2">
      <c r="A2047" s="60">
        <v>80201</v>
      </c>
      <c r="B2047" s="102">
        <f>INT(A2047/10000)</f>
        <v>8</v>
      </c>
      <c r="C2047" s="109">
        <v>4</v>
      </c>
      <c r="D2047" s="60" t="s">
        <v>2103</v>
      </c>
      <c r="E2047" s="60">
        <v>3253</v>
      </c>
      <c r="F2047" s="60">
        <v>0</v>
      </c>
      <c r="G2047" s="60">
        <f t="shared" si="411"/>
        <v>5243.6417910447763</v>
      </c>
      <c r="H2047" s="60"/>
      <c r="I2047" s="60"/>
      <c r="J2047" s="57"/>
      <c r="K2047" s="23">
        <f t="shared" si="412"/>
        <v>1</v>
      </c>
      <c r="L2047" s="23">
        <f t="shared" si="413"/>
        <v>0</v>
      </c>
      <c r="M2047" s="23">
        <f ca="1">OFFSET('Z1'!$B$7,B2047,K2047)*E2047</f>
        <v>0</v>
      </c>
      <c r="N2047" s="23">
        <f ca="1">IF(L2047&gt;0,OFFSET('Z1'!$I$7,B2047,L2047)*IF(L2047=1,E2047-9300,IF(L2047=2,E2047-18000,IF(L2047=3,E2047-45000,0))),0)</f>
        <v>0</v>
      </c>
      <c r="O2047" s="23">
        <f>IF(AND(F2047=1,E2047&gt;20000,E2047&lt;=45000),E2047*'Z1'!$G$7,0)+IF(AND(F2047=1,E2047&gt;45000,E2047&lt;=50000),'Z1'!$G$7/5000*(50000-E2047)*E2047,0)</f>
        <v>0</v>
      </c>
      <c r="P2047" s="24">
        <f t="shared" ca="1" si="414"/>
        <v>0</v>
      </c>
      <c r="Q2047" s="27">
        <v>25221</v>
      </c>
      <c r="R2047" s="26">
        <f t="shared" si="415"/>
        <v>24221</v>
      </c>
      <c r="S2047" s="27">
        <f t="shared" si="416"/>
        <v>1</v>
      </c>
      <c r="T2047" s="28">
        <f t="shared" si="417"/>
        <v>21798.9</v>
      </c>
      <c r="U2047" s="61">
        <f ca="1">OFFSET($U$4,B2047,0)/OFFSET($G$4,B2047,0)*G2047</f>
        <v>2907926.5252107899</v>
      </c>
      <c r="V2047" s="62">
        <f t="shared" ca="1" si="418"/>
        <v>2929725.4252107898</v>
      </c>
      <c r="W2047" s="63">
        <v>977.0572616445495</v>
      </c>
      <c r="X2047" s="63">
        <f t="shared" ca="1" si="419"/>
        <v>900.62263301899475</v>
      </c>
      <c r="Y2047" s="64">
        <f t="shared" ca="1" si="420"/>
        <v>-7.8229425875104397E-2</v>
      </c>
      <c r="Z2047" s="64"/>
      <c r="AA2047" s="64">
        <f ca="1">MAX(Y2047,OFFSET($AA$4,B2047,0))</f>
        <v>-7.4299138766085404E-2</v>
      </c>
      <c r="AB2047" s="62">
        <f t="shared" ca="1" si="421"/>
        <v>2942217.3211281691</v>
      </c>
      <c r="AC2047" s="65">
        <f t="shared" ca="1" si="422"/>
        <v>12491.895917379297</v>
      </c>
      <c r="AD2047" s="62">
        <f ca="1">MAX(0,AB2047-W2047*(1+OFFSET($Y$4,B2047,0))*E2047)</f>
        <v>0</v>
      </c>
      <c r="AE2047" s="65">
        <f ca="1">IF(OFFSET($AC$4,B2047,0)=0,0,-OFFSET($AC$4,B2047,0)/OFFSET($AD$4,B2047,0)*AD2047)</f>
        <v>0</v>
      </c>
      <c r="AF2047" s="51">
        <f t="shared" ca="1" si="423"/>
        <v>2942217.3211281691</v>
      </c>
    </row>
    <row r="2048" spans="1:32" ht="11.25" x14ac:dyDescent="0.2">
      <c r="A2048" s="60">
        <v>80202</v>
      </c>
      <c r="B2048" s="102">
        <f>INT(A2048/10000)</f>
        <v>8</v>
      </c>
      <c r="C2048" s="109">
        <v>4</v>
      </c>
      <c r="D2048" s="60" t="s">
        <v>2104</v>
      </c>
      <c r="E2048" s="60">
        <v>2612</v>
      </c>
      <c r="F2048" s="60">
        <v>0</v>
      </c>
      <c r="G2048" s="60">
        <f t="shared" si="411"/>
        <v>4210.3880597014922</v>
      </c>
      <c r="H2048" s="60"/>
      <c r="I2048" s="60"/>
      <c r="J2048" s="57"/>
      <c r="K2048" s="23">
        <f t="shared" si="412"/>
        <v>1</v>
      </c>
      <c r="L2048" s="23">
        <f t="shared" si="413"/>
        <v>0</v>
      </c>
      <c r="M2048" s="23">
        <f ca="1">OFFSET('Z1'!$B$7,B2048,K2048)*E2048</f>
        <v>0</v>
      </c>
      <c r="N2048" s="23">
        <f ca="1">IF(L2048&gt;0,OFFSET('Z1'!$I$7,B2048,L2048)*IF(L2048=1,E2048-9300,IF(L2048=2,E2048-18000,IF(L2048=3,E2048-45000,0))),0)</f>
        <v>0</v>
      </c>
      <c r="O2048" s="23">
        <f>IF(AND(F2048=1,E2048&gt;20000,E2048&lt;=45000),E2048*'Z1'!$G$7,0)+IF(AND(F2048=1,E2048&gt;45000,E2048&lt;=50000),'Z1'!$G$7/5000*(50000-E2048)*E2048,0)</f>
        <v>0</v>
      </c>
      <c r="P2048" s="24">
        <f t="shared" ca="1" si="414"/>
        <v>0</v>
      </c>
      <c r="Q2048" s="27">
        <v>26427</v>
      </c>
      <c r="R2048" s="26">
        <f t="shared" si="415"/>
        <v>25427</v>
      </c>
      <c r="S2048" s="27">
        <f t="shared" si="416"/>
        <v>1</v>
      </c>
      <c r="T2048" s="28">
        <f t="shared" si="417"/>
        <v>22884.3</v>
      </c>
      <c r="U2048" s="61">
        <f ca="1">OFFSET($U$4,B2048,0)/OFFSET($G$4,B2048,0)*G2048</f>
        <v>2334922.8662313502</v>
      </c>
      <c r="V2048" s="62">
        <f t="shared" ca="1" si="418"/>
        <v>2357807.16623135</v>
      </c>
      <c r="W2048" s="63">
        <v>978.7764506927856</v>
      </c>
      <c r="X2048" s="63">
        <f t="shared" ca="1" si="419"/>
        <v>902.68268232440664</v>
      </c>
      <c r="Y2048" s="64">
        <f t="shared" ca="1" si="420"/>
        <v>-7.774376704151309E-2</v>
      </c>
      <c r="Z2048" s="64"/>
      <c r="AA2048" s="64">
        <f ca="1">MAX(Y2048,OFFSET($AA$4,B2048,0))</f>
        <v>-7.4299138766085404E-2</v>
      </c>
      <c r="AB2048" s="62">
        <f t="shared" ca="1" si="421"/>
        <v>2366613.5791809843</v>
      </c>
      <c r="AC2048" s="65">
        <f t="shared" ca="1" si="422"/>
        <v>8806.4129496342503</v>
      </c>
      <c r="AD2048" s="62">
        <f ca="1">MAX(0,AB2048-W2048*(1+OFFSET($Y$4,B2048,0))*E2048)</f>
        <v>0</v>
      </c>
      <c r="AE2048" s="65">
        <f ca="1">IF(OFFSET($AC$4,B2048,0)=0,0,-OFFSET($AC$4,B2048,0)/OFFSET($AD$4,B2048,0)*AD2048)</f>
        <v>0</v>
      </c>
      <c r="AF2048" s="51">
        <f t="shared" ca="1" si="423"/>
        <v>2366613.5791809843</v>
      </c>
    </row>
    <row r="2049" spans="1:32" ht="11.25" x14ac:dyDescent="0.2">
      <c r="A2049" s="60">
        <v>80203</v>
      </c>
      <c r="B2049" s="102">
        <f>INT(A2049/10000)</f>
        <v>8</v>
      </c>
      <c r="C2049" s="109">
        <v>3</v>
      </c>
      <c r="D2049" s="60" t="s">
        <v>2105</v>
      </c>
      <c r="E2049" s="60">
        <v>1741</v>
      </c>
      <c r="F2049" s="60">
        <v>0</v>
      </c>
      <c r="G2049" s="60">
        <f t="shared" si="411"/>
        <v>2806.3880597014927</v>
      </c>
      <c r="H2049" s="60"/>
      <c r="I2049" s="60"/>
      <c r="J2049" s="57"/>
      <c r="K2049" s="23">
        <f t="shared" si="412"/>
        <v>1</v>
      </c>
      <c r="L2049" s="23">
        <f t="shared" si="413"/>
        <v>0</v>
      </c>
      <c r="M2049" s="23">
        <f ca="1">OFFSET('Z1'!$B$7,B2049,K2049)*E2049</f>
        <v>0</v>
      </c>
      <c r="N2049" s="23">
        <f ca="1">IF(L2049&gt;0,OFFSET('Z1'!$I$7,B2049,L2049)*IF(L2049=1,E2049-9300,IF(L2049=2,E2049-18000,IF(L2049=3,E2049-45000,0))),0)</f>
        <v>0</v>
      </c>
      <c r="O2049" s="23">
        <f>IF(AND(F2049=1,E2049&gt;20000,E2049&lt;=45000),E2049*'Z1'!$G$7,0)+IF(AND(F2049=1,E2049&gt;45000,E2049&lt;=50000),'Z1'!$G$7/5000*(50000-E2049)*E2049,0)</f>
        <v>0</v>
      </c>
      <c r="P2049" s="24">
        <f t="shared" ca="1" si="414"/>
        <v>0</v>
      </c>
      <c r="Q2049" s="27">
        <v>221382</v>
      </c>
      <c r="R2049" s="26">
        <f t="shared" si="415"/>
        <v>220382</v>
      </c>
      <c r="S2049" s="27">
        <f t="shared" si="416"/>
        <v>1</v>
      </c>
      <c r="T2049" s="28">
        <f t="shared" si="417"/>
        <v>198343.80000000002</v>
      </c>
      <c r="U2049" s="61">
        <f ca="1">OFFSET($U$4,B2049,0)/OFFSET($G$4,B2049,0)*G2049</f>
        <v>1556317.2703326114</v>
      </c>
      <c r="V2049" s="62">
        <f t="shared" ca="1" si="418"/>
        <v>1754661.0703326114</v>
      </c>
      <c r="W2049" s="63">
        <v>1079.7823923580097</v>
      </c>
      <c r="X2049" s="63">
        <f t="shared" ca="1" si="419"/>
        <v>1007.8466802599721</v>
      </c>
      <c r="Y2049" s="64">
        <f t="shared" ca="1" si="420"/>
        <v>-6.6620564112872427E-2</v>
      </c>
      <c r="Z2049" s="64"/>
      <c r="AA2049" s="64">
        <f ca="1">MAX(Y2049,OFFSET($AA$4,B2049,0))</f>
        <v>-6.6620564112872427E-2</v>
      </c>
      <c r="AB2049" s="62">
        <f t="shared" ca="1" si="421"/>
        <v>1754661.0703326114</v>
      </c>
      <c r="AC2049" s="65">
        <f t="shared" ca="1" si="422"/>
        <v>0</v>
      </c>
      <c r="AD2049" s="62">
        <f ca="1">MAX(0,AB2049-W2049*(1+OFFSET($Y$4,B2049,0))*E2049)</f>
        <v>5035.4555577982683</v>
      </c>
      <c r="AE2049" s="65">
        <f ca="1">IF(OFFSET($AC$4,B2049,0)=0,0,-OFFSET($AC$4,B2049,0)/OFFSET($AD$4,B2049,0)*AD2049)</f>
        <v>-2633.3779421583577</v>
      </c>
      <c r="AF2049" s="51">
        <f t="shared" ca="1" si="423"/>
        <v>1752027.6923904531</v>
      </c>
    </row>
    <row r="2050" spans="1:32" ht="11.25" x14ac:dyDescent="0.2">
      <c r="A2050" s="60">
        <v>80204</v>
      </c>
      <c r="B2050" s="102">
        <f>INT(A2050/10000)</f>
        <v>8</v>
      </c>
      <c r="C2050" s="109">
        <v>3</v>
      </c>
      <c r="D2050" s="60" t="s">
        <v>2106</v>
      </c>
      <c r="E2050" s="60">
        <v>2017</v>
      </c>
      <c r="F2050" s="60">
        <v>0</v>
      </c>
      <c r="G2050" s="60">
        <f t="shared" si="411"/>
        <v>3251.2835820895521</v>
      </c>
      <c r="H2050" s="60"/>
      <c r="I2050" s="60"/>
      <c r="J2050" s="57"/>
      <c r="K2050" s="23">
        <f t="shared" si="412"/>
        <v>1</v>
      </c>
      <c r="L2050" s="23">
        <f t="shared" si="413"/>
        <v>0</v>
      </c>
      <c r="M2050" s="23">
        <f ca="1">OFFSET('Z1'!$B$7,B2050,K2050)*E2050</f>
        <v>0</v>
      </c>
      <c r="N2050" s="23">
        <f ca="1">IF(L2050&gt;0,OFFSET('Z1'!$I$7,B2050,L2050)*IF(L2050=1,E2050-9300,IF(L2050=2,E2050-18000,IF(L2050=3,E2050-45000,0))),0)</f>
        <v>0</v>
      </c>
      <c r="O2050" s="23">
        <f>IF(AND(F2050=1,E2050&gt;20000,E2050&lt;=45000),E2050*'Z1'!$G$7,0)+IF(AND(F2050=1,E2050&gt;45000,E2050&lt;=50000),'Z1'!$G$7/5000*(50000-E2050)*E2050,0)</f>
        <v>0</v>
      </c>
      <c r="P2050" s="24">
        <f t="shared" ca="1" si="414"/>
        <v>0</v>
      </c>
      <c r="Q2050" s="27">
        <v>145716</v>
      </c>
      <c r="R2050" s="26">
        <f t="shared" si="415"/>
        <v>144716</v>
      </c>
      <c r="S2050" s="27">
        <f t="shared" si="416"/>
        <v>1</v>
      </c>
      <c r="T2050" s="28">
        <f t="shared" si="417"/>
        <v>130244.40000000001</v>
      </c>
      <c r="U2050" s="61">
        <f ca="1">OFFSET($U$4,B2050,0)/OFFSET($G$4,B2050,0)*G2050</f>
        <v>1803039.5946357709</v>
      </c>
      <c r="V2050" s="62">
        <f t="shared" ca="1" si="418"/>
        <v>1933283.9946357708</v>
      </c>
      <c r="W2050" s="63">
        <v>1035.0425904459719</v>
      </c>
      <c r="X2050" s="63">
        <f t="shared" ca="1" si="419"/>
        <v>958.49479158937572</v>
      </c>
      <c r="Y2050" s="64">
        <f t="shared" ca="1" si="420"/>
        <v>-7.3956182637483381E-2</v>
      </c>
      <c r="Z2050" s="64"/>
      <c r="AA2050" s="64">
        <f ca="1">MAX(Y2050,OFFSET($AA$4,B2050,0))</f>
        <v>-7.3956182637483381E-2</v>
      </c>
      <c r="AB2050" s="62">
        <f t="shared" ca="1" si="421"/>
        <v>1933283.9946357708</v>
      </c>
      <c r="AC2050" s="65">
        <f t="shared" ca="1" si="422"/>
        <v>0</v>
      </c>
      <c r="AD2050" s="62">
        <f ca="1">MAX(0,AB2050-W2050*(1+OFFSET($Y$4,B2050,0))*E2050)</f>
        <v>0</v>
      </c>
      <c r="AE2050" s="65">
        <f ca="1">IF(OFFSET($AC$4,B2050,0)=0,0,-OFFSET($AC$4,B2050,0)/OFFSET($AD$4,B2050,0)*AD2050)</f>
        <v>0</v>
      </c>
      <c r="AF2050" s="51">
        <f t="shared" ca="1" si="423"/>
        <v>1933283.9946357708</v>
      </c>
    </row>
    <row r="2051" spans="1:32" ht="11.25" x14ac:dyDescent="0.2">
      <c r="A2051" s="60">
        <v>80205</v>
      </c>
      <c r="B2051" s="102">
        <f>INT(A2051/10000)</f>
        <v>8</v>
      </c>
      <c r="C2051" s="109">
        <v>2</v>
      </c>
      <c r="D2051" s="60" t="s">
        <v>2107</v>
      </c>
      <c r="E2051" s="60">
        <v>782</v>
      </c>
      <c r="F2051" s="60">
        <v>0</v>
      </c>
      <c r="G2051" s="60">
        <f t="shared" si="411"/>
        <v>1260.5373134328358</v>
      </c>
      <c r="H2051" s="60"/>
      <c r="I2051" s="60"/>
      <c r="J2051" s="57"/>
      <c r="K2051" s="23">
        <f t="shared" si="412"/>
        <v>1</v>
      </c>
      <c r="L2051" s="23">
        <f t="shared" si="413"/>
        <v>0</v>
      </c>
      <c r="M2051" s="23">
        <f ca="1">OFFSET('Z1'!$B$7,B2051,K2051)*E2051</f>
        <v>0</v>
      </c>
      <c r="N2051" s="23">
        <f ca="1">IF(L2051&gt;0,OFFSET('Z1'!$I$7,B2051,L2051)*IF(L2051=1,E2051-9300,IF(L2051=2,E2051-18000,IF(L2051=3,E2051-45000,0))),0)</f>
        <v>0</v>
      </c>
      <c r="O2051" s="23">
        <f>IF(AND(F2051=1,E2051&gt;20000,E2051&lt;=45000),E2051*'Z1'!$G$7,0)+IF(AND(F2051=1,E2051&gt;45000,E2051&lt;=50000),'Z1'!$G$7/5000*(50000-E2051)*E2051,0)</f>
        <v>0</v>
      </c>
      <c r="P2051" s="24">
        <f t="shared" ca="1" si="414"/>
        <v>0</v>
      </c>
      <c r="Q2051" s="27">
        <v>5003</v>
      </c>
      <c r="R2051" s="26">
        <f t="shared" si="415"/>
        <v>4003</v>
      </c>
      <c r="S2051" s="27">
        <f t="shared" si="416"/>
        <v>1</v>
      </c>
      <c r="T2051" s="28">
        <f t="shared" si="417"/>
        <v>3602.7000000000003</v>
      </c>
      <c r="U2051" s="61">
        <f ca="1">OFFSET($U$4,B2051,0)/OFFSET($G$4,B2051,0)*G2051</f>
        <v>699046.58552561863</v>
      </c>
      <c r="V2051" s="62">
        <f t="shared" ca="1" si="418"/>
        <v>702649.28552561859</v>
      </c>
      <c r="W2051" s="63">
        <v>992.5534902067044</v>
      </c>
      <c r="X2051" s="63">
        <f t="shared" ca="1" si="419"/>
        <v>898.5284981146018</v>
      </c>
      <c r="Y2051" s="64">
        <f t="shared" ca="1" si="420"/>
        <v>-9.4730402965508054E-2</v>
      </c>
      <c r="Z2051" s="64"/>
      <c r="AA2051" s="64">
        <f ca="1">MAX(Y2051,OFFSET($AA$4,B2051,0))</f>
        <v>-7.4299138766085404E-2</v>
      </c>
      <c r="AB2051" s="62">
        <f t="shared" ca="1" si="421"/>
        <v>718507.55939136795</v>
      </c>
      <c r="AC2051" s="65">
        <f t="shared" ca="1" si="422"/>
        <v>15858.273865749361</v>
      </c>
      <c r="AD2051" s="62">
        <f ca="1">MAX(0,AB2051-W2051*(1+OFFSET($Y$4,B2051,0))*E2051)</f>
        <v>0</v>
      </c>
      <c r="AE2051" s="65">
        <f ca="1">IF(OFFSET($AC$4,B2051,0)=0,0,-OFFSET($AC$4,B2051,0)/OFFSET($AD$4,B2051,0)*AD2051)</f>
        <v>0</v>
      </c>
      <c r="AF2051" s="51">
        <f t="shared" ca="1" si="423"/>
        <v>718507.55939136795</v>
      </c>
    </row>
    <row r="2052" spans="1:32" ht="11.25" x14ac:dyDescent="0.2">
      <c r="A2052" s="60">
        <v>80206</v>
      </c>
      <c r="B2052" s="102">
        <f>INT(A2052/10000)</f>
        <v>8</v>
      </c>
      <c r="C2052" s="109">
        <v>3</v>
      </c>
      <c r="D2052" s="60" t="s">
        <v>2108</v>
      </c>
      <c r="E2052" s="60">
        <v>1126</v>
      </c>
      <c r="F2052" s="60">
        <v>0</v>
      </c>
      <c r="G2052" s="60">
        <f t="shared" si="411"/>
        <v>1815.044776119403</v>
      </c>
      <c r="H2052" s="60"/>
      <c r="I2052" s="60"/>
      <c r="J2052" s="57"/>
      <c r="K2052" s="23">
        <f t="shared" si="412"/>
        <v>1</v>
      </c>
      <c r="L2052" s="23">
        <f t="shared" si="413"/>
        <v>0</v>
      </c>
      <c r="M2052" s="23">
        <f ca="1">OFFSET('Z1'!$B$7,B2052,K2052)*E2052</f>
        <v>0</v>
      </c>
      <c r="N2052" s="23">
        <f ca="1">IF(L2052&gt;0,OFFSET('Z1'!$I$7,B2052,L2052)*IF(L2052=1,E2052-9300,IF(L2052=2,E2052-18000,IF(L2052=3,E2052-45000,0))),0)</f>
        <v>0</v>
      </c>
      <c r="O2052" s="23">
        <f>IF(AND(F2052=1,E2052&gt;20000,E2052&lt;=45000),E2052*'Z1'!$G$7,0)+IF(AND(F2052=1,E2052&gt;45000,E2052&lt;=50000),'Z1'!$G$7/5000*(50000-E2052)*E2052,0)</f>
        <v>0</v>
      </c>
      <c r="P2052" s="24">
        <f t="shared" ca="1" si="414"/>
        <v>0</v>
      </c>
      <c r="Q2052" s="27">
        <v>28906</v>
      </c>
      <c r="R2052" s="26">
        <f t="shared" si="415"/>
        <v>27906</v>
      </c>
      <c r="S2052" s="27">
        <f t="shared" si="416"/>
        <v>1</v>
      </c>
      <c r="T2052" s="28">
        <f t="shared" si="417"/>
        <v>25115.4</v>
      </c>
      <c r="U2052" s="61">
        <f ca="1">OFFSET($U$4,B2052,0)/OFFSET($G$4,B2052,0)*G2052</f>
        <v>1006555.5694397015</v>
      </c>
      <c r="V2052" s="62">
        <f t="shared" ca="1" si="418"/>
        <v>1031670.9694397015</v>
      </c>
      <c r="W2052" s="63">
        <v>994.5028514537571</v>
      </c>
      <c r="X2052" s="63">
        <f t="shared" ca="1" si="419"/>
        <v>916.22643822353598</v>
      </c>
      <c r="Y2052" s="64">
        <f t="shared" ca="1" si="420"/>
        <v>-7.8709088783201819E-2</v>
      </c>
      <c r="Z2052" s="64"/>
      <c r="AA2052" s="64">
        <f ca="1">MAX(Y2052,OFFSET($AA$4,B2052,0))</f>
        <v>-7.4299138766085404E-2</v>
      </c>
      <c r="AB2052" s="62">
        <f t="shared" ca="1" si="421"/>
        <v>1036609.2764977079</v>
      </c>
      <c r="AC2052" s="65">
        <f t="shared" ca="1" si="422"/>
        <v>4938.3070580064086</v>
      </c>
      <c r="AD2052" s="62">
        <f ca="1">MAX(0,AB2052-W2052*(1+OFFSET($Y$4,B2052,0))*E2052)</f>
        <v>0</v>
      </c>
      <c r="AE2052" s="65">
        <f ca="1">IF(OFFSET($AC$4,B2052,0)=0,0,-OFFSET($AC$4,B2052,0)/OFFSET($AD$4,B2052,0)*AD2052)</f>
        <v>0</v>
      </c>
      <c r="AF2052" s="51">
        <f t="shared" ca="1" si="423"/>
        <v>1036609.2764977079</v>
      </c>
    </row>
    <row r="2053" spans="1:32" ht="11.25" x14ac:dyDescent="0.2">
      <c r="A2053" s="60">
        <v>80207</v>
      </c>
      <c r="B2053" s="102">
        <f>INT(A2053/10000)</f>
        <v>8</v>
      </c>
      <c r="C2053" s="109">
        <v>7</v>
      </c>
      <c r="D2053" s="60" t="s">
        <v>2109</v>
      </c>
      <c r="E2053" s="60">
        <v>29769</v>
      </c>
      <c r="F2053" s="60">
        <v>0</v>
      </c>
      <c r="G2053" s="60">
        <f t="shared" si="411"/>
        <v>59538</v>
      </c>
      <c r="H2053" s="60"/>
      <c r="I2053" s="60"/>
      <c r="J2053" s="57"/>
      <c r="K2053" s="23">
        <f t="shared" si="412"/>
        <v>3</v>
      </c>
      <c r="L2053" s="23">
        <f t="shared" si="413"/>
        <v>0</v>
      </c>
      <c r="M2053" s="23">
        <f ca="1">OFFSET('Z1'!$B$7,B2053,K2053)*E2053</f>
        <v>4420101.12</v>
      </c>
      <c r="N2053" s="23">
        <f ca="1">IF(L2053&gt;0,OFFSET('Z1'!$I$7,B2053,L2053)*IF(L2053=1,E2053-9300,IF(L2053=2,E2053-18000,IF(L2053=3,E2053-45000,0))),0)</f>
        <v>0</v>
      </c>
      <c r="O2053" s="23">
        <f>IF(AND(F2053=1,E2053&gt;20000,E2053&lt;=45000),E2053*'Z1'!$G$7,0)+IF(AND(F2053=1,E2053&gt;45000,E2053&lt;=50000),'Z1'!$G$7/5000*(50000-E2053)*E2053,0)</f>
        <v>0</v>
      </c>
      <c r="P2053" s="24">
        <f t="shared" ca="1" si="414"/>
        <v>4420101.12</v>
      </c>
      <c r="Q2053" s="27">
        <v>386035</v>
      </c>
      <c r="R2053" s="26">
        <f t="shared" si="415"/>
        <v>385035</v>
      </c>
      <c r="S2053" s="27">
        <f t="shared" si="416"/>
        <v>0</v>
      </c>
      <c r="T2053" s="28">
        <f t="shared" si="417"/>
        <v>0</v>
      </c>
      <c r="U2053" s="61">
        <f ca="1">OFFSET($U$4,B2053,0)/OFFSET($G$4,B2053,0)*G2053</f>
        <v>33017535.590184558</v>
      </c>
      <c r="V2053" s="62">
        <f t="shared" ca="1" si="418"/>
        <v>37437636.710184559</v>
      </c>
      <c r="W2053" s="63">
        <v>1348.0086177184073</v>
      </c>
      <c r="X2053" s="63">
        <f t="shared" ca="1" si="419"/>
        <v>1257.6047804825341</v>
      </c>
      <c r="Y2053" s="64">
        <f t="shared" ca="1" si="420"/>
        <v>-6.7064732411642569E-2</v>
      </c>
      <c r="Z2053" s="64"/>
      <c r="AA2053" s="64">
        <f ca="1">MAX(Y2053,OFFSET($AA$4,B2053,0))</f>
        <v>-6.7064732411642569E-2</v>
      </c>
      <c r="AB2053" s="62">
        <f t="shared" ca="1" si="421"/>
        <v>37437636.710184559</v>
      </c>
      <c r="AC2053" s="65">
        <f t="shared" ca="1" si="422"/>
        <v>0</v>
      </c>
      <c r="AD2053" s="62">
        <f ca="1">MAX(0,AB2053-W2053*(1+OFFSET($Y$4,B2053,0))*E2053)</f>
        <v>89664.198864296079</v>
      </c>
      <c r="AE2053" s="65">
        <f ca="1">IF(OFFSET($AC$4,B2053,0)=0,0,-OFFSET($AC$4,B2053,0)/OFFSET($AD$4,B2053,0)*AD2053)</f>
        <v>-46891.432320332126</v>
      </c>
      <c r="AF2053" s="51">
        <f t="shared" ca="1" si="423"/>
        <v>37390745.277864225</v>
      </c>
    </row>
    <row r="2054" spans="1:32" ht="11.25" x14ac:dyDescent="0.2">
      <c r="A2054" s="60">
        <v>80208</v>
      </c>
      <c r="B2054" s="102">
        <f>INT(A2054/10000)</f>
        <v>8</v>
      </c>
      <c r="C2054" s="109">
        <v>2</v>
      </c>
      <c r="D2054" s="60" t="s">
        <v>2110</v>
      </c>
      <c r="E2054" s="60">
        <v>593</v>
      </c>
      <c r="F2054" s="60">
        <v>0</v>
      </c>
      <c r="G2054" s="60">
        <f t="shared" si="411"/>
        <v>955.88059701492534</v>
      </c>
      <c r="H2054" s="60"/>
      <c r="I2054" s="60"/>
      <c r="J2054" s="57"/>
      <c r="K2054" s="23">
        <f t="shared" si="412"/>
        <v>1</v>
      </c>
      <c r="L2054" s="23">
        <f t="shared" si="413"/>
        <v>0</v>
      </c>
      <c r="M2054" s="23">
        <f ca="1">OFFSET('Z1'!$B$7,B2054,K2054)*E2054</f>
        <v>0</v>
      </c>
      <c r="N2054" s="23">
        <f ca="1">IF(L2054&gt;0,OFFSET('Z1'!$I$7,B2054,L2054)*IF(L2054=1,E2054-9300,IF(L2054=2,E2054-18000,IF(L2054=3,E2054-45000,0))),0)</f>
        <v>0</v>
      </c>
      <c r="O2054" s="23">
        <f>IF(AND(F2054=1,E2054&gt;20000,E2054&lt;=45000),E2054*'Z1'!$G$7,0)+IF(AND(F2054=1,E2054&gt;45000,E2054&lt;=50000),'Z1'!$G$7/5000*(50000-E2054)*E2054,0)</f>
        <v>0</v>
      </c>
      <c r="P2054" s="24">
        <f t="shared" ca="1" si="414"/>
        <v>0</v>
      </c>
      <c r="Q2054" s="27">
        <v>0</v>
      </c>
      <c r="R2054" s="26">
        <f t="shared" si="415"/>
        <v>0</v>
      </c>
      <c r="S2054" s="27">
        <f t="shared" si="416"/>
        <v>1</v>
      </c>
      <c r="T2054" s="28">
        <f t="shared" si="417"/>
        <v>0</v>
      </c>
      <c r="U2054" s="61">
        <f ca="1">OFFSET($U$4,B2054,0)/OFFSET($G$4,B2054,0)*G2054</f>
        <v>530095.42866584635</v>
      </c>
      <c r="V2054" s="62">
        <f t="shared" ca="1" si="418"/>
        <v>530095.42866584635</v>
      </c>
      <c r="W2054" s="63">
        <v>976.61712009660698</v>
      </c>
      <c r="X2054" s="63">
        <f t="shared" ca="1" si="419"/>
        <v>893.92146486651995</v>
      </c>
      <c r="Y2054" s="64">
        <f t="shared" ca="1" si="420"/>
        <v>-8.4675614965572965E-2</v>
      </c>
      <c r="Z2054" s="64"/>
      <c r="AA2054" s="64">
        <f ca="1">MAX(Y2054,OFFSET($AA$4,B2054,0))</f>
        <v>-7.4299138766085404E-2</v>
      </c>
      <c r="AB2054" s="62">
        <f t="shared" ca="1" si="421"/>
        <v>536104.7983373442</v>
      </c>
      <c r="AC2054" s="65">
        <f t="shared" ca="1" si="422"/>
        <v>6009.3696714978432</v>
      </c>
      <c r="AD2054" s="62">
        <f ca="1">MAX(0,AB2054-W2054*(1+OFFSET($Y$4,B2054,0))*E2054)</f>
        <v>0</v>
      </c>
      <c r="AE2054" s="65">
        <f ca="1">IF(OFFSET($AC$4,B2054,0)=0,0,-OFFSET($AC$4,B2054,0)/OFFSET($AD$4,B2054,0)*AD2054)</f>
        <v>0</v>
      </c>
      <c r="AF2054" s="51">
        <f t="shared" ca="1" si="423"/>
        <v>536104.7983373442</v>
      </c>
    </row>
    <row r="2055" spans="1:32" ht="11.25" x14ac:dyDescent="0.2">
      <c r="A2055" s="60">
        <v>80209</v>
      </c>
      <c r="B2055" s="102">
        <f>INT(A2055/10000)</f>
        <v>8</v>
      </c>
      <c r="C2055" s="109">
        <v>1</v>
      </c>
      <c r="D2055" s="60" t="s">
        <v>2111</v>
      </c>
      <c r="E2055" s="60">
        <v>305</v>
      </c>
      <c r="F2055" s="60">
        <v>0</v>
      </c>
      <c r="G2055" s="60">
        <f t="shared" si="411"/>
        <v>491.64179104477614</v>
      </c>
      <c r="H2055" s="60"/>
      <c r="I2055" s="60"/>
      <c r="J2055" s="57"/>
      <c r="K2055" s="23">
        <f t="shared" si="412"/>
        <v>1</v>
      </c>
      <c r="L2055" s="23">
        <f t="shared" si="413"/>
        <v>0</v>
      </c>
      <c r="M2055" s="23">
        <f ca="1">OFFSET('Z1'!$B$7,B2055,K2055)*E2055</f>
        <v>0</v>
      </c>
      <c r="N2055" s="23">
        <f ca="1">IF(L2055&gt;0,OFFSET('Z1'!$I$7,B2055,L2055)*IF(L2055=1,E2055-9300,IF(L2055=2,E2055-18000,IF(L2055=3,E2055-45000,0))),0)</f>
        <v>0</v>
      </c>
      <c r="O2055" s="23">
        <f>IF(AND(F2055=1,E2055&gt;20000,E2055&lt;=45000),E2055*'Z1'!$G$7,0)+IF(AND(F2055=1,E2055&gt;45000,E2055&lt;=50000),'Z1'!$G$7/5000*(50000-E2055)*E2055,0)</f>
        <v>0</v>
      </c>
      <c r="P2055" s="24">
        <f t="shared" ca="1" si="414"/>
        <v>0</v>
      </c>
      <c r="Q2055" s="27">
        <v>287660</v>
      </c>
      <c r="R2055" s="26">
        <f t="shared" si="415"/>
        <v>286660</v>
      </c>
      <c r="S2055" s="27">
        <f t="shared" si="416"/>
        <v>1</v>
      </c>
      <c r="T2055" s="28">
        <f t="shared" si="417"/>
        <v>257994</v>
      </c>
      <c r="U2055" s="61">
        <f ca="1">OFFSET($U$4,B2055,0)/OFFSET($G$4,B2055,0)*G2055</f>
        <v>272646.0467842886</v>
      </c>
      <c r="V2055" s="62">
        <f t="shared" ca="1" si="418"/>
        <v>530640.0467842886</v>
      </c>
      <c r="W2055" s="63">
        <v>1792.1171282255366</v>
      </c>
      <c r="X2055" s="63">
        <f t="shared" ca="1" si="419"/>
        <v>1739.8034320796348</v>
      </c>
      <c r="Y2055" s="64">
        <f t="shared" ca="1" si="420"/>
        <v>-2.9191002821171708E-2</v>
      </c>
      <c r="Z2055" s="64"/>
      <c r="AA2055" s="64">
        <f ca="1">MAX(Y2055,OFFSET($AA$4,B2055,0))</f>
        <v>-2.9191002821171708E-2</v>
      </c>
      <c r="AB2055" s="62">
        <f t="shared" ca="1" si="421"/>
        <v>530640.0467842886</v>
      </c>
      <c r="AC2055" s="65">
        <f t="shared" ca="1" si="422"/>
        <v>0</v>
      </c>
      <c r="AD2055" s="62">
        <f ca="1">MAX(0,AB2055-W2055*(1+OFFSET($Y$4,B2055,0))*E2055)</f>
        <v>21922.935609463835</v>
      </c>
      <c r="AE2055" s="65">
        <f ca="1">IF(OFFSET($AC$4,B2055,0)=0,0,-OFFSET($AC$4,B2055,0)/OFFSET($AD$4,B2055,0)*AD2055)</f>
        <v>-11464.975591317274</v>
      </c>
      <c r="AF2055" s="51">
        <f t="shared" ca="1" si="423"/>
        <v>519175.07119297131</v>
      </c>
    </row>
    <row r="2056" spans="1:32" ht="11.25" x14ac:dyDescent="0.2">
      <c r="A2056" s="60">
        <v>80210</v>
      </c>
      <c r="B2056" s="102">
        <f>INT(A2056/10000)</f>
        <v>8</v>
      </c>
      <c r="C2056" s="109">
        <v>3</v>
      </c>
      <c r="D2056" s="60" t="s">
        <v>2112</v>
      </c>
      <c r="E2056" s="60">
        <v>1030</v>
      </c>
      <c r="F2056" s="60">
        <v>0</v>
      </c>
      <c r="G2056" s="60">
        <f t="shared" si="411"/>
        <v>1660.2985074626865</v>
      </c>
      <c r="H2056" s="60"/>
      <c r="I2056" s="60"/>
      <c r="J2056" s="57"/>
      <c r="K2056" s="23">
        <f t="shared" si="412"/>
        <v>1</v>
      </c>
      <c r="L2056" s="23">
        <f t="shared" si="413"/>
        <v>0</v>
      </c>
      <c r="M2056" s="23">
        <f ca="1">OFFSET('Z1'!$B$7,B2056,K2056)*E2056</f>
        <v>0</v>
      </c>
      <c r="N2056" s="23">
        <f ca="1">IF(L2056&gt;0,OFFSET('Z1'!$I$7,B2056,L2056)*IF(L2056=1,E2056-9300,IF(L2056=2,E2056-18000,IF(L2056=3,E2056-45000,0))),0)</f>
        <v>0</v>
      </c>
      <c r="O2056" s="23">
        <f>IF(AND(F2056=1,E2056&gt;20000,E2056&lt;=45000),E2056*'Z1'!$G$7,0)+IF(AND(F2056=1,E2056&gt;45000,E2056&lt;=50000),'Z1'!$G$7/5000*(50000-E2056)*E2056,0)</f>
        <v>0</v>
      </c>
      <c r="P2056" s="24">
        <f t="shared" ca="1" si="414"/>
        <v>0</v>
      </c>
      <c r="Q2056" s="27">
        <v>4086</v>
      </c>
      <c r="R2056" s="26">
        <f t="shared" si="415"/>
        <v>3086</v>
      </c>
      <c r="S2056" s="27">
        <f t="shared" si="416"/>
        <v>1</v>
      </c>
      <c r="T2056" s="28">
        <f t="shared" si="417"/>
        <v>2777.4</v>
      </c>
      <c r="U2056" s="61">
        <f ca="1">OFFSET($U$4,B2056,0)/OFFSET($G$4,B2056,0)*G2056</f>
        <v>920739.10881251562</v>
      </c>
      <c r="V2056" s="62">
        <f t="shared" ca="1" si="418"/>
        <v>923516.50881251565</v>
      </c>
      <c r="W2056" s="63">
        <v>974.28021879282937</v>
      </c>
      <c r="X2056" s="63">
        <f t="shared" ca="1" si="419"/>
        <v>896.61796972088894</v>
      </c>
      <c r="Y2056" s="64">
        <f t="shared" ca="1" si="420"/>
        <v>-7.9712435471764986E-2</v>
      </c>
      <c r="Z2056" s="64"/>
      <c r="AA2056" s="64">
        <f ca="1">MAX(Y2056,OFFSET($AA$4,B2056,0))</f>
        <v>-7.4299138766085404E-2</v>
      </c>
      <c r="AB2056" s="62">
        <f t="shared" ca="1" si="421"/>
        <v>928948.79874827957</v>
      </c>
      <c r="AC2056" s="65">
        <f t="shared" ca="1" si="422"/>
        <v>5432.2899357639253</v>
      </c>
      <c r="AD2056" s="62">
        <f ca="1">MAX(0,AB2056-W2056*(1+OFFSET($Y$4,B2056,0))*E2056)</f>
        <v>0</v>
      </c>
      <c r="AE2056" s="65">
        <f ca="1">IF(OFFSET($AC$4,B2056,0)=0,0,-OFFSET($AC$4,B2056,0)/OFFSET($AD$4,B2056,0)*AD2056)</f>
        <v>0</v>
      </c>
      <c r="AF2056" s="51">
        <f t="shared" ca="1" si="423"/>
        <v>928948.79874827957</v>
      </c>
    </row>
    <row r="2057" spans="1:32" ht="11.25" x14ac:dyDescent="0.2">
      <c r="A2057" s="60">
        <v>80211</v>
      </c>
      <c r="B2057" s="102">
        <f>INT(A2057/10000)</f>
        <v>8</v>
      </c>
      <c r="C2057" s="109">
        <v>4</v>
      </c>
      <c r="D2057" s="60" t="s">
        <v>2113</v>
      </c>
      <c r="E2057" s="60">
        <v>3549</v>
      </c>
      <c r="F2057" s="60">
        <v>0</v>
      </c>
      <c r="G2057" s="60">
        <f t="shared" si="411"/>
        <v>5720.7761194029854</v>
      </c>
      <c r="H2057" s="60"/>
      <c r="I2057" s="60"/>
      <c r="J2057" s="57"/>
      <c r="K2057" s="23">
        <f t="shared" si="412"/>
        <v>1</v>
      </c>
      <c r="L2057" s="23">
        <f t="shared" si="413"/>
        <v>0</v>
      </c>
      <c r="M2057" s="23">
        <f ca="1">OFFSET('Z1'!$B$7,B2057,K2057)*E2057</f>
        <v>0</v>
      </c>
      <c r="N2057" s="23">
        <f ca="1">IF(L2057&gt;0,OFFSET('Z1'!$I$7,B2057,L2057)*IF(L2057=1,E2057-9300,IF(L2057=2,E2057-18000,IF(L2057=3,E2057-45000,0))),0)</f>
        <v>0</v>
      </c>
      <c r="O2057" s="23">
        <f>IF(AND(F2057=1,E2057&gt;20000,E2057&lt;=45000),E2057*'Z1'!$G$7,0)+IF(AND(F2057=1,E2057&gt;45000,E2057&lt;=50000),'Z1'!$G$7/5000*(50000-E2057)*E2057,0)</f>
        <v>0</v>
      </c>
      <c r="P2057" s="24">
        <f t="shared" ca="1" si="414"/>
        <v>0</v>
      </c>
      <c r="Q2057" s="27">
        <v>65828</v>
      </c>
      <c r="R2057" s="26">
        <f t="shared" si="415"/>
        <v>64828</v>
      </c>
      <c r="S2057" s="27">
        <f t="shared" si="416"/>
        <v>1</v>
      </c>
      <c r="T2057" s="28">
        <f t="shared" si="417"/>
        <v>58345.200000000004</v>
      </c>
      <c r="U2057" s="61">
        <f ca="1">OFFSET($U$4,B2057,0)/OFFSET($G$4,B2057,0)*G2057</f>
        <v>3172527.2788112797</v>
      </c>
      <c r="V2057" s="62">
        <f t="shared" ca="1" si="418"/>
        <v>3230872.4788112799</v>
      </c>
      <c r="W2057" s="63">
        <v>986.20242169898609</v>
      </c>
      <c r="X2057" s="63">
        <f t="shared" ca="1" si="419"/>
        <v>910.36136342949555</v>
      </c>
      <c r="Y2057" s="64">
        <f t="shared" ca="1" si="420"/>
        <v>-7.690212130977625E-2</v>
      </c>
      <c r="Z2057" s="64"/>
      <c r="AA2057" s="64">
        <f ca="1">MAX(Y2057,OFFSET($AA$4,B2057,0))</f>
        <v>-7.4299138766085404E-2</v>
      </c>
      <c r="AB2057" s="62">
        <f t="shared" ca="1" si="421"/>
        <v>3239983.0020368015</v>
      </c>
      <c r="AC2057" s="65">
        <f t="shared" ca="1" si="422"/>
        <v>9110.5232255216688</v>
      </c>
      <c r="AD2057" s="62">
        <f ca="1">MAX(0,AB2057-W2057*(1+OFFSET($Y$4,B2057,0))*E2057)</f>
        <v>0</v>
      </c>
      <c r="AE2057" s="65">
        <f ca="1">IF(OFFSET($AC$4,B2057,0)=0,0,-OFFSET($AC$4,B2057,0)/OFFSET($AD$4,B2057,0)*AD2057)</f>
        <v>0</v>
      </c>
      <c r="AF2057" s="51">
        <f t="shared" ca="1" si="423"/>
        <v>3239983.0020368015</v>
      </c>
    </row>
    <row r="2058" spans="1:32" ht="11.25" x14ac:dyDescent="0.2">
      <c r="A2058" s="60">
        <v>80212</v>
      </c>
      <c r="B2058" s="102">
        <f>INT(A2058/10000)</f>
        <v>8</v>
      </c>
      <c r="C2058" s="109">
        <v>1</v>
      </c>
      <c r="D2058" s="60" t="s">
        <v>2114</v>
      </c>
      <c r="E2058" s="60">
        <v>416</v>
      </c>
      <c r="F2058" s="60">
        <v>0</v>
      </c>
      <c r="G2058" s="60">
        <f t="shared" si="411"/>
        <v>670.56716417910445</v>
      </c>
      <c r="H2058" s="60"/>
      <c r="I2058" s="60"/>
      <c r="J2058" s="57"/>
      <c r="K2058" s="23">
        <f t="shared" si="412"/>
        <v>1</v>
      </c>
      <c r="L2058" s="23">
        <f t="shared" si="413"/>
        <v>0</v>
      </c>
      <c r="M2058" s="23">
        <f ca="1">OFFSET('Z1'!$B$7,B2058,K2058)*E2058</f>
        <v>0</v>
      </c>
      <c r="N2058" s="23">
        <f ca="1">IF(L2058&gt;0,OFFSET('Z1'!$I$7,B2058,L2058)*IF(L2058=1,E2058-9300,IF(L2058=2,E2058-18000,IF(L2058=3,E2058-45000,0))),0)</f>
        <v>0</v>
      </c>
      <c r="O2058" s="23">
        <f>IF(AND(F2058=1,E2058&gt;20000,E2058&lt;=45000),E2058*'Z1'!$G$7,0)+IF(AND(F2058=1,E2058&gt;45000,E2058&lt;=50000),'Z1'!$G$7/5000*(50000-E2058)*E2058,0)</f>
        <v>0</v>
      </c>
      <c r="P2058" s="24">
        <f t="shared" ca="1" si="414"/>
        <v>0</v>
      </c>
      <c r="Q2058" s="27">
        <v>18906</v>
      </c>
      <c r="R2058" s="26">
        <f t="shared" si="415"/>
        <v>17906</v>
      </c>
      <c r="S2058" s="27">
        <f t="shared" si="416"/>
        <v>1</v>
      </c>
      <c r="T2058" s="28">
        <f t="shared" si="417"/>
        <v>16115.4</v>
      </c>
      <c r="U2058" s="61">
        <f ca="1">OFFSET($U$4,B2058,0)/OFFSET($G$4,B2058,0)*G2058</f>
        <v>371871.32938447234</v>
      </c>
      <c r="V2058" s="62">
        <f t="shared" ca="1" si="418"/>
        <v>387986.72938447236</v>
      </c>
      <c r="W2058" s="63">
        <v>1007.0370436421841</v>
      </c>
      <c r="X2058" s="63">
        <f t="shared" ca="1" si="419"/>
        <v>932.66040717421242</v>
      </c>
      <c r="Y2058" s="64">
        <f t="shared" ca="1" si="420"/>
        <v>-7.3856902223746634E-2</v>
      </c>
      <c r="Z2058" s="64"/>
      <c r="AA2058" s="64">
        <f ca="1">MAX(Y2058,OFFSET($AA$4,B2058,0))</f>
        <v>-7.3856902223746634E-2</v>
      </c>
      <c r="AB2058" s="62">
        <f t="shared" ca="1" si="421"/>
        <v>387986.72938447236</v>
      </c>
      <c r="AC2058" s="65">
        <f t="shared" ca="1" si="422"/>
        <v>0</v>
      </c>
      <c r="AD2058" s="62">
        <f ca="1">MAX(0,AB2058-W2058*(1+OFFSET($Y$4,B2058,0))*E2058)</f>
        <v>0</v>
      </c>
      <c r="AE2058" s="65">
        <f ca="1">IF(OFFSET($AC$4,B2058,0)=0,0,-OFFSET($AC$4,B2058,0)/OFFSET($AD$4,B2058,0)*AD2058)</f>
        <v>0</v>
      </c>
      <c r="AF2058" s="51">
        <f t="shared" ca="1" si="423"/>
        <v>387986.72938447236</v>
      </c>
    </row>
    <row r="2059" spans="1:32" ht="11.25" x14ac:dyDescent="0.2">
      <c r="A2059" s="60">
        <v>80213</v>
      </c>
      <c r="B2059" s="102">
        <f>INT(A2059/10000)</f>
        <v>8</v>
      </c>
      <c r="C2059" s="109">
        <v>4</v>
      </c>
      <c r="D2059" s="60" t="s">
        <v>2115</v>
      </c>
      <c r="E2059" s="60">
        <v>3908</v>
      </c>
      <c r="F2059" s="60">
        <v>0</v>
      </c>
      <c r="G2059" s="60">
        <f t="shared" si="411"/>
        <v>6299.4626865671644</v>
      </c>
      <c r="H2059" s="60"/>
      <c r="I2059" s="60"/>
      <c r="J2059" s="57"/>
      <c r="K2059" s="23">
        <f t="shared" si="412"/>
        <v>1</v>
      </c>
      <c r="L2059" s="23">
        <f t="shared" si="413"/>
        <v>0</v>
      </c>
      <c r="M2059" s="23">
        <f ca="1">OFFSET('Z1'!$B$7,B2059,K2059)*E2059</f>
        <v>0</v>
      </c>
      <c r="N2059" s="23">
        <f ca="1">IF(L2059&gt;0,OFFSET('Z1'!$I$7,B2059,L2059)*IF(L2059=1,E2059-9300,IF(L2059=2,E2059-18000,IF(L2059=3,E2059-45000,0))),0)</f>
        <v>0</v>
      </c>
      <c r="O2059" s="23">
        <f>IF(AND(F2059=1,E2059&gt;20000,E2059&lt;=45000),E2059*'Z1'!$G$7,0)+IF(AND(F2059=1,E2059&gt;45000,E2059&lt;=50000),'Z1'!$G$7/5000*(50000-E2059)*E2059,0)</f>
        <v>0</v>
      </c>
      <c r="P2059" s="24">
        <f t="shared" ca="1" si="414"/>
        <v>0</v>
      </c>
      <c r="Q2059" s="27">
        <v>6691</v>
      </c>
      <c r="R2059" s="26">
        <f t="shared" si="415"/>
        <v>5691</v>
      </c>
      <c r="S2059" s="27">
        <f t="shared" si="416"/>
        <v>1</v>
      </c>
      <c r="T2059" s="28">
        <f t="shared" si="417"/>
        <v>5121.9000000000005</v>
      </c>
      <c r="U2059" s="61">
        <f ca="1">OFFSET($U$4,B2059,0)/OFFSET($G$4,B2059,0)*G2059</f>
        <v>3493445.0846983604</v>
      </c>
      <c r="V2059" s="62">
        <f t="shared" ca="1" si="418"/>
        <v>3498566.9846983603</v>
      </c>
      <c r="W2059" s="63">
        <v>971.56510036927455</v>
      </c>
      <c r="X2059" s="63">
        <f t="shared" ca="1" si="419"/>
        <v>895.23208410909933</v>
      </c>
      <c r="Y2059" s="64">
        <f t="shared" ca="1" si="420"/>
        <v>-7.8567062805325549E-2</v>
      </c>
      <c r="Z2059" s="64"/>
      <c r="AA2059" s="64">
        <f ca="1">MAX(Y2059,OFFSET($AA$4,B2059,0))</f>
        <v>-7.4299138766085404E-2</v>
      </c>
      <c r="AB2059" s="62">
        <f t="shared" ca="1" si="421"/>
        <v>3514771.7648121966</v>
      </c>
      <c r="AC2059" s="65">
        <f t="shared" ca="1" si="422"/>
        <v>16204.780113836285</v>
      </c>
      <c r="AD2059" s="62">
        <f ca="1">MAX(0,AB2059-W2059*(1+OFFSET($Y$4,B2059,0))*E2059)</f>
        <v>0</v>
      </c>
      <c r="AE2059" s="65">
        <f ca="1">IF(OFFSET($AC$4,B2059,0)=0,0,-OFFSET($AC$4,B2059,0)/OFFSET($AD$4,B2059,0)*AD2059)</f>
        <v>0</v>
      </c>
      <c r="AF2059" s="51">
        <f t="shared" ca="1" si="423"/>
        <v>3514771.7648121966</v>
      </c>
    </row>
    <row r="2060" spans="1:32" ht="11.25" x14ac:dyDescent="0.2">
      <c r="A2060" s="60">
        <v>80214</v>
      </c>
      <c r="B2060" s="102">
        <f>INT(A2060/10000)</f>
        <v>8</v>
      </c>
      <c r="C2060" s="109">
        <v>3</v>
      </c>
      <c r="D2060" s="60" t="s">
        <v>2116</v>
      </c>
      <c r="E2060" s="60">
        <v>1848</v>
      </c>
      <c r="F2060" s="60">
        <v>0</v>
      </c>
      <c r="G2060" s="60">
        <f t="shared" si="411"/>
        <v>2978.8656716417909</v>
      </c>
      <c r="H2060" s="60"/>
      <c r="I2060" s="60"/>
      <c r="J2060" s="57"/>
      <c r="K2060" s="23">
        <f t="shared" si="412"/>
        <v>1</v>
      </c>
      <c r="L2060" s="23">
        <f t="shared" si="413"/>
        <v>0</v>
      </c>
      <c r="M2060" s="23">
        <f ca="1">OFFSET('Z1'!$B$7,B2060,K2060)*E2060</f>
        <v>0</v>
      </c>
      <c r="N2060" s="23">
        <f ca="1">IF(L2060&gt;0,OFFSET('Z1'!$I$7,B2060,L2060)*IF(L2060=1,E2060-9300,IF(L2060=2,E2060-18000,IF(L2060=3,E2060-45000,0))),0)</f>
        <v>0</v>
      </c>
      <c r="O2060" s="23">
        <f>IF(AND(F2060=1,E2060&gt;20000,E2060&lt;=45000),E2060*'Z1'!$G$7,0)+IF(AND(F2060=1,E2060&gt;45000,E2060&lt;=50000),'Z1'!$G$7/5000*(50000-E2060)*E2060,0)</f>
        <v>0</v>
      </c>
      <c r="P2060" s="24">
        <f t="shared" ca="1" si="414"/>
        <v>0</v>
      </c>
      <c r="Q2060" s="27">
        <v>0</v>
      </c>
      <c r="R2060" s="26">
        <f t="shared" si="415"/>
        <v>0</v>
      </c>
      <c r="S2060" s="27">
        <f t="shared" si="416"/>
        <v>1</v>
      </c>
      <c r="T2060" s="28">
        <f t="shared" si="417"/>
        <v>0</v>
      </c>
      <c r="U2060" s="61">
        <f ca="1">OFFSET($U$4,B2060,0)/OFFSET($G$4,B2060,0)*G2060</f>
        <v>1651966.8670733289</v>
      </c>
      <c r="V2060" s="62">
        <f t="shared" ca="1" si="418"/>
        <v>1651966.8670733289</v>
      </c>
      <c r="W2060" s="63">
        <v>970.59649786259672</v>
      </c>
      <c r="X2060" s="63">
        <f t="shared" ca="1" si="419"/>
        <v>893.92146486651995</v>
      </c>
      <c r="Y2060" s="64">
        <f t="shared" ca="1" si="420"/>
        <v>-7.8997846339778688E-2</v>
      </c>
      <c r="Z2060" s="64"/>
      <c r="AA2060" s="64">
        <f ca="1">MAX(Y2060,OFFSET($AA$4,B2060,0))</f>
        <v>-7.4299138766085404E-2</v>
      </c>
      <c r="AB2060" s="62">
        <f t="shared" ca="1" si="421"/>
        <v>1660394.7618387863</v>
      </c>
      <c r="AC2060" s="65">
        <f t="shared" ca="1" si="422"/>
        <v>8427.8947654573712</v>
      </c>
      <c r="AD2060" s="62">
        <f ca="1">MAX(0,AB2060-W2060*(1+OFFSET($Y$4,B2060,0))*E2060)</f>
        <v>0</v>
      </c>
      <c r="AE2060" s="65">
        <f ca="1">IF(OFFSET($AC$4,B2060,0)=0,0,-OFFSET($AC$4,B2060,0)/OFFSET($AD$4,B2060,0)*AD2060)</f>
        <v>0</v>
      </c>
      <c r="AF2060" s="51">
        <f t="shared" ca="1" si="423"/>
        <v>1660394.7618387863</v>
      </c>
    </row>
    <row r="2061" spans="1:32" ht="11.25" x14ac:dyDescent="0.2">
      <c r="A2061" s="60">
        <v>80215</v>
      </c>
      <c r="B2061" s="102">
        <f>INT(A2061/10000)</f>
        <v>8</v>
      </c>
      <c r="C2061" s="109">
        <v>6</v>
      </c>
      <c r="D2061" s="60" t="s">
        <v>2117</v>
      </c>
      <c r="E2061" s="60">
        <v>13600</v>
      </c>
      <c r="F2061" s="60">
        <v>0</v>
      </c>
      <c r="G2061" s="60">
        <f t="shared" si="411"/>
        <v>22666.666666666664</v>
      </c>
      <c r="H2061" s="60"/>
      <c r="I2061" s="60"/>
      <c r="J2061" s="57"/>
      <c r="K2061" s="23">
        <f t="shared" si="412"/>
        <v>2</v>
      </c>
      <c r="L2061" s="23">
        <f t="shared" si="413"/>
        <v>0</v>
      </c>
      <c r="M2061" s="23">
        <f ca="1">OFFSET('Z1'!$B$7,B2061,K2061)*E2061</f>
        <v>1684768</v>
      </c>
      <c r="N2061" s="23">
        <f ca="1">IF(L2061&gt;0,OFFSET('Z1'!$I$7,B2061,L2061)*IF(L2061=1,E2061-9300,IF(L2061=2,E2061-18000,IF(L2061=3,E2061-45000,0))),0)</f>
        <v>0</v>
      </c>
      <c r="O2061" s="23">
        <f>IF(AND(F2061=1,E2061&gt;20000,E2061&lt;=45000),E2061*'Z1'!$G$7,0)+IF(AND(F2061=1,E2061&gt;45000,E2061&lt;=50000),'Z1'!$G$7/5000*(50000-E2061)*E2061,0)</f>
        <v>0</v>
      </c>
      <c r="P2061" s="24">
        <f t="shared" ca="1" si="414"/>
        <v>1684768</v>
      </c>
      <c r="Q2061" s="27">
        <v>33978</v>
      </c>
      <c r="R2061" s="26">
        <f t="shared" si="415"/>
        <v>32978</v>
      </c>
      <c r="S2061" s="27">
        <f t="shared" si="416"/>
        <v>0</v>
      </c>
      <c r="T2061" s="28">
        <f t="shared" si="417"/>
        <v>0</v>
      </c>
      <c r="U2061" s="61">
        <f ca="1">OFFSET($U$4,B2061,0)/OFFSET($G$4,B2061,0)*G2061</f>
        <v>12570080.845468719</v>
      </c>
      <c r="V2061" s="62">
        <f t="shared" ca="1" si="418"/>
        <v>14254848.845468719</v>
      </c>
      <c r="W2061" s="63">
        <v>1123.4788480986726</v>
      </c>
      <c r="X2061" s="63">
        <f t="shared" ca="1" si="419"/>
        <v>1048.1506504021118</v>
      </c>
      <c r="Y2061" s="64">
        <f t="shared" ca="1" si="420"/>
        <v>-6.7049057331202144E-2</v>
      </c>
      <c r="Z2061" s="64"/>
      <c r="AA2061" s="64">
        <f ca="1">MAX(Y2061,OFFSET($AA$4,B2061,0))</f>
        <v>-6.7049057331202144E-2</v>
      </c>
      <c r="AB2061" s="62">
        <f t="shared" ca="1" si="421"/>
        <v>14254848.84546872</v>
      </c>
      <c r="AC2061" s="65">
        <f t="shared" ca="1" si="422"/>
        <v>0</v>
      </c>
      <c r="AD2061" s="62">
        <f ca="1">MAX(0,AB2061-W2061*(1+OFFSET($Y$4,B2061,0))*E2061)</f>
        <v>34379.697020834312</v>
      </c>
      <c r="AE2061" s="65">
        <f ca="1">IF(OFFSET($AC$4,B2061,0)=0,0,-OFFSET($AC$4,B2061,0)/OFFSET($AD$4,B2061,0)*AD2061)</f>
        <v>-17979.452852591239</v>
      </c>
      <c r="AF2061" s="51">
        <f t="shared" ca="1" si="423"/>
        <v>14236869.392616129</v>
      </c>
    </row>
    <row r="2062" spans="1:32" ht="11.25" x14ac:dyDescent="0.2">
      <c r="A2062" s="60">
        <v>80216</v>
      </c>
      <c r="B2062" s="102">
        <f>INT(A2062/10000)</f>
        <v>8</v>
      </c>
      <c r="C2062" s="109">
        <v>3</v>
      </c>
      <c r="D2062" s="60" t="s">
        <v>2118</v>
      </c>
      <c r="E2062" s="60">
        <v>2031</v>
      </c>
      <c r="F2062" s="60">
        <v>0</v>
      </c>
      <c r="G2062" s="60">
        <f t="shared" si="411"/>
        <v>3273.8507462686566</v>
      </c>
      <c r="H2062" s="60"/>
      <c r="I2062" s="60"/>
      <c r="J2062" s="57"/>
      <c r="K2062" s="23">
        <f t="shared" si="412"/>
        <v>1</v>
      </c>
      <c r="L2062" s="23">
        <f t="shared" si="413"/>
        <v>0</v>
      </c>
      <c r="M2062" s="23">
        <f ca="1">OFFSET('Z1'!$B$7,B2062,K2062)*E2062</f>
        <v>0</v>
      </c>
      <c r="N2062" s="23">
        <f ca="1">IF(L2062&gt;0,OFFSET('Z1'!$I$7,B2062,L2062)*IF(L2062=1,E2062-9300,IF(L2062=2,E2062-18000,IF(L2062=3,E2062-45000,0))),0)</f>
        <v>0</v>
      </c>
      <c r="O2062" s="23">
        <f>IF(AND(F2062=1,E2062&gt;20000,E2062&lt;=45000),E2062*'Z1'!$G$7,0)+IF(AND(F2062=1,E2062&gt;45000,E2062&lt;=50000),'Z1'!$G$7/5000*(50000-E2062)*E2062,0)</f>
        <v>0</v>
      </c>
      <c r="P2062" s="24">
        <f t="shared" ca="1" si="414"/>
        <v>0</v>
      </c>
      <c r="Q2062" s="27">
        <v>78128</v>
      </c>
      <c r="R2062" s="26">
        <f t="shared" si="415"/>
        <v>77128</v>
      </c>
      <c r="S2062" s="27">
        <f t="shared" si="416"/>
        <v>1</v>
      </c>
      <c r="T2062" s="28">
        <f t="shared" si="417"/>
        <v>69415.199999999997</v>
      </c>
      <c r="U2062" s="61">
        <f ca="1">OFFSET($U$4,B2062,0)/OFFSET($G$4,B2062,0)*G2062</f>
        <v>1815554.495143902</v>
      </c>
      <c r="V2062" s="62">
        <f t="shared" ca="1" si="418"/>
        <v>1884969.695143902</v>
      </c>
      <c r="W2062" s="63">
        <v>1005.6458122602463</v>
      </c>
      <c r="X2062" s="63">
        <f t="shared" ca="1" si="419"/>
        <v>928.09930829340328</v>
      </c>
      <c r="Y2062" s="64">
        <f t="shared" ca="1" si="420"/>
        <v>-7.711114889699866E-2</v>
      </c>
      <c r="Z2062" s="64"/>
      <c r="AA2062" s="64">
        <f ca="1">MAX(Y2062,OFFSET($AA$4,B2062,0))</f>
        <v>-7.4299138766085404E-2</v>
      </c>
      <c r="AB2062" s="62">
        <f t="shared" ca="1" si="421"/>
        <v>1890713.1320408524</v>
      </c>
      <c r="AC2062" s="65">
        <f t="shared" ca="1" si="422"/>
        <v>5743.4368969504721</v>
      </c>
      <c r="AD2062" s="62">
        <f ca="1">MAX(0,AB2062-W2062*(1+OFFSET($Y$4,B2062,0))*E2062)</f>
        <v>0</v>
      </c>
      <c r="AE2062" s="65">
        <f ca="1">IF(OFFSET($AC$4,B2062,0)=0,0,-OFFSET($AC$4,B2062,0)/OFFSET($AD$4,B2062,0)*AD2062)</f>
        <v>0</v>
      </c>
      <c r="AF2062" s="51">
        <f t="shared" ca="1" si="423"/>
        <v>1890713.1320408524</v>
      </c>
    </row>
    <row r="2063" spans="1:32" ht="11.25" x14ac:dyDescent="0.2">
      <c r="A2063" s="60">
        <v>80217</v>
      </c>
      <c r="B2063" s="102">
        <f>INT(A2063/10000)</f>
        <v>8</v>
      </c>
      <c r="C2063" s="109">
        <v>5</v>
      </c>
      <c r="D2063" s="60" t="s">
        <v>2119</v>
      </c>
      <c r="E2063" s="60">
        <v>8052</v>
      </c>
      <c r="F2063" s="60">
        <v>0</v>
      </c>
      <c r="G2063" s="60">
        <f t="shared" si="411"/>
        <v>12979.343283582089</v>
      </c>
      <c r="H2063" s="60"/>
      <c r="I2063" s="60"/>
      <c r="J2063" s="57"/>
      <c r="K2063" s="23">
        <f t="shared" si="412"/>
        <v>1</v>
      </c>
      <c r="L2063" s="23">
        <f t="shared" si="413"/>
        <v>0</v>
      </c>
      <c r="M2063" s="23">
        <f ca="1">OFFSET('Z1'!$B$7,B2063,K2063)*E2063</f>
        <v>0</v>
      </c>
      <c r="N2063" s="23">
        <f ca="1">IF(L2063&gt;0,OFFSET('Z1'!$I$7,B2063,L2063)*IF(L2063=1,E2063-9300,IF(L2063=2,E2063-18000,IF(L2063=3,E2063-45000,0))),0)</f>
        <v>0</v>
      </c>
      <c r="O2063" s="23">
        <f>IF(AND(F2063=1,E2063&gt;20000,E2063&lt;=45000),E2063*'Z1'!$G$7,0)+IF(AND(F2063=1,E2063&gt;45000,E2063&lt;=50000),'Z1'!$G$7/5000*(50000-E2063)*E2063,0)</f>
        <v>0</v>
      </c>
      <c r="P2063" s="24">
        <f t="shared" ca="1" si="414"/>
        <v>0</v>
      </c>
      <c r="Q2063" s="27">
        <v>26247</v>
      </c>
      <c r="R2063" s="26">
        <f t="shared" si="415"/>
        <v>25247</v>
      </c>
      <c r="S2063" s="27">
        <f t="shared" si="416"/>
        <v>1</v>
      </c>
      <c r="T2063" s="28">
        <f t="shared" si="417"/>
        <v>22722.3</v>
      </c>
      <c r="U2063" s="61">
        <f ca="1">OFFSET($U$4,B2063,0)/OFFSET($G$4,B2063,0)*G2063</f>
        <v>7197855.6351052197</v>
      </c>
      <c r="V2063" s="62">
        <f t="shared" ca="1" si="418"/>
        <v>7220577.9351052195</v>
      </c>
      <c r="W2063" s="63">
        <v>972.11219522685474</v>
      </c>
      <c r="X2063" s="63">
        <f t="shared" ca="1" si="419"/>
        <v>896.74340972494031</v>
      </c>
      <c r="Y2063" s="64">
        <f t="shared" ca="1" si="420"/>
        <v>-7.7530953599780905E-2</v>
      </c>
      <c r="Z2063" s="64"/>
      <c r="AA2063" s="64">
        <f ca="1">MAX(Y2063,OFFSET($AA$4,B2063,0))</f>
        <v>-7.4299138766085404E-2</v>
      </c>
      <c r="AB2063" s="62">
        <f t="shared" ca="1" si="421"/>
        <v>7245874.7957094749</v>
      </c>
      <c r="AC2063" s="65">
        <f t="shared" ca="1" si="422"/>
        <v>25296.86060425546</v>
      </c>
      <c r="AD2063" s="62">
        <f ca="1">MAX(0,AB2063-W2063*(1+OFFSET($Y$4,B2063,0))*E2063)</f>
        <v>0</v>
      </c>
      <c r="AE2063" s="65">
        <f ca="1">IF(OFFSET($AC$4,B2063,0)=0,0,-OFFSET($AC$4,B2063,0)/OFFSET($AD$4,B2063,0)*AD2063)</f>
        <v>0</v>
      </c>
      <c r="AF2063" s="51">
        <f t="shared" ca="1" si="423"/>
        <v>7245874.7957094749</v>
      </c>
    </row>
    <row r="2064" spans="1:32" ht="11.25" x14ac:dyDescent="0.2">
      <c r="A2064" s="60">
        <v>80218</v>
      </c>
      <c r="B2064" s="102">
        <f>INT(A2064/10000)</f>
        <v>8</v>
      </c>
      <c r="C2064" s="109">
        <v>5</v>
      </c>
      <c r="D2064" s="60" t="s">
        <v>2120</v>
      </c>
      <c r="E2064" s="60">
        <v>6401</v>
      </c>
      <c r="F2064" s="60">
        <v>0</v>
      </c>
      <c r="G2064" s="60">
        <f t="shared" si="411"/>
        <v>10318.029850746268</v>
      </c>
      <c r="H2064" s="60"/>
      <c r="I2064" s="60"/>
      <c r="J2064" s="57"/>
      <c r="K2064" s="23">
        <f t="shared" si="412"/>
        <v>1</v>
      </c>
      <c r="L2064" s="23">
        <f t="shared" si="413"/>
        <v>0</v>
      </c>
      <c r="M2064" s="23">
        <f ca="1">OFFSET('Z1'!$B$7,B2064,K2064)*E2064</f>
        <v>0</v>
      </c>
      <c r="N2064" s="23">
        <f ca="1">IF(L2064&gt;0,OFFSET('Z1'!$I$7,B2064,L2064)*IF(L2064=1,E2064-9300,IF(L2064=2,E2064-18000,IF(L2064=3,E2064-45000,0))),0)</f>
        <v>0</v>
      </c>
      <c r="O2064" s="23">
        <f>IF(AND(F2064=1,E2064&gt;20000,E2064&lt;=45000),E2064*'Z1'!$G$7,0)+IF(AND(F2064=1,E2064&gt;45000,E2064&lt;=50000),'Z1'!$G$7/5000*(50000-E2064)*E2064,0)</f>
        <v>0</v>
      </c>
      <c r="P2064" s="24">
        <f t="shared" ca="1" si="414"/>
        <v>0</v>
      </c>
      <c r="Q2064" s="27">
        <v>8939</v>
      </c>
      <c r="R2064" s="26">
        <f t="shared" si="415"/>
        <v>7939</v>
      </c>
      <c r="S2064" s="27">
        <f t="shared" si="416"/>
        <v>1</v>
      </c>
      <c r="T2064" s="28">
        <f t="shared" si="417"/>
        <v>7145.1</v>
      </c>
      <c r="U2064" s="61">
        <f ca="1">OFFSET($U$4,B2064,0)/OFFSET($G$4,B2064,0)*G2064</f>
        <v>5721991.2966105947</v>
      </c>
      <c r="V2064" s="62">
        <f t="shared" ca="1" si="418"/>
        <v>5729136.3966105944</v>
      </c>
      <c r="W2064" s="63">
        <v>971.76333773033411</v>
      </c>
      <c r="X2064" s="63">
        <f t="shared" ca="1" si="419"/>
        <v>895.03771232785414</v>
      </c>
      <c r="Y2064" s="64">
        <f t="shared" ca="1" si="420"/>
        <v>-7.8955052555987115E-2</v>
      </c>
      <c r="Z2064" s="64"/>
      <c r="AA2064" s="64">
        <f ca="1">MAX(Y2064,OFFSET($AA$4,B2064,0))</f>
        <v>-7.4299138766085404E-2</v>
      </c>
      <c r="AB2064" s="62">
        <f t="shared" ca="1" si="421"/>
        <v>5758097.3775347406</v>
      </c>
      <c r="AC2064" s="65">
        <f t="shared" ca="1" si="422"/>
        <v>28960.98092414625</v>
      </c>
      <c r="AD2064" s="62">
        <f ca="1">MAX(0,AB2064-W2064*(1+OFFSET($Y$4,B2064,0))*E2064)</f>
        <v>0</v>
      </c>
      <c r="AE2064" s="65">
        <f ca="1">IF(OFFSET($AC$4,B2064,0)=0,0,-OFFSET($AC$4,B2064,0)/OFFSET($AD$4,B2064,0)*AD2064)</f>
        <v>0</v>
      </c>
      <c r="AF2064" s="51">
        <f t="shared" ca="1" si="423"/>
        <v>5758097.3775347406</v>
      </c>
    </row>
    <row r="2065" spans="1:32" ht="11.25" x14ac:dyDescent="0.2">
      <c r="A2065" s="60">
        <v>80219</v>
      </c>
      <c r="B2065" s="102">
        <f>INT(A2065/10000)</f>
        <v>8</v>
      </c>
      <c r="C2065" s="109">
        <v>3</v>
      </c>
      <c r="D2065" s="60" t="s">
        <v>2121</v>
      </c>
      <c r="E2065" s="60">
        <v>1312</v>
      </c>
      <c r="F2065" s="60">
        <v>0</v>
      </c>
      <c r="G2065" s="60">
        <f t="shared" si="411"/>
        <v>2114.8656716417909</v>
      </c>
      <c r="H2065" s="60"/>
      <c r="I2065" s="60"/>
      <c r="J2065" s="57"/>
      <c r="K2065" s="23">
        <f t="shared" si="412"/>
        <v>1</v>
      </c>
      <c r="L2065" s="23">
        <f t="shared" si="413"/>
        <v>0</v>
      </c>
      <c r="M2065" s="23">
        <f ca="1">OFFSET('Z1'!$B$7,B2065,K2065)*E2065</f>
        <v>0</v>
      </c>
      <c r="N2065" s="23">
        <f ca="1">IF(L2065&gt;0,OFFSET('Z1'!$I$7,B2065,L2065)*IF(L2065=1,E2065-9300,IF(L2065=2,E2065-18000,IF(L2065=3,E2065-45000,0))),0)</f>
        <v>0</v>
      </c>
      <c r="O2065" s="23">
        <f>IF(AND(F2065=1,E2065&gt;20000,E2065&lt;=45000),E2065*'Z1'!$G$7,0)+IF(AND(F2065=1,E2065&gt;45000,E2065&lt;=50000),'Z1'!$G$7/5000*(50000-E2065)*E2065,0)</f>
        <v>0</v>
      </c>
      <c r="P2065" s="24">
        <f t="shared" ca="1" si="414"/>
        <v>0</v>
      </c>
      <c r="Q2065" s="27">
        <v>0</v>
      </c>
      <c r="R2065" s="26">
        <f t="shared" si="415"/>
        <v>0</v>
      </c>
      <c r="S2065" s="27">
        <f t="shared" si="416"/>
        <v>1</v>
      </c>
      <c r="T2065" s="28">
        <f t="shared" si="417"/>
        <v>0</v>
      </c>
      <c r="U2065" s="61">
        <f ca="1">OFFSET($U$4,B2065,0)/OFFSET($G$4,B2065,0)*G2065</f>
        <v>1172824.9619048741</v>
      </c>
      <c r="V2065" s="62">
        <f t="shared" ca="1" si="418"/>
        <v>1172824.9619048741</v>
      </c>
      <c r="W2065" s="63">
        <v>970.68297860411201</v>
      </c>
      <c r="X2065" s="63">
        <f t="shared" ca="1" si="419"/>
        <v>893.92146486651984</v>
      </c>
      <c r="Y2065" s="64">
        <f t="shared" ca="1" si="420"/>
        <v>-7.9079900883786802E-2</v>
      </c>
      <c r="Z2065" s="64"/>
      <c r="AA2065" s="64">
        <f ca="1">MAX(Y2065,OFFSET($AA$4,B2065,0))</f>
        <v>-7.4299138766085404E-2</v>
      </c>
      <c r="AB2065" s="62">
        <f t="shared" ca="1" si="421"/>
        <v>1178913.4348939536</v>
      </c>
      <c r="AC2065" s="65">
        <f t="shared" ca="1" si="422"/>
        <v>6088.4729890795425</v>
      </c>
      <c r="AD2065" s="62">
        <f ca="1">MAX(0,AB2065-W2065*(1+OFFSET($Y$4,B2065,0))*E2065)</f>
        <v>0</v>
      </c>
      <c r="AE2065" s="65">
        <f ca="1">IF(OFFSET($AC$4,B2065,0)=0,0,-OFFSET($AC$4,B2065,0)/OFFSET($AD$4,B2065,0)*AD2065)</f>
        <v>0</v>
      </c>
      <c r="AF2065" s="51">
        <f t="shared" ca="1" si="423"/>
        <v>1178913.4348939536</v>
      </c>
    </row>
    <row r="2066" spans="1:32" ht="11.25" x14ac:dyDescent="0.2">
      <c r="A2066" s="60">
        <v>80220</v>
      </c>
      <c r="B2066" s="102">
        <f>INT(A2066/10000)</f>
        <v>8</v>
      </c>
      <c r="C2066" s="109">
        <v>3</v>
      </c>
      <c r="D2066" s="60" t="s">
        <v>2122</v>
      </c>
      <c r="E2066" s="60">
        <v>1949</v>
      </c>
      <c r="F2066" s="60">
        <v>0</v>
      </c>
      <c r="G2066" s="60">
        <f t="shared" si="411"/>
        <v>3141.6716417910447</v>
      </c>
      <c r="H2066" s="60"/>
      <c r="I2066" s="60"/>
      <c r="J2066" s="57"/>
      <c r="K2066" s="23">
        <f t="shared" si="412"/>
        <v>1</v>
      </c>
      <c r="L2066" s="23">
        <f t="shared" si="413"/>
        <v>0</v>
      </c>
      <c r="M2066" s="23">
        <f ca="1">OFFSET('Z1'!$B$7,B2066,K2066)*E2066</f>
        <v>0</v>
      </c>
      <c r="N2066" s="23">
        <f ca="1">IF(L2066&gt;0,OFFSET('Z1'!$I$7,B2066,L2066)*IF(L2066=1,E2066-9300,IF(L2066=2,E2066-18000,IF(L2066=3,E2066-45000,0))),0)</f>
        <v>0</v>
      </c>
      <c r="O2066" s="23">
        <f>IF(AND(F2066=1,E2066&gt;20000,E2066&lt;=45000),E2066*'Z1'!$G$7,0)+IF(AND(F2066=1,E2066&gt;45000,E2066&lt;=50000),'Z1'!$G$7/5000*(50000-E2066)*E2066,0)</f>
        <v>0</v>
      </c>
      <c r="P2066" s="24">
        <f t="shared" ca="1" si="414"/>
        <v>0</v>
      </c>
      <c r="Q2066" s="27">
        <v>0</v>
      </c>
      <c r="R2066" s="26">
        <f t="shared" si="415"/>
        <v>0</v>
      </c>
      <c r="S2066" s="27">
        <f t="shared" si="416"/>
        <v>1</v>
      </c>
      <c r="T2066" s="28">
        <f t="shared" si="417"/>
        <v>0</v>
      </c>
      <c r="U2066" s="61">
        <f ca="1">OFFSET($U$4,B2066,0)/OFFSET($G$4,B2066,0)*G2066</f>
        <v>1742252.9350248475</v>
      </c>
      <c r="V2066" s="62">
        <f t="shared" ca="1" si="418"/>
        <v>1742252.9350248475</v>
      </c>
      <c r="W2066" s="63">
        <v>969.97693963410995</v>
      </c>
      <c r="X2066" s="63">
        <f t="shared" ca="1" si="419"/>
        <v>893.92146486652007</v>
      </c>
      <c r="Y2066" s="64">
        <f t="shared" ca="1" si="420"/>
        <v>-7.8409570021612196E-2</v>
      </c>
      <c r="Z2066" s="64"/>
      <c r="AA2066" s="64">
        <f ca="1">MAX(Y2066,OFFSET($AA$4,B2066,0))</f>
        <v>-7.4299138766085404E-2</v>
      </c>
      <c r="AB2066" s="62">
        <f t="shared" ca="1" si="421"/>
        <v>1750023.6438844518</v>
      </c>
      <c r="AC2066" s="65">
        <f t="shared" ca="1" si="422"/>
        <v>7770.7088596043177</v>
      </c>
      <c r="AD2066" s="62">
        <f ca="1">MAX(0,AB2066-W2066*(1+OFFSET($Y$4,B2066,0))*E2066)</f>
        <v>0</v>
      </c>
      <c r="AE2066" s="65">
        <f ca="1">IF(OFFSET($AC$4,B2066,0)=0,0,-OFFSET($AC$4,B2066,0)/OFFSET($AD$4,B2066,0)*AD2066)</f>
        <v>0</v>
      </c>
      <c r="AF2066" s="51">
        <f t="shared" ca="1" si="423"/>
        <v>1750023.6438844518</v>
      </c>
    </row>
    <row r="2067" spans="1:32" ht="11.25" x14ac:dyDescent="0.2">
      <c r="A2067" s="60">
        <v>80221</v>
      </c>
      <c r="B2067" s="102">
        <f>INT(A2067/10000)</f>
        <v>8</v>
      </c>
      <c r="C2067" s="109">
        <v>3</v>
      </c>
      <c r="D2067" s="60" t="s">
        <v>907</v>
      </c>
      <c r="E2067" s="60">
        <v>1030</v>
      </c>
      <c r="F2067" s="60">
        <v>0</v>
      </c>
      <c r="G2067" s="60">
        <f t="shared" si="411"/>
        <v>1660.2985074626865</v>
      </c>
      <c r="H2067" s="60"/>
      <c r="I2067" s="60"/>
      <c r="J2067" s="57"/>
      <c r="K2067" s="23">
        <f t="shared" si="412"/>
        <v>1</v>
      </c>
      <c r="L2067" s="23">
        <f t="shared" si="413"/>
        <v>0</v>
      </c>
      <c r="M2067" s="23">
        <f ca="1">OFFSET('Z1'!$B$7,B2067,K2067)*E2067</f>
        <v>0</v>
      </c>
      <c r="N2067" s="23">
        <f ca="1">IF(L2067&gt;0,OFFSET('Z1'!$I$7,B2067,L2067)*IF(L2067=1,E2067-9300,IF(L2067=2,E2067-18000,IF(L2067=3,E2067-45000,0))),0)</f>
        <v>0</v>
      </c>
      <c r="O2067" s="23">
        <f>IF(AND(F2067=1,E2067&gt;20000,E2067&lt;=45000),E2067*'Z1'!$G$7,0)+IF(AND(F2067=1,E2067&gt;45000,E2067&lt;=50000),'Z1'!$G$7/5000*(50000-E2067)*E2067,0)</f>
        <v>0</v>
      </c>
      <c r="P2067" s="24">
        <f t="shared" ca="1" si="414"/>
        <v>0</v>
      </c>
      <c r="Q2067" s="27">
        <v>12620</v>
      </c>
      <c r="R2067" s="26">
        <f t="shared" si="415"/>
        <v>11620</v>
      </c>
      <c r="S2067" s="27">
        <f t="shared" si="416"/>
        <v>1</v>
      </c>
      <c r="T2067" s="28">
        <f t="shared" si="417"/>
        <v>10458</v>
      </c>
      <c r="U2067" s="61">
        <f ca="1">OFFSET($U$4,B2067,0)/OFFSET($G$4,B2067,0)*G2067</f>
        <v>920739.10881251562</v>
      </c>
      <c r="V2067" s="62">
        <f t="shared" ca="1" si="418"/>
        <v>931197.10881251562</v>
      </c>
      <c r="W2067" s="63">
        <v>980.22350373343852</v>
      </c>
      <c r="X2067" s="63">
        <f t="shared" ca="1" si="419"/>
        <v>904.07486292477245</v>
      </c>
      <c r="Y2067" s="64">
        <f t="shared" ca="1" si="420"/>
        <v>-7.7684977475681816E-2</v>
      </c>
      <c r="Z2067" s="64"/>
      <c r="AA2067" s="64">
        <f ca="1">MAX(Y2067,OFFSET($AA$4,B2067,0))</f>
        <v>-7.4299138766085404E-2</v>
      </c>
      <c r="AB2067" s="62">
        <f t="shared" ca="1" si="421"/>
        <v>934615.5538560024</v>
      </c>
      <c r="AC2067" s="65">
        <f t="shared" ca="1" si="422"/>
        <v>3418.4450434867758</v>
      </c>
      <c r="AD2067" s="62">
        <f ca="1">MAX(0,AB2067-W2067*(1+OFFSET($Y$4,B2067,0))*E2067)</f>
        <v>0</v>
      </c>
      <c r="AE2067" s="65">
        <f ca="1">IF(OFFSET($AC$4,B2067,0)=0,0,-OFFSET($AC$4,B2067,0)/OFFSET($AD$4,B2067,0)*AD2067)</f>
        <v>0</v>
      </c>
      <c r="AF2067" s="51">
        <f t="shared" ca="1" si="423"/>
        <v>934615.5538560024</v>
      </c>
    </row>
    <row r="2068" spans="1:32" ht="11.25" x14ac:dyDescent="0.2">
      <c r="A2068" s="60">
        <v>80222</v>
      </c>
      <c r="B2068" s="102">
        <f>INT(A2068/10000)</f>
        <v>8</v>
      </c>
      <c r="C2068" s="109">
        <v>3</v>
      </c>
      <c r="D2068" s="60" t="s">
        <v>2123</v>
      </c>
      <c r="E2068" s="60">
        <v>1419</v>
      </c>
      <c r="F2068" s="60">
        <v>0</v>
      </c>
      <c r="G2068" s="60">
        <f t="shared" ref="G2068:G2114" si="424">IF(AND(F2068=1,E2068&lt;=20000),E2068*2,IF(E2068&lt;=10000,E2068*(1+41/67),IF(E2068&lt;=20000,E2068*(1+2/3),IF(E2068&lt;=50000,E2068*(2),E2068*(2+1/3))))+IF(AND(E2068&gt;9000,E2068&lt;=10000),(E2068-9000)*(110/201),0)+IF(AND(E2068&gt;18000,E2068&lt;=20000),(E2068-18000)*(3+1/3),0)+IF(AND(E2068&gt;45000,E2068&lt;=50000),(E2068-45000)*(3+1/3),0))</f>
        <v>2287.3432835820895</v>
      </c>
      <c r="H2068" s="60"/>
      <c r="I2068" s="60"/>
      <c r="J2068" s="57"/>
      <c r="K2068" s="23">
        <f t="shared" ref="K2068:K2114" si="425">IF(AND(F2068=1,E2068&lt;=20000),3,IF(E2068&lt;=10000,1,IF(E2068&lt;=20000,2,IF(E2068&lt;=50000,3,4))))</f>
        <v>1</v>
      </c>
      <c r="L2068" s="23">
        <f t="shared" ref="L2068:L2114" si="426">IF(AND(F2068=1,E2068&lt;=45000),0,IF(AND(E2068&gt;9300,E2068&lt;=10000),1,IF(AND(E2068&gt;18000,E2068&lt;=20000),2,IF(AND(E2068&gt;45000,E2068&lt;=50000),3,0))))</f>
        <v>0</v>
      </c>
      <c r="M2068" s="23">
        <f ca="1">OFFSET('Z1'!$B$7,B2068,K2068)*E2068</f>
        <v>0</v>
      </c>
      <c r="N2068" s="23">
        <f ca="1">IF(L2068&gt;0,OFFSET('Z1'!$I$7,B2068,L2068)*IF(L2068=1,E2068-9300,IF(L2068=2,E2068-18000,IF(L2068=3,E2068-45000,0))),0)</f>
        <v>0</v>
      </c>
      <c r="O2068" s="23">
        <f>IF(AND(F2068=1,E2068&gt;20000,E2068&lt;=45000),E2068*'Z1'!$G$7,0)+IF(AND(F2068=1,E2068&gt;45000,E2068&lt;=50000),'Z1'!$G$7/5000*(50000-E2068)*E2068,0)</f>
        <v>0</v>
      </c>
      <c r="P2068" s="24">
        <f t="shared" ref="P2068:P2114" ca="1" si="427">SUM(M2068:O2068)</f>
        <v>0</v>
      </c>
      <c r="Q2068" s="27">
        <v>2239</v>
      </c>
      <c r="R2068" s="26">
        <f t="shared" ref="R2068:R2114" si="428">MAX(Q2068-$R$3,0)</f>
        <v>1239</v>
      </c>
      <c r="S2068" s="27">
        <f t="shared" ref="S2068:S2114" si="429">IF(E2068&lt;=9300,1,IF(E2068&gt;10000,0,2))</f>
        <v>1</v>
      </c>
      <c r="T2068" s="28">
        <f t="shared" ref="T2068:T2114" si="430">IF(S2068=0,0,IF(S2068=1,R2068*$T$3,R2068*$T$3*(10000-E2068)/700))</f>
        <v>1115.1000000000001</v>
      </c>
      <c r="U2068" s="61">
        <f ca="1">OFFSET($U$4,B2068,0)/OFFSET($G$4,B2068,0)*G2068</f>
        <v>1268474.5586455918</v>
      </c>
      <c r="V2068" s="62">
        <f t="shared" ref="V2068:V2114" ca="1" si="431">P2068+T2068+U2068</f>
        <v>1269589.6586455919</v>
      </c>
      <c r="W2068" s="63">
        <v>971.1479872242993</v>
      </c>
      <c r="X2068" s="63">
        <f t="shared" ref="X2068:X2114" ca="1" si="432">V2068/E2068</f>
        <v>894.70729996165744</v>
      </c>
      <c r="Y2068" s="64">
        <f t="shared" ref="Y2068:Y2114" ca="1" si="433">X2068/W2068-1</f>
        <v>-7.8711677590067364E-2</v>
      </c>
      <c r="Z2068" s="64"/>
      <c r="AA2068" s="64">
        <f ca="1">MAX(Y2068,OFFSET($AA$4,B2068,0))</f>
        <v>-7.4299138766085404E-2</v>
      </c>
      <c r="AB2068" s="62">
        <f t="shared" ref="AB2068:AB2114" ca="1" si="434">(W2068*(1+AA2068))*E2068</f>
        <v>1275670.3974577864</v>
      </c>
      <c r="AC2068" s="65">
        <f t="shared" ref="AC2068:AC2114" ca="1" si="435">AB2068-V2068</f>
        <v>6080.7388121944387</v>
      </c>
      <c r="AD2068" s="62">
        <f ca="1">MAX(0,AB2068-W2068*(1+OFFSET($Y$4,B2068,0))*E2068)</f>
        <v>0</v>
      </c>
      <c r="AE2068" s="65">
        <f ca="1">IF(OFFSET($AC$4,B2068,0)=0,0,-OFFSET($AC$4,B2068,0)/OFFSET($AD$4,B2068,0)*AD2068)</f>
        <v>0</v>
      </c>
      <c r="AF2068" s="51">
        <f t="shared" ref="AF2068:AF2114" ca="1" si="436">AB2068+AE2068</f>
        <v>1275670.3974577864</v>
      </c>
    </row>
    <row r="2069" spans="1:32" ht="11.25" x14ac:dyDescent="0.2">
      <c r="A2069" s="60">
        <v>80223</v>
      </c>
      <c r="B2069" s="102">
        <f>INT(A2069/10000)</f>
        <v>8</v>
      </c>
      <c r="C2069" s="109">
        <v>3</v>
      </c>
      <c r="D2069" s="60" t="s">
        <v>2124</v>
      </c>
      <c r="E2069" s="60">
        <v>1145</v>
      </c>
      <c r="F2069" s="60">
        <v>0</v>
      </c>
      <c r="G2069" s="60">
        <f t="shared" si="424"/>
        <v>1845.6716417910447</v>
      </c>
      <c r="H2069" s="60"/>
      <c r="I2069" s="60"/>
      <c r="J2069" s="57"/>
      <c r="K2069" s="23">
        <f t="shared" si="425"/>
        <v>1</v>
      </c>
      <c r="L2069" s="23">
        <f t="shared" si="426"/>
        <v>0</v>
      </c>
      <c r="M2069" s="23">
        <f ca="1">OFFSET('Z1'!$B$7,B2069,K2069)*E2069</f>
        <v>0</v>
      </c>
      <c r="N2069" s="23">
        <f ca="1">IF(L2069&gt;0,OFFSET('Z1'!$I$7,B2069,L2069)*IF(L2069=1,E2069-9300,IF(L2069=2,E2069-18000,IF(L2069=3,E2069-45000,0))),0)</f>
        <v>0</v>
      </c>
      <c r="O2069" s="23">
        <f>IF(AND(F2069=1,E2069&gt;20000,E2069&lt;=45000),E2069*'Z1'!$G$7,0)+IF(AND(F2069=1,E2069&gt;45000,E2069&lt;=50000),'Z1'!$G$7/5000*(50000-E2069)*E2069,0)</f>
        <v>0</v>
      </c>
      <c r="P2069" s="24">
        <f t="shared" ca="1" si="427"/>
        <v>0</v>
      </c>
      <c r="Q2069" s="27">
        <v>9290</v>
      </c>
      <c r="R2069" s="26">
        <f t="shared" si="428"/>
        <v>8290</v>
      </c>
      <c r="S2069" s="27">
        <f t="shared" si="429"/>
        <v>1</v>
      </c>
      <c r="T2069" s="28">
        <f t="shared" si="430"/>
        <v>7461</v>
      </c>
      <c r="U2069" s="61">
        <f ca="1">OFFSET($U$4,B2069,0)/OFFSET($G$4,B2069,0)*G2069</f>
        <v>1023540.0772721655</v>
      </c>
      <c r="V2069" s="62">
        <f t="shared" ca="1" si="431"/>
        <v>1031001.0772721655</v>
      </c>
      <c r="W2069" s="63">
        <v>975.7886871818896</v>
      </c>
      <c r="X2069" s="63">
        <f t="shared" ca="1" si="432"/>
        <v>900.43762207176019</v>
      </c>
      <c r="Y2069" s="64">
        <f t="shared" ca="1" si="433"/>
        <v>-7.7220679128537362E-2</v>
      </c>
      <c r="Z2069" s="64"/>
      <c r="AA2069" s="64">
        <f ca="1">MAX(Y2069,OFFSET($AA$4,B2069,0))</f>
        <v>-7.4299138766085404E-2</v>
      </c>
      <c r="AB2069" s="62">
        <f t="shared" ca="1" si="434"/>
        <v>1034265.2501820411</v>
      </c>
      <c r="AC2069" s="65">
        <f t="shared" ca="1" si="435"/>
        <v>3264.1729098756332</v>
      </c>
      <c r="AD2069" s="62">
        <f ca="1">MAX(0,AB2069-W2069*(1+OFFSET($Y$4,B2069,0))*E2069)</f>
        <v>0</v>
      </c>
      <c r="AE2069" s="65">
        <f ca="1">IF(OFFSET($AC$4,B2069,0)=0,0,-OFFSET($AC$4,B2069,0)/OFFSET($AD$4,B2069,0)*AD2069)</f>
        <v>0</v>
      </c>
      <c r="AF2069" s="51">
        <f t="shared" ca="1" si="436"/>
        <v>1034265.2501820411</v>
      </c>
    </row>
    <row r="2070" spans="1:32" ht="11.25" x14ac:dyDescent="0.2">
      <c r="A2070" s="60">
        <v>80224</v>
      </c>
      <c r="B2070" s="102">
        <f>INT(A2070/10000)</f>
        <v>8</v>
      </c>
      <c r="C2070" s="109">
        <v>6</v>
      </c>
      <c r="D2070" s="60" t="s">
        <v>2125</v>
      </c>
      <c r="E2070" s="60">
        <v>10307</v>
      </c>
      <c r="F2070" s="60">
        <v>0</v>
      </c>
      <c r="G2070" s="60">
        <f t="shared" si="424"/>
        <v>17178.333333333332</v>
      </c>
      <c r="H2070" s="60"/>
      <c r="I2070" s="60"/>
      <c r="J2070" s="57"/>
      <c r="K2070" s="23">
        <f t="shared" si="425"/>
        <v>2</v>
      </c>
      <c r="L2070" s="23">
        <f t="shared" si="426"/>
        <v>0</v>
      </c>
      <c r="M2070" s="23">
        <f ca="1">OFFSET('Z1'!$B$7,B2070,K2070)*E2070</f>
        <v>1276831.1599999999</v>
      </c>
      <c r="N2070" s="23">
        <f ca="1">IF(L2070&gt;0,OFFSET('Z1'!$I$7,B2070,L2070)*IF(L2070=1,E2070-9300,IF(L2070=2,E2070-18000,IF(L2070=3,E2070-45000,0))),0)</f>
        <v>0</v>
      </c>
      <c r="O2070" s="23">
        <f>IF(AND(F2070=1,E2070&gt;20000,E2070&lt;=45000),E2070*'Z1'!$G$7,0)+IF(AND(F2070=1,E2070&gt;45000,E2070&lt;=50000),'Z1'!$G$7/5000*(50000-E2070)*E2070,0)</f>
        <v>0</v>
      </c>
      <c r="P2070" s="24">
        <f t="shared" ca="1" si="427"/>
        <v>1276831.1599999999</v>
      </c>
      <c r="Q2070" s="27">
        <v>6990</v>
      </c>
      <c r="R2070" s="26">
        <f t="shared" si="428"/>
        <v>5990</v>
      </c>
      <c r="S2070" s="27">
        <f t="shared" si="429"/>
        <v>0</v>
      </c>
      <c r="T2070" s="28">
        <f t="shared" si="430"/>
        <v>0</v>
      </c>
      <c r="U2070" s="61">
        <f ca="1">OFFSET($U$4,B2070,0)/OFFSET($G$4,B2070,0)*G2070</f>
        <v>9526457.5936945658</v>
      </c>
      <c r="V2070" s="62">
        <f t="shared" ca="1" si="431"/>
        <v>10803288.753694566</v>
      </c>
      <c r="W2070" s="63">
        <v>1120.4820185985241</v>
      </c>
      <c r="X2070" s="63">
        <f t="shared" ca="1" si="432"/>
        <v>1048.1506504021118</v>
      </c>
      <c r="Y2070" s="64">
        <f t="shared" ca="1" si="433"/>
        <v>-6.4553796487410775E-2</v>
      </c>
      <c r="Z2070" s="64"/>
      <c r="AA2070" s="64">
        <f ca="1">MAX(Y2070,OFFSET($AA$4,B2070,0))</f>
        <v>-6.4553796487410775E-2</v>
      </c>
      <c r="AB2070" s="62">
        <f t="shared" ca="1" si="434"/>
        <v>10803288.753694566</v>
      </c>
      <c r="AC2070" s="65">
        <f t="shared" ca="1" si="435"/>
        <v>0</v>
      </c>
      <c r="AD2070" s="62">
        <f ca="1">MAX(0,AB2070-W2070*(1+OFFSET($Y$4,B2070,0))*E2070)</f>
        <v>54803.047656975687</v>
      </c>
      <c r="AE2070" s="65">
        <f ca="1">IF(OFFSET($AC$4,B2070,0)=0,0,-OFFSET($AC$4,B2070,0)/OFFSET($AD$4,B2070,0)*AD2070)</f>
        <v>-28660.194734403554</v>
      </c>
      <c r="AF2070" s="51">
        <f t="shared" ca="1" si="436"/>
        <v>10774628.558960162</v>
      </c>
    </row>
    <row r="2071" spans="1:32" ht="11.25" x14ac:dyDescent="0.2">
      <c r="A2071" s="60">
        <v>80225</v>
      </c>
      <c r="B2071" s="102">
        <f>INT(A2071/10000)</f>
        <v>8</v>
      </c>
      <c r="C2071" s="109">
        <v>3</v>
      </c>
      <c r="D2071" s="60" t="s">
        <v>2126</v>
      </c>
      <c r="E2071" s="60">
        <v>1498</v>
      </c>
      <c r="F2071" s="60">
        <v>0</v>
      </c>
      <c r="G2071" s="60">
        <f t="shared" si="424"/>
        <v>2414.686567164179</v>
      </c>
      <c r="H2071" s="60"/>
      <c r="I2071" s="60"/>
      <c r="J2071" s="57"/>
      <c r="K2071" s="23">
        <f t="shared" si="425"/>
        <v>1</v>
      </c>
      <c r="L2071" s="23">
        <f t="shared" si="426"/>
        <v>0</v>
      </c>
      <c r="M2071" s="23">
        <f ca="1">OFFSET('Z1'!$B$7,B2071,K2071)*E2071</f>
        <v>0</v>
      </c>
      <c r="N2071" s="23">
        <f ca="1">IF(L2071&gt;0,OFFSET('Z1'!$I$7,B2071,L2071)*IF(L2071=1,E2071-9300,IF(L2071=2,E2071-18000,IF(L2071=3,E2071-45000,0))),0)</f>
        <v>0</v>
      </c>
      <c r="O2071" s="23">
        <f>IF(AND(F2071=1,E2071&gt;20000,E2071&lt;=45000),E2071*'Z1'!$G$7,0)+IF(AND(F2071=1,E2071&gt;45000,E2071&lt;=50000),'Z1'!$G$7/5000*(50000-E2071)*E2071,0)</f>
        <v>0</v>
      </c>
      <c r="P2071" s="24">
        <f t="shared" ca="1" si="427"/>
        <v>0</v>
      </c>
      <c r="Q2071" s="27">
        <v>45003</v>
      </c>
      <c r="R2071" s="26">
        <f t="shared" si="428"/>
        <v>44003</v>
      </c>
      <c r="S2071" s="27">
        <f t="shared" si="429"/>
        <v>1</v>
      </c>
      <c r="T2071" s="28">
        <f t="shared" si="430"/>
        <v>39602.700000000004</v>
      </c>
      <c r="U2071" s="61">
        <f ca="1">OFFSET($U$4,B2071,0)/OFFSET($G$4,B2071,0)*G2071</f>
        <v>1339094.3543700469</v>
      </c>
      <c r="V2071" s="62">
        <f t="shared" ca="1" si="431"/>
        <v>1378697.0543700468</v>
      </c>
      <c r="W2071" s="63">
        <v>997.02098765851542</v>
      </c>
      <c r="X2071" s="63">
        <f t="shared" ca="1" si="432"/>
        <v>920.3585142657189</v>
      </c>
      <c r="Y2071" s="64">
        <f t="shared" ca="1" si="433"/>
        <v>-7.6891534222200186E-2</v>
      </c>
      <c r="Z2071" s="64"/>
      <c r="AA2071" s="64">
        <f ca="1">MAX(Y2071,OFFSET($AA$4,B2071,0))</f>
        <v>-7.4299138766085404E-2</v>
      </c>
      <c r="AB2071" s="62">
        <f t="shared" ca="1" si="434"/>
        <v>1382568.8940417764</v>
      </c>
      <c r="AC2071" s="65">
        <f t="shared" ca="1" si="435"/>
        <v>3871.8396717295982</v>
      </c>
      <c r="AD2071" s="62">
        <f ca="1">MAX(0,AB2071-W2071*(1+OFFSET($Y$4,B2071,0))*E2071)</f>
        <v>0</v>
      </c>
      <c r="AE2071" s="65">
        <f ca="1">IF(OFFSET($AC$4,B2071,0)=0,0,-OFFSET($AC$4,B2071,0)/OFFSET($AD$4,B2071,0)*AD2071)</f>
        <v>0</v>
      </c>
      <c r="AF2071" s="51">
        <f t="shared" ca="1" si="436"/>
        <v>1382568.8940417764</v>
      </c>
    </row>
    <row r="2072" spans="1:32" ht="11.25" x14ac:dyDescent="0.2">
      <c r="A2072" s="60">
        <v>80226</v>
      </c>
      <c r="B2072" s="102">
        <f>INT(A2072/10000)</f>
        <v>8</v>
      </c>
      <c r="C2072" s="109">
        <v>5</v>
      </c>
      <c r="D2072" s="60" t="s">
        <v>2127</v>
      </c>
      <c r="E2072" s="60">
        <v>5778</v>
      </c>
      <c r="F2072" s="60">
        <v>0</v>
      </c>
      <c r="G2072" s="60">
        <f t="shared" si="424"/>
        <v>9313.7910447761187</v>
      </c>
      <c r="H2072" s="60"/>
      <c r="I2072" s="60"/>
      <c r="J2072" s="57"/>
      <c r="K2072" s="23">
        <f t="shared" si="425"/>
        <v>1</v>
      </c>
      <c r="L2072" s="23">
        <f t="shared" si="426"/>
        <v>0</v>
      </c>
      <c r="M2072" s="23">
        <f ca="1">OFFSET('Z1'!$B$7,B2072,K2072)*E2072</f>
        <v>0</v>
      </c>
      <c r="N2072" s="23">
        <f ca="1">IF(L2072&gt;0,OFFSET('Z1'!$I$7,B2072,L2072)*IF(L2072=1,E2072-9300,IF(L2072=2,E2072-18000,IF(L2072=3,E2072-45000,0))),0)</f>
        <v>0</v>
      </c>
      <c r="O2072" s="23">
        <f>IF(AND(F2072=1,E2072&gt;20000,E2072&lt;=45000),E2072*'Z1'!$G$7,0)+IF(AND(F2072=1,E2072&gt;45000,E2072&lt;=50000),'Z1'!$G$7/5000*(50000-E2072)*E2072,0)</f>
        <v>0</v>
      </c>
      <c r="P2072" s="24">
        <f t="shared" ca="1" si="427"/>
        <v>0</v>
      </c>
      <c r="Q2072" s="27">
        <v>69870</v>
      </c>
      <c r="R2072" s="26">
        <f t="shared" si="428"/>
        <v>68870</v>
      </c>
      <c r="S2072" s="27">
        <f t="shared" si="429"/>
        <v>1</v>
      </c>
      <c r="T2072" s="28">
        <f t="shared" si="430"/>
        <v>61983</v>
      </c>
      <c r="U2072" s="61">
        <f ca="1">OFFSET($U$4,B2072,0)/OFFSET($G$4,B2072,0)*G2072</f>
        <v>5165078.2239987524</v>
      </c>
      <c r="V2072" s="62">
        <f t="shared" ca="1" si="431"/>
        <v>5227061.2239987524</v>
      </c>
      <c r="W2072" s="63">
        <v>982.12238591852599</v>
      </c>
      <c r="X2072" s="63">
        <f t="shared" ca="1" si="432"/>
        <v>904.64887919673799</v>
      </c>
      <c r="Y2072" s="64">
        <f t="shared" ca="1" si="433"/>
        <v>-7.8883760142918646E-2</v>
      </c>
      <c r="Z2072" s="64"/>
      <c r="AA2072" s="64">
        <f ca="1">MAX(Y2072,OFFSET($AA$4,B2072,0))</f>
        <v>-7.4299138766085404E-2</v>
      </c>
      <c r="AB2072" s="62">
        <f t="shared" ca="1" si="434"/>
        <v>5253077.5893483404</v>
      </c>
      <c r="AC2072" s="65">
        <f t="shared" ca="1" si="435"/>
        <v>26016.365349587984</v>
      </c>
      <c r="AD2072" s="62">
        <f ca="1">MAX(0,AB2072-W2072*(1+OFFSET($Y$4,B2072,0))*E2072)</f>
        <v>0</v>
      </c>
      <c r="AE2072" s="65">
        <f ca="1">IF(OFFSET($AC$4,B2072,0)=0,0,-OFFSET($AC$4,B2072,0)/OFFSET($AD$4,B2072,0)*AD2072)</f>
        <v>0</v>
      </c>
      <c r="AF2072" s="51">
        <f t="shared" ca="1" si="436"/>
        <v>5253077.5893483404</v>
      </c>
    </row>
    <row r="2073" spans="1:32" ht="11.25" x14ac:dyDescent="0.2">
      <c r="A2073" s="60">
        <v>80227</v>
      </c>
      <c r="B2073" s="102">
        <f>INT(A2073/10000)</f>
        <v>8</v>
      </c>
      <c r="C2073" s="109">
        <v>3</v>
      </c>
      <c r="D2073" s="60" t="s">
        <v>2128</v>
      </c>
      <c r="E2073" s="60">
        <v>1306</v>
      </c>
      <c r="F2073" s="60">
        <v>0</v>
      </c>
      <c r="G2073" s="60">
        <f t="shared" si="424"/>
        <v>2105.1940298507461</v>
      </c>
      <c r="H2073" s="60"/>
      <c r="I2073" s="60"/>
      <c r="J2073" s="57"/>
      <c r="K2073" s="23">
        <f t="shared" si="425"/>
        <v>1</v>
      </c>
      <c r="L2073" s="23">
        <f t="shared" si="426"/>
        <v>0</v>
      </c>
      <c r="M2073" s="23">
        <f ca="1">OFFSET('Z1'!$B$7,B2073,K2073)*E2073</f>
        <v>0</v>
      </c>
      <c r="N2073" s="23">
        <f ca="1">IF(L2073&gt;0,OFFSET('Z1'!$I$7,B2073,L2073)*IF(L2073=1,E2073-9300,IF(L2073=2,E2073-18000,IF(L2073=3,E2073-45000,0))),0)</f>
        <v>0</v>
      </c>
      <c r="O2073" s="23">
        <f>IF(AND(F2073=1,E2073&gt;20000,E2073&lt;=45000),E2073*'Z1'!$G$7,0)+IF(AND(F2073=1,E2073&gt;45000,E2073&lt;=50000),'Z1'!$G$7/5000*(50000-E2073)*E2073,0)</f>
        <v>0</v>
      </c>
      <c r="P2073" s="24">
        <f t="shared" ca="1" si="427"/>
        <v>0</v>
      </c>
      <c r="Q2073" s="27">
        <v>180790</v>
      </c>
      <c r="R2073" s="26">
        <f t="shared" si="428"/>
        <v>179790</v>
      </c>
      <c r="S2073" s="27">
        <f t="shared" si="429"/>
        <v>1</v>
      </c>
      <c r="T2073" s="28">
        <f t="shared" si="430"/>
        <v>161811</v>
      </c>
      <c r="U2073" s="61">
        <f ca="1">OFFSET($U$4,B2073,0)/OFFSET($G$4,B2073,0)*G2073</f>
        <v>1167461.4331156751</v>
      </c>
      <c r="V2073" s="62">
        <f t="shared" ca="1" si="431"/>
        <v>1329272.4331156751</v>
      </c>
      <c r="W2073" s="63">
        <v>1091.5759909501546</v>
      </c>
      <c r="X2073" s="63">
        <f t="shared" ca="1" si="432"/>
        <v>1017.8196271942383</v>
      </c>
      <c r="Y2073" s="64">
        <f t="shared" ca="1" si="433"/>
        <v>-6.7568693675385538E-2</v>
      </c>
      <c r="Z2073" s="64"/>
      <c r="AA2073" s="64">
        <f ca="1">MAX(Y2073,OFFSET($AA$4,B2073,0))</f>
        <v>-6.7568693675385538E-2</v>
      </c>
      <c r="AB2073" s="62">
        <f t="shared" ca="1" si="434"/>
        <v>1329272.4331156751</v>
      </c>
      <c r="AC2073" s="65">
        <f t="shared" ca="1" si="435"/>
        <v>0</v>
      </c>
      <c r="AD2073" s="62">
        <f ca="1">MAX(0,AB2073-W2073*(1+OFFSET($Y$4,B2073,0))*E2073)</f>
        <v>2466.919482953148</v>
      </c>
      <c r="AE2073" s="65">
        <f ca="1">IF(OFFSET($AC$4,B2073,0)=0,0,-OFFSET($AC$4,B2073,0)/OFFSET($AD$4,B2073,0)*AD2073)</f>
        <v>-1290.1179003414766</v>
      </c>
      <c r="AF2073" s="51">
        <f t="shared" ca="1" si="436"/>
        <v>1327982.3152153336</v>
      </c>
    </row>
    <row r="2074" spans="1:32" ht="11.25" x14ac:dyDescent="0.2">
      <c r="A2074" s="60">
        <v>80228</v>
      </c>
      <c r="B2074" s="102">
        <f>INT(A2074/10000)</f>
        <v>8</v>
      </c>
      <c r="C2074" s="109">
        <v>4</v>
      </c>
      <c r="D2074" s="60" t="s">
        <v>2129</v>
      </c>
      <c r="E2074" s="60">
        <v>4983</v>
      </c>
      <c r="F2074" s="60">
        <v>0</v>
      </c>
      <c r="G2074" s="60">
        <f t="shared" si="424"/>
        <v>8032.2985074626868</v>
      </c>
      <c r="H2074" s="60"/>
      <c r="I2074" s="60"/>
      <c r="J2074" s="57"/>
      <c r="K2074" s="23">
        <f t="shared" si="425"/>
        <v>1</v>
      </c>
      <c r="L2074" s="23">
        <f t="shared" si="426"/>
        <v>0</v>
      </c>
      <c r="M2074" s="23">
        <f ca="1">OFFSET('Z1'!$B$7,B2074,K2074)*E2074</f>
        <v>0</v>
      </c>
      <c r="N2074" s="23">
        <f ca="1">IF(L2074&gt;0,OFFSET('Z1'!$I$7,B2074,L2074)*IF(L2074=1,E2074-9300,IF(L2074=2,E2074-18000,IF(L2074=3,E2074-45000,0))),0)</f>
        <v>0</v>
      </c>
      <c r="O2074" s="23">
        <f>IF(AND(F2074=1,E2074&gt;20000,E2074&lt;=45000),E2074*'Z1'!$G$7,0)+IF(AND(F2074=1,E2074&gt;45000,E2074&lt;=50000),'Z1'!$G$7/5000*(50000-E2074)*E2074,0)</f>
        <v>0</v>
      </c>
      <c r="P2074" s="24">
        <f t="shared" ca="1" si="427"/>
        <v>0</v>
      </c>
      <c r="Q2074" s="27">
        <v>1780622</v>
      </c>
      <c r="R2074" s="26">
        <f t="shared" si="428"/>
        <v>1779622</v>
      </c>
      <c r="S2074" s="27">
        <f t="shared" si="429"/>
        <v>1</v>
      </c>
      <c r="T2074" s="28">
        <f t="shared" si="430"/>
        <v>1601659.8</v>
      </c>
      <c r="U2074" s="61">
        <f ca="1">OFFSET($U$4,B2074,0)/OFFSET($G$4,B2074,0)*G2074</f>
        <v>4454410.6594298696</v>
      </c>
      <c r="V2074" s="62">
        <f t="shared" ca="1" si="431"/>
        <v>6056070.4594298694</v>
      </c>
      <c r="W2074" s="63">
        <v>1284.4744706123906</v>
      </c>
      <c r="X2074" s="63">
        <f t="shared" ca="1" si="432"/>
        <v>1215.3462692012581</v>
      </c>
      <c r="Y2074" s="64">
        <f t="shared" ca="1" si="433"/>
        <v>-5.3818275872913768E-2</v>
      </c>
      <c r="Z2074" s="64"/>
      <c r="AA2074" s="64">
        <f ca="1">MAX(Y2074,OFFSET($AA$4,B2074,0))</f>
        <v>-5.3818275872913768E-2</v>
      </c>
      <c r="AB2074" s="62">
        <f t="shared" ca="1" si="434"/>
        <v>6056070.4594298694</v>
      </c>
      <c r="AC2074" s="65">
        <f t="shared" ca="1" si="435"/>
        <v>0</v>
      </c>
      <c r="AD2074" s="62">
        <f ca="1">MAX(0,AB2074-W2074*(1+OFFSET($Y$4,B2074,0))*E2074)</f>
        <v>99085.824702770449</v>
      </c>
      <c r="AE2074" s="65">
        <f ca="1">IF(OFFSET($AC$4,B2074,0)=0,0,-OFFSET($AC$4,B2074,0)/OFFSET($AD$4,B2074,0)*AD2074)</f>
        <v>-51818.633320822344</v>
      </c>
      <c r="AF2074" s="51">
        <f t="shared" ca="1" si="436"/>
        <v>6004251.826109047</v>
      </c>
    </row>
    <row r="2075" spans="1:32" ht="11.25" x14ac:dyDescent="0.2">
      <c r="A2075" s="60">
        <v>80229</v>
      </c>
      <c r="B2075" s="102">
        <f>INT(A2075/10000)</f>
        <v>8</v>
      </c>
      <c r="C2075" s="109">
        <v>2</v>
      </c>
      <c r="D2075" s="60" t="s">
        <v>2130</v>
      </c>
      <c r="E2075" s="60">
        <v>530</v>
      </c>
      <c r="F2075" s="60">
        <v>0</v>
      </c>
      <c r="G2075" s="60">
        <f t="shared" si="424"/>
        <v>854.32835820895525</v>
      </c>
      <c r="H2075" s="60"/>
      <c r="I2075" s="60"/>
      <c r="J2075" s="57"/>
      <c r="K2075" s="23">
        <f t="shared" si="425"/>
        <v>1</v>
      </c>
      <c r="L2075" s="23">
        <f t="shared" si="426"/>
        <v>0</v>
      </c>
      <c r="M2075" s="23">
        <f ca="1">OFFSET('Z1'!$B$7,B2075,K2075)*E2075</f>
        <v>0</v>
      </c>
      <c r="N2075" s="23">
        <f ca="1">IF(L2075&gt;0,OFFSET('Z1'!$I$7,B2075,L2075)*IF(L2075=1,E2075-9300,IF(L2075=2,E2075-18000,IF(L2075=3,E2075-45000,0))),0)</f>
        <v>0</v>
      </c>
      <c r="O2075" s="23">
        <f>IF(AND(F2075=1,E2075&gt;20000,E2075&lt;=45000),E2075*'Z1'!$G$7,0)+IF(AND(F2075=1,E2075&gt;45000,E2075&lt;=50000),'Z1'!$G$7/5000*(50000-E2075)*E2075,0)</f>
        <v>0</v>
      </c>
      <c r="P2075" s="24">
        <f t="shared" ca="1" si="427"/>
        <v>0</v>
      </c>
      <c r="Q2075" s="27">
        <v>4273</v>
      </c>
      <c r="R2075" s="26">
        <f t="shared" si="428"/>
        <v>3273</v>
      </c>
      <c r="S2075" s="27">
        <f t="shared" si="429"/>
        <v>1</v>
      </c>
      <c r="T2075" s="28">
        <f t="shared" si="430"/>
        <v>2945.7000000000003</v>
      </c>
      <c r="U2075" s="61">
        <f ca="1">OFFSET($U$4,B2075,0)/OFFSET($G$4,B2075,0)*G2075</f>
        <v>473778.37637925561</v>
      </c>
      <c r="V2075" s="62">
        <f t="shared" ca="1" si="431"/>
        <v>476724.07637925562</v>
      </c>
      <c r="W2075" s="63">
        <v>975.69039330553471</v>
      </c>
      <c r="X2075" s="63">
        <f t="shared" ca="1" si="432"/>
        <v>899.47938939482196</v>
      </c>
      <c r="Y2075" s="64">
        <f t="shared" ca="1" si="433"/>
        <v>-7.8109822986488608E-2</v>
      </c>
      <c r="Z2075" s="64"/>
      <c r="AA2075" s="64">
        <f ca="1">MAX(Y2075,OFFSET($AA$4,B2075,0))</f>
        <v>-7.4299138766085404E-2</v>
      </c>
      <c r="AB2075" s="62">
        <f t="shared" ca="1" si="434"/>
        <v>478694.64181171288</v>
      </c>
      <c r="AC2075" s="65">
        <f t="shared" ca="1" si="435"/>
        <v>1970.5654324572533</v>
      </c>
      <c r="AD2075" s="62">
        <f ca="1">MAX(0,AB2075-W2075*(1+OFFSET($Y$4,B2075,0))*E2075)</f>
        <v>0</v>
      </c>
      <c r="AE2075" s="65">
        <f ca="1">IF(OFFSET($AC$4,B2075,0)=0,0,-OFFSET($AC$4,B2075,0)/OFFSET($AD$4,B2075,0)*AD2075)</f>
        <v>0</v>
      </c>
      <c r="AF2075" s="51">
        <f t="shared" ca="1" si="436"/>
        <v>478694.64181171288</v>
      </c>
    </row>
    <row r="2076" spans="1:32" ht="11.25" x14ac:dyDescent="0.2">
      <c r="A2076" s="60">
        <v>80230</v>
      </c>
      <c r="B2076" s="102">
        <f>INT(A2076/10000)</f>
        <v>8</v>
      </c>
      <c r="C2076" s="109">
        <v>2</v>
      </c>
      <c r="D2076" s="60" t="s">
        <v>2131</v>
      </c>
      <c r="E2076" s="60">
        <v>660</v>
      </c>
      <c r="F2076" s="60">
        <v>0</v>
      </c>
      <c r="G2076" s="60">
        <f t="shared" si="424"/>
        <v>1063.8805970149253</v>
      </c>
      <c r="H2076" s="60"/>
      <c r="I2076" s="60"/>
      <c r="J2076" s="57"/>
      <c r="K2076" s="23">
        <f t="shared" si="425"/>
        <v>1</v>
      </c>
      <c r="L2076" s="23">
        <f t="shared" si="426"/>
        <v>0</v>
      </c>
      <c r="M2076" s="23">
        <f ca="1">OFFSET('Z1'!$B$7,B2076,K2076)*E2076</f>
        <v>0</v>
      </c>
      <c r="N2076" s="23">
        <f ca="1">IF(L2076&gt;0,OFFSET('Z1'!$I$7,B2076,L2076)*IF(L2076=1,E2076-9300,IF(L2076=2,E2076-18000,IF(L2076=3,E2076-45000,0))),0)</f>
        <v>0</v>
      </c>
      <c r="O2076" s="23">
        <f>IF(AND(F2076=1,E2076&gt;20000,E2076&lt;=45000),E2076*'Z1'!$G$7,0)+IF(AND(F2076=1,E2076&gt;45000,E2076&lt;=50000),'Z1'!$G$7/5000*(50000-E2076)*E2076,0)</f>
        <v>0</v>
      </c>
      <c r="P2076" s="24">
        <f t="shared" ca="1" si="427"/>
        <v>0</v>
      </c>
      <c r="Q2076" s="27">
        <v>83532</v>
      </c>
      <c r="R2076" s="26">
        <f t="shared" si="428"/>
        <v>82532</v>
      </c>
      <c r="S2076" s="27">
        <f t="shared" si="429"/>
        <v>1</v>
      </c>
      <c r="T2076" s="28">
        <f t="shared" si="430"/>
        <v>74278.8</v>
      </c>
      <c r="U2076" s="61">
        <f ca="1">OFFSET($U$4,B2076,0)/OFFSET($G$4,B2076,0)*G2076</f>
        <v>589988.16681190324</v>
      </c>
      <c r="V2076" s="62">
        <f t="shared" ca="1" si="431"/>
        <v>664266.96681190329</v>
      </c>
      <c r="W2076" s="63">
        <v>1086.3424438085428</v>
      </c>
      <c r="X2076" s="63">
        <f t="shared" ca="1" si="432"/>
        <v>1006.4651012301565</v>
      </c>
      <c r="Y2076" s="64">
        <f t="shared" ca="1" si="433"/>
        <v>-7.3528695333259009E-2</v>
      </c>
      <c r="Z2076" s="64"/>
      <c r="AA2076" s="64">
        <f ca="1">MAX(Y2076,OFFSET($AA$4,B2076,0))</f>
        <v>-7.3528695333259009E-2</v>
      </c>
      <c r="AB2076" s="62">
        <f t="shared" ca="1" si="434"/>
        <v>664266.96681190317</v>
      </c>
      <c r="AC2076" s="65">
        <f t="shared" ca="1" si="435"/>
        <v>0</v>
      </c>
      <c r="AD2076" s="62">
        <f ca="1">MAX(0,AB2076-W2076*(1+OFFSET($Y$4,B2076,0))*E2076)</f>
        <v>0</v>
      </c>
      <c r="AE2076" s="65">
        <f ca="1">IF(OFFSET($AC$4,B2076,0)=0,0,-OFFSET($AC$4,B2076,0)/OFFSET($AD$4,B2076,0)*AD2076)</f>
        <v>0</v>
      </c>
      <c r="AF2076" s="51">
        <f t="shared" ca="1" si="436"/>
        <v>664266.96681190317</v>
      </c>
    </row>
    <row r="2077" spans="1:32" ht="11.25" x14ac:dyDescent="0.2">
      <c r="A2077" s="60">
        <v>80231</v>
      </c>
      <c r="B2077" s="102">
        <f>INT(A2077/10000)</f>
        <v>8</v>
      </c>
      <c r="C2077" s="109">
        <v>3</v>
      </c>
      <c r="D2077" s="60" t="s">
        <v>2132</v>
      </c>
      <c r="E2077" s="60">
        <v>1083</v>
      </c>
      <c r="F2077" s="60">
        <v>0</v>
      </c>
      <c r="G2077" s="60">
        <f t="shared" si="424"/>
        <v>1745.7313432835822</v>
      </c>
      <c r="H2077" s="60"/>
      <c r="I2077" s="60"/>
      <c r="J2077" s="57"/>
      <c r="K2077" s="23">
        <f t="shared" si="425"/>
        <v>1</v>
      </c>
      <c r="L2077" s="23">
        <f t="shared" si="426"/>
        <v>0</v>
      </c>
      <c r="M2077" s="23">
        <f ca="1">OFFSET('Z1'!$B$7,B2077,K2077)*E2077</f>
        <v>0</v>
      </c>
      <c r="N2077" s="23">
        <f ca="1">IF(L2077&gt;0,OFFSET('Z1'!$I$7,B2077,L2077)*IF(L2077=1,E2077-9300,IF(L2077=2,E2077-18000,IF(L2077=3,E2077-45000,0))),0)</f>
        <v>0</v>
      </c>
      <c r="O2077" s="23">
        <f>IF(AND(F2077=1,E2077&gt;20000,E2077&lt;=45000),E2077*'Z1'!$G$7,0)+IF(AND(F2077=1,E2077&gt;45000,E2077&lt;=50000),'Z1'!$G$7/5000*(50000-E2077)*E2077,0)</f>
        <v>0</v>
      </c>
      <c r="P2077" s="24">
        <f t="shared" ca="1" si="427"/>
        <v>0</v>
      </c>
      <c r="Q2077" s="27">
        <v>38069</v>
      </c>
      <c r="R2077" s="26">
        <f t="shared" si="428"/>
        <v>37069</v>
      </c>
      <c r="S2077" s="27">
        <f t="shared" si="429"/>
        <v>1</v>
      </c>
      <c r="T2077" s="28">
        <f t="shared" si="430"/>
        <v>33362.1</v>
      </c>
      <c r="U2077" s="61">
        <f ca="1">OFFSET($U$4,B2077,0)/OFFSET($G$4,B2077,0)*G2077</f>
        <v>968116.94645044126</v>
      </c>
      <c r="V2077" s="62">
        <f t="shared" ca="1" si="431"/>
        <v>1001479.0464504412</v>
      </c>
      <c r="W2077" s="63">
        <v>1002.0758556607619</v>
      </c>
      <c r="X2077" s="63">
        <f t="shared" ca="1" si="432"/>
        <v>924.7267280244148</v>
      </c>
      <c r="Y2077" s="64">
        <f t="shared" ca="1" si="433"/>
        <v>-7.7188894632476357E-2</v>
      </c>
      <c r="Z2077" s="64"/>
      <c r="AA2077" s="64">
        <f ca="1">MAX(Y2077,OFFSET($AA$4,B2077,0))</f>
        <v>-7.4299138766085404E-2</v>
      </c>
      <c r="AB2077" s="62">
        <f t="shared" ca="1" si="434"/>
        <v>1004615.1486632501</v>
      </c>
      <c r="AC2077" s="65">
        <f t="shared" ca="1" si="435"/>
        <v>3136.1022128089098</v>
      </c>
      <c r="AD2077" s="62">
        <f ca="1">MAX(0,AB2077-W2077*(1+OFFSET($Y$4,B2077,0))*E2077)</f>
        <v>0</v>
      </c>
      <c r="AE2077" s="65">
        <f ca="1">IF(OFFSET($AC$4,B2077,0)=0,0,-OFFSET($AC$4,B2077,0)/OFFSET($AD$4,B2077,0)*AD2077)</f>
        <v>0</v>
      </c>
      <c r="AF2077" s="51">
        <f t="shared" ca="1" si="436"/>
        <v>1004615.1486632501</v>
      </c>
    </row>
    <row r="2078" spans="1:32" ht="11.25" x14ac:dyDescent="0.2">
      <c r="A2078" s="60">
        <v>80232</v>
      </c>
      <c r="B2078" s="102">
        <f>INT(A2078/10000)</f>
        <v>8</v>
      </c>
      <c r="C2078" s="109">
        <v>1</v>
      </c>
      <c r="D2078" s="60" t="s">
        <v>2133</v>
      </c>
      <c r="E2078" s="60">
        <v>454</v>
      </c>
      <c r="F2078" s="60">
        <v>0</v>
      </c>
      <c r="G2078" s="60">
        <f t="shared" si="424"/>
        <v>731.82089552238801</v>
      </c>
      <c r="H2078" s="60"/>
      <c r="I2078" s="60"/>
      <c r="J2078" s="57"/>
      <c r="K2078" s="23">
        <f t="shared" si="425"/>
        <v>1</v>
      </c>
      <c r="L2078" s="23">
        <f t="shared" si="426"/>
        <v>0</v>
      </c>
      <c r="M2078" s="23">
        <f ca="1">OFFSET('Z1'!$B$7,B2078,K2078)*E2078</f>
        <v>0</v>
      </c>
      <c r="N2078" s="23">
        <f ca="1">IF(L2078&gt;0,OFFSET('Z1'!$I$7,B2078,L2078)*IF(L2078=1,E2078-9300,IF(L2078=2,E2078-18000,IF(L2078=3,E2078-45000,0))),0)</f>
        <v>0</v>
      </c>
      <c r="O2078" s="23">
        <f>IF(AND(F2078=1,E2078&gt;20000,E2078&lt;=45000),E2078*'Z1'!$G$7,0)+IF(AND(F2078=1,E2078&gt;45000,E2078&lt;=50000),'Z1'!$G$7/5000*(50000-E2078)*E2078,0)</f>
        <v>0</v>
      </c>
      <c r="P2078" s="24">
        <f t="shared" ca="1" si="427"/>
        <v>0</v>
      </c>
      <c r="Q2078" s="27">
        <v>25621</v>
      </c>
      <c r="R2078" s="26">
        <f t="shared" si="428"/>
        <v>24621</v>
      </c>
      <c r="S2078" s="27">
        <f t="shared" si="429"/>
        <v>1</v>
      </c>
      <c r="T2078" s="28">
        <f t="shared" si="430"/>
        <v>22158.9</v>
      </c>
      <c r="U2078" s="61">
        <f ca="1">OFFSET($U$4,B2078,0)/OFFSET($G$4,B2078,0)*G2078</f>
        <v>405840.34504940006</v>
      </c>
      <c r="V2078" s="62">
        <f t="shared" ca="1" si="431"/>
        <v>427999.24504940008</v>
      </c>
      <c r="W2078" s="63">
        <v>1017.035642351086</v>
      </c>
      <c r="X2078" s="63">
        <f t="shared" ca="1" si="432"/>
        <v>942.72961464625564</v>
      </c>
      <c r="Y2078" s="64">
        <f t="shared" ca="1" si="433"/>
        <v>-7.3061380162701917E-2</v>
      </c>
      <c r="Z2078" s="64"/>
      <c r="AA2078" s="64">
        <f ca="1">MAX(Y2078,OFFSET($AA$4,B2078,0))</f>
        <v>-7.3061380162701917E-2</v>
      </c>
      <c r="AB2078" s="62">
        <f t="shared" ca="1" si="434"/>
        <v>427999.24504940008</v>
      </c>
      <c r="AC2078" s="65">
        <f t="shared" ca="1" si="435"/>
        <v>0</v>
      </c>
      <c r="AD2078" s="62">
        <f ca="1">MAX(0,AB2078-W2078*(1+OFFSET($Y$4,B2078,0))*E2078)</f>
        <v>0</v>
      </c>
      <c r="AE2078" s="65">
        <f ca="1">IF(OFFSET($AC$4,B2078,0)=0,0,-OFFSET($AC$4,B2078,0)/OFFSET($AD$4,B2078,0)*AD2078)</f>
        <v>0</v>
      </c>
      <c r="AF2078" s="51">
        <f t="shared" ca="1" si="436"/>
        <v>427999.24504940008</v>
      </c>
    </row>
    <row r="2079" spans="1:32" ht="11.25" x14ac:dyDescent="0.2">
      <c r="A2079" s="60">
        <v>80233</v>
      </c>
      <c r="B2079" s="102">
        <f>INT(A2079/10000)</f>
        <v>8</v>
      </c>
      <c r="C2079" s="109">
        <v>2</v>
      </c>
      <c r="D2079" s="60" t="s">
        <v>2134</v>
      </c>
      <c r="E2079" s="60">
        <v>942</v>
      </c>
      <c r="F2079" s="60">
        <v>0</v>
      </c>
      <c r="G2079" s="60">
        <f t="shared" si="424"/>
        <v>1518.4477611940299</v>
      </c>
      <c r="H2079" s="60"/>
      <c r="I2079" s="60"/>
      <c r="J2079" s="57"/>
      <c r="K2079" s="23">
        <f t="shared" si="425"/>
        <v>1</v>
      </c>
      <c r="L2079" s="23">
        <f t="shared" si="426"/>
        <v>0</v>
      </c>
      <c r="M2079" s="23">
        <f ca="1">OFFSET('Z1'!$B$7,B2079,K2079)*E2079</f>
        <v>0</v>
      </c>
      <c r="N2079" s="23">
        <f ca="1">IF(L2079&gt;0,OFFSET('Z1'!$I$7,B2079,L2079)*IF(L2079=1,E2079-9300,IF(L2079=2,E2079-18000,IF(L2079=3,E2079-45000,0))),0)</f>
        <v>0</v>
      </c>
      <c r="O2079" s="23">
        <f>IF(AND(F2079=1,E2079&gt;20000,E2079&lt;=45000),E2079*'Z1'!$G$7,0)+IF(AND(F2079=1,E2079&gt;45000,E2079&lt;=50000),'Z1'!$G$7/5000*(50000-E2079)*E2079,0)</f>
        <v>0</v>
      </c>
      <c r="P2079" s="24">
        <f t="shared" ca="1" si="427"/>
        <v>0</v>
      </c>
      <c r="Q2079" s="27">
        <v>196537</v>
      </c>
      <c r="R2079" s="26">
        <f t="shared" si="428"/>
        <v>195537</v>
      </c>
      <c r="S2079" s="27">
        <f t="shared" si="429"/>
        <v>1</v>
      </c>
      <c r="T2079" s="28">
        <f t="shared" si="430"/>
        <v>175983.30000000002</v>
      </c>
      <c r="U2079" s="61">
        <f ca="1">OFFSET($U$4,B2079,0)/OFFSET($G$4,B2079,0)*G2079</f>
        <v>842074.01990426192</v>
      </c>
      <c r="V2079" s="62">
        <f t="shared" ca="1" si="431"/>
        <v>1018057.319904262</v>
      </c>
      <c r="W2079" s="63">
        <v>1150.4113981773924</v>
      </c>
      <c r="X2079" s="63">
        <f t="shared" ca="1" si="432"/>
        <v>1080.7402546754374</v>
      </c>
      <c r="Y2079" s="64">
        <f t="shared" ca="1" si="433"/>
        <v>-6.0561937766207441E-2</v>
      </c>
      <c r="Z2079" s="64"/>
      <c r="AA2079" s="64">
        <f ca="1">MAX(Y2079,OFFSET($AA$4,B2079,0))</f>
        <v>-6.0561937766207441E-2</v>
      </c>
      <c r="AB2079" s="62">
        <f t="shared" ca="1" si="434"/>
        <v>1018057.3199042621</v>
      </c>
      <c r="AC2079" s="65">
        <f t="shared" ca="1" si="435"/>
        <v>0</v>
      </c>
      <c r="AD2079" s="62">
        <f ca="1">MAX(0,AB2079-W2079*(1+OFFSET($Y$4,B2079,0))*E2079)</f>
        <v>9468.3958325579297</v>
      </c>
      <c r="AE2079" s="65">
        <f ca="1">IF(OFFSET($AC$4,B2079,0)=0,0,-OFFSET($AC$4,B2079,0)/OFFSET($AD$4,B2079,0)*AD2079)</f>
        <v>-4951.6601719317723</v>
      </c>
      <c r="AF2079" s="51">
        <f t="shared" ca="1" si="436"/>
        <v>1013105.6597323304</v>
      </c>
    </row>
    <row r="2080" spans="1:32" ht="11.25" x14ac:dyDescent="0.2">
      <c r="A2080" s="60">
        <v>80234</v>
      </c>
      <c r="B2080" s="102">
        <f>INT(A2080/10000)</f>
        <v>8</v>
      </c>
      <c r="C2080" s="109">
        <v>1</v>
      </c>
      <c r="D2080" s="60" t="s">
        <v>2135</v>
      </c>
      <c r="E2080" s="60">
        <v>210</v>
      </c>
      <c r="F2080" s="60">
        <v>0</v>
      </c>
      <c r="G2080" s="60">
        <f t="shared" si="424"/>
        <v>338.50746268656718</v>
      </c>
      <c r="H2080" s="60"/>
      <c r="I2080" s="60"/>
      <c r="J2080" s="57"/>
      <c r="K2080" s="23">
        <f t="shared" si="425"/>
        <v>1</v>
      </c>
      <c r="L2080" s="23">
        <f t="shared" si="426"/>
        <v>0</v>
      </c>
      <c r="M2080" s="23">
        <f ca="1">OFFSET('Z1'!$B$7,B2080,K2080)*E2080</f>
        <v>0</v>
      </c>
      <c r="N2080" s="23">
        <f ca="1">IF(L2080&gt;0,OFFSET('Z1'!$I$7,B2080,L2080)*IF(L2080=1,E2080-9300,IF(L2080=2,E2080-18000,IF(L2080=3,E2080-45000,0))),0)</f>
        <v>0</v>
      </c>
      <c r="O2080" s="23">
        <f>IF(AND(F2080=1,E2080&gt;20000,E2080&lt;=45000),E2080*'Z1'!$G$7,0)+IF(AND(F2080=1,E2080&gt;45000,E2080&lt;=50000),'Z1'!$G$7/5000*(50000-E2080)*E2080,0)</f>
        <v>0</v>
      </c>
      <c r="P2080" s="24">
        <f t="shared" ca="1" si="427"/>
        <v>0</v>
      </c>
      <c r="Q2080" s="27">
        <v>101502</v>
      </c>
      <c r="R2080" s="26">
        <f t="shared" si="428"/>
        <v>100502</v>
      </c>
      <c r="S2080" s="27">
        <f t="shared" si="429"/>
        <v>1</v>
      </c>
      <c r="T2080" s="28">
        <f t="shared" si="430"/>
        <v>90451.8</v>
      </c>
      <c r="U2080" s="61">
        <f ca="1">OFFSET($U$4,B2080,0)/OFFSET($G$4,B2080,0)*G2080</f>
        <v>187723.50762196921</v>
      </c>
      <c r="V2080" s="62">
        <f t="shared" ca="1" si="431"/>
        <v>278175.3076219692</v>
      </c>
      <c r="W2080" s="63">
        <v>1373.1846426483889</v>
      </c>
      <c r="X2080" s="63">
        <f t="shared" ca="1" si="432"/>
        <v>1324.6443220093772</v>
      </c>
      <c r="Y2080" s="64">
        <f t="shared" ca="1" si="433"/>
        <v>-3.5348720872230621E-2</v>
      </c>
      <c r="Z2080" s="64"/>
      <c r="AA2080" s="64">
        <f ca="1">MAX(Y2080,OFFSET($AA$4,B2080,0))</f>
        <v>-3.5348720872230621E-2</v>
      </c>
      <c r="AB2080" s="62">
        <f t="shared" ca="1" si="434"/>
        <v>278175.3076219692</v>
      </c>
      <c r="AC2080" s="65">
        <f t="shared" ca="1" si="435"/>
        <v>0</v>
      </c>
      <c r="AD2080" s="62">
        <f ca="1">MAX(0,AB2080-W2080*(1+OFFSET($Y$4,B2080,0))*E2080)</f>
        <v>9790.2404173006653</v>
      </c>
      <c r="AE2080" s="65">
        <f ca="1">IF(OFFSET($AC$4,B2080,0)=0,0,-OFFSET($AC$4,B2080,0)/OFFSET($AD$4,B2080,0)*AD2080)</f>
        <v>-5119.9743235584465</v>
      </c>
      <c r="AF2080" s="51">
        <f t="shared" ca="1" si="436"/>
        <v>273055.33329841075</v>
      </c>
    </row>
    <row r="2081" spans="1:32" ht="11.25" x14ac:dyDescent="0.2">
      <c r="A2081" s="60">
        <v>80235</v>
      </c>
      <c r="B2081" s="102">
        <f>INT(A2081/10000)</f>
        <v>8</v>
      </c>
      <c r="C2081" s="109">
        <v>4</v>
      </c>
      <c r="D2081" s="60" t="s">
        <v>2136</v>
      </c>
      <c r="E2081" s="60">
        <v>3982</v>
      </c>
      <c r="F2081" s="60">
        <v>0</v>
      </c>
      <c r="G2081" s="60">
        <f t="shared" si="424"/>
        <v>6418.746268656716</v>
      </c>
      <c r="H2081" s="60"/>
      <c r="I2081" s="60"/>
      <c r="J2081" s="57"/>
      <c r="K2081" s="23">
        <f t="shared" si="425"/>
        <v>1</v>
      </c>
      <c r="L2081" s="23">
        <f t="shared" si="426"/>
        <v>0</v>
      </c>
      <c r="M2081" s="23">
        <f ca="1">OFFSET('Z1'!$B$7,B2081,K2081)*E2081</f>
        <v>0</v>
      </c>
      <c r="N2081" s="23">
        <f ca="1">IF(L2081&gt;0,OFFSET('Z1'!$I$7,B2081,L2081)*IF(L2081=1,E2081-9300,IF(L2081=2,E2081-18000,IF(L2081=3,E2081-45000,0))),0)</f>
        <v>0</v>
      </c>
      <c r="O2081" s="23">
        <f>IF(AND(F2081=1,E2081&gt;20000,E2081&lt;=45000),E2081*'Z1'!$G$7,0)+IF(AND(F2081=1,E2081&gt;45000,E2081&lt;=50000),'Z1'!$G$7/5000*(50000-E2081)*E2081,0)</f>
        <v>0</v>
      </c>
      <c r="P2081" s="24">
        <f t="shared" ca="1" si="427"/>
        <v>0</v>
      </c>
      <c r="Q2081" s="27">
        <v>0</v>
      </c>
      <c r="R2081" s="26">
        <f t="shared" si="428"/>
        <v>0</v>
      </c>
      <c r="S2081" s="27">
        <f t="shared" si="429"/>
        <v>1</v>
      </c>
      <c r="T2081" s="28">
        <f t="shared" si="430"/>
        <v>0</v>
      </c>
      <c r="U2081" s="61">
        <f ca="1">OFFSET($U$4,B2081,0)/OFFSET($G$4,B2081,0)*G2081</f>
        <v>3559595.2730984823</v>
      </c>
      <c r="V2081" s="62">
        <f t="shared" ca="1" si="431"/>
        <v>3559595.2730984823</v>
      </c>
      <c r="W2081" s="63">
        <v>969.97750483596974</v>
      </c>
      <c r="X2081" s="63">
        <f t="shared" ca="1" si="432"/>
        <v>893.92146486651995</v>
      </c>
      <c r="Y2081" s="64">
        <f t="shared" ca="1" si="433"/>
        <v>-7.84101070285248E-2</v>
      </c>
      <c r="Z2081" s="64"/>
      <c r="AA2081" s="64">
        <f ca="1">MAX(Y2081,OFFSET($AA$4,B2081,0))</f>
        <v>-7.4299138766085404E-2</v>
      </c>
      <c r="AB2081" s="62">
        <f t="shared" ca="1" si="434"/>
        <v>3575473.6842078473</v>
      </c>
      <c r="AC2081" s="65">
        <f t="shared" ca="1" si="435"/>
        <v>15878.411109365057</v>
      </c>
      <c r="AD2081" s="62">
        <f ca="1">MAX(0,AB2081-W2081*(1+OFFSET($Y$4,B2081,0))*E2081)</f>
        <v>0</v>
      </c>
      <c r="AE2081" s="65">
        <f ca="1">IF(OFFSET($AC$4,B2081,0)=0,0,-OFFSET($AC$4,B2081,0)/OFFSET($AD$4,B2081,0)*AD2081)</f>
        <v>0</v>
      </c>
      <c r="AF2081" s="51">
        <f t="shared" ca="1" si="436"/>
        <v>3575473.6842078473</v>
      </c>
    </row>
    <row r="2082" spans="1:32" ht="11.25" x14ac:dyDescent="0.2">
      <c r="A2082" s="60">
        <v>80236</v>
      </c>
      <c r="B2082" s="102">
        <f>INT(A2082/10000)</f>
        <v>8</v>
      </c>
      <c r="C2082" s="109">
        <v>3</v>
      </c>
      <c r="D2082" s="60" t="s">
        <v>2137</v>
      </c>
      <c r="E2082" s="60">
        <v>1828</v>
      </c>
      <c r="F2082" s="60">
        <v>0</v>
      </c>
      <c r="G2082" s="60">
        <f t="shared" si="424"/>
        <v>2946.6268656716416</v>
      </c>
      <c r="H2082" s="60"/>
      <c r="I2082" s="60"/>
      <c r="J2082" s="57"/>
      <c r="K2082" s="23">
        <f t="shared" si="425"/>
        <v>1</v>
      </c>
      <c r="L2082" s="23">
        <f t="shared" si="426"/>
        <v>0</v>
      </c>
      <c r="M2082" s="23">
        <f ca="1">OFFSET('Z1'!$B$7,B2082,K2082)*E2082</f>
        <v>0</v>
      </c>
      <c r="N2082" s="23">
        <f ca="1">IF(L2082&gt;0,OFFSET('Z1'!$I$7,B2082,L2082)*IF(L2082=1,E2082-9300,IF(L2082=2,E2082-18000,IF(L2082=3,E2082-45000,0))),0)</f>
        <v>0</v>
      </c>
      <c r="O2082" s="23">
        <f>IF(AND(F2082=1,E2082&gt;20000,E2082&lt;=45000),E2082*'Z1'!$G$7,0)+IF(AND(F2082=1,E2082&gt;45000,E2082&lt;=50000),'Z1'!$G$7/5000*(50000-E2082)*E2082,0)</f>
        <v>0</v>
      </c>
      <c r="P2082" s="24">
        <f t="shared" ca="1" si="427"/>
        <v>0</v>
      </c>
      <c r="Q2082" s="27">
        <v>63426</v>
      </c>
      <c r="R2082" s="26">
        <f t="shared" si="428"/>
        <v>62426</v>
      </c>
      <c r="S2082" s="27">
        <f t="shared" si="429"/>
        <v>1</v>
      </c>
      <c r="T2082" s="28">
        <f t="shared" si="430"/>
        <v>56183.4</v>
      </c>
      <c r="U2082" s="61">
        <f ca="1">OFFSET($U$4,B2082,0)/OFFSET($G$4,B2082,0)*G2082</f>
        <v>1634088.4377759984</v>
      </c>
      <c r="V2082" s="62">
        <f t="shared" ca="1" si="431"/>
        <v>1690271.8377759983</v>
      </c>
      <c r="W2082" s="63">
        <v>999.81691812121755</v>
      </c>
      <c r="X2082" s="63">
        <f t="shared" ca="1" si="432"/>
        <v>924.65636639824857</v>
      </c>
      <c r="Y2082" s="64">
        <f t="shared" ca="1" si="433"/>
        <v>-7.5174314777754714E-2</v>
      </c>
      <c r="Z2082" s="64"/>
      <c r="AA2082" s="64">
        <f ca="1">MAX(Y2082,OFFSET($AA$4,B2082,0))</f>
        <v>-7.4299138766085404E-2</v>
      </c>
      <c r="AB2082" s="62">
        <f t="shared" ca="1" si="434"/>
        <v>1691871.3666269581</v>
      </c>
      <c r="AC2082" s="65">
        <f t="shared" ca="1" si="435"/>
        <v>1599.5288509598467</v>
      </c>
      <c r="AD2082" s="62">
        <f ca="1">MAX(0,AB2082-W2082*(1+OFFSET($Y$4,B2082,0))*E2082)</f>
        <v>0</v>
      </c>
      <c r="AE2082" s="65">
        <f ca="1">IF(OFFSET($AC$4,B2082,0)=0,0,-OFFSET($AC$4,B2082,0)/OFFSET($AD$4,B2082,0)*AD2082)</f>
        <v>0</v>
      </c>
      <c r="AF2082" s="51">
        <f t="shared" ca="1" si="436"/>
        <v>1691871.3666269581</v>
      </c>
    </row>
    <row r="2083" spans="1:32" ht="11.25" x14ac:dyDescent="0.2">
      <c r="A2083" s="60">
        <v>80237</v>
      </c>
      <c r="B2083" s="102">
        <f>INT(A2083/10000)</f>
        <v>8</v>
      </c>
      <c r="C2083" s="109">
        <v>1</v>
      </c>
      <c r="D2083" s="60" t="s">
        <v>2138</v>
      </c>
      <c r="E2083" s="60">
        <v>407</v>
      </c>
      <c r="F2083" s="60">
        <v>0</v>
      </c>
      <c r="G2083" s="60">
        <f t="shared" si="424"/>
        <v>656.05970149253733</v>
      </c>
      <c r="H2083" s="60"/>
      <c r="I2083" s="60"/>
      <c r="J2083" s="57"/>
      <c r="K2083" s="23">
        <f t="shared" si="425"/>
        <v>1</v>
      </c>
      <c r="L2083" s="23">
        <f t="shared" si="426"/>
        <v>0</v>
      </c>
      <c r="M2083" s="23">
        <f ca="1">OFFSET('Z1'!$B$7,B2083,K2083)*E2083</f>
        <v>0</v>
      </c>
      <c r="N2083" s="23">
        <f ca="1">IF(L2083&gt;0,OFFSET('Z1'!$I$7,B2083,L2083)*IF(L2083=1,E2083-9300,IF(L2083=2,E2083-18000,IF(L2083=3,E2083-45000,0))),0)</f>
        <v>0</v>
      </c>
      <c r="O2083" s="23">
        <f>IF(AND(F2083=1,E2083&gt;20000,E2083&lt;=45000),E2083*'Z1'!$G$7,0)+IF(AND(F2083=1,E2083&gt;45000,E2083&lt;=50000),'Z1'!$G$7/5000*(50000-E2083)*E2083,0)</f>
        <v>0</v>
      </c>
      <c r="P2083" s="24">
        <f t="shared" ca="1" si="427"/>
        <v>0</v>
      </c>
      <c r="Q2083" s="27">
        <v>23447</v>
      </c>
      <c r="R2083" s="26">
        <f t="shared" si="428"/>
        <v>22447</v>
      </c>
      <c r="S2083" s="27">
        <f t="shared" si="429"/>
        <v>1</v>
      </c>
      <c r="T2083" s="28">
        <f t="shared" si="430"/>
        <v>20202.3</v>
      </c>
      <c r="U2083" s="61">
        <f ca="1">OFFSET($U$4,B2083,0)/OFFSET($G$4,B2083,0)*G2083</f>
        <v>363826.03620067367</v>
      </c>
      <c r="V2083" s="62">
        <f t="shared" ca="1" si="431"/>
        <v>384028.33620067366</v>
      </c>
      <c r="W2083" s="63">
        <v>1019.1809423070414</v>
      </c>
      <c r="X2083" s="63">
        <f t="shared" ca="1" si="432"/>
        <v>943.55856560362076</v>
      </c>
      <c r="Y2083" s="64">
        <f t="shared" ca="1" si="433"/>
        <v>-7.4199166766442892E-2</v>
      </c>
      <c r="Z2083" s="64"/>
      <c r="AA2083" s="64">
        <f ca="1">MAX(Y2083,OFFSET($AA$4,B2083,0))</f>
        <v>-7.4199166766442892E-2</v>
      </c>
      <c r="AB2083" s="62">
        <f t="shared" ca="1" si="434"/>
        <v>384028.33620067366</v>
      </c>
      <c r="AC2083" s="65">
        <f t="shared" ca="1" si="435"/>
        <v>0</v>
      </c>
      <c r="AD2083" s="62">
        <f ca="1">MAX(0,AB2083-W2083*(1+OFFSET($Y$4,B2083,0))*E2083)</f>
        <v>0</v>
      </c>
      <c r="AE2083" s="65">
        <f ca="1">IF(OFFSET($AC$4,B2083,0)=0,0,-OFFSET($AC$4,B2083,0)/OFFSET($AD$4,B2083,0)*AD2083)</f>
        <v>0</v>
      </c>
      <c r="AF2083" s="51">
        <f t="shared" ca="1" si="436"/>
        <v>384028.33620067366</v>
      </c>
    </row>
    <row r="2084" spans="1:32" ht="11.25" x14ac:dyDescent="0.2">
      <c r="A2084" s="60">
        <v>80238</v>
      </c>
      <c r="B2084" s="102">
        <f>INT(A2084/10000)</f>
        <v>8</v>
      </c>
      <c r="C2084" s="109">
        <v>3</v>
      </c>
      <c r="D2084" s="60" t="s">
        <v>2139</v>
      </c>
      <c r="E2084" s="60">
        <v>1833</v>
      </c>
      <c r="F2084" s="60">
        <v>0</v>
      </c>
      <c r="G2084" s="60">
        <f t="shared" si="424"/>
        <v>2954.686567164179</v>
      </c>
      <c r="H2084" s="60"/>
      <c r="I2084" s="60"/>
      <c r="J2084" s="57"/>
      <c r="K2084" s="23">
        <f t="shared" si="425"/>
        <v>1</v>
      </c>
      <c r="L2084" s="23">
        <f t="shared" si="426"/>
        <v>0</v>
      </c>
      <c r="M2084" s="23">
        <f ca="1">OFFSET('Z1'!$B$7,B2084,K2084)*E2084</f>
        <v>0</v>
      </c>
      <c r="N2084" s="23">
        <f ca="1">IF(L2084&gt;0,OFFSET('Z1'!$I$7,B2084,L2084)*IF(L2084=1,E2084-9300,IF(L2084=2,E2084-18000,IF(L2084=3,E2084-45000,0))),0)</f>
        <v>0</v>
      </c>
      <c r="O2084" s="23">
        <f>IF(AND(F2084=1,E2084&gt;20000,E2084&lt;=45000),E2084*'Z1'!$G$7,0)+IF(AND(F2084=1,E2084&gt;45000,E2084&lt;=50000),'Z1'!$G$7/5000*(50000-E2084)*E2084,0)</f>
        <v>0</v>
      </c>
      <c r="P2084" s="24">
        <f t="shared" ca="1" si="427"/>
        <v>0</v>
      </c>
      <c r="Q2084" s="27">
        <v>48265</v>
      </c>
      <c r="R2084" s="26">
        <f t="shared" si="428"/>
        <v>47265</v>
      </c>
      <c r="S2084" s="27">
        <f t="shared" si="429"/>
        <v>1</v>
      </c>
      <c r="T2084" s="28">
        <f t="shared" si="430"/>
        <v>42538.5</v>
      </c>
      <c r="U2084" s="61">
        <f ca="1">OFFSET($U$4,B2084,0)/OFFSET($G$4,B2084,0)*G2084</f>
        <v>1638558.0451003311</v>
      </c>
      <c r="V2084" s="62">
        <f t="shared" ca="1" si="431"/>
        <v>1681096.5451003311</v>
      </c>
      <c r="W2084" s="63">
        <v>993.29928018665589</v>
      </c>
      <c r="X2084" s="63">
        <f t="shared" ca="1" si="432"/>
        <v>917.12850250972781</v>
      </c>
      <c r="Y2084" s="64">
        <f t="shared" ca="1" si="433"/>
        <v>-7.6684619828390921E-2</v>
      </c>
      <c r="Z2084" s="64"/>
      <c r="AA2084" s="64">
        <f ca="1">MAX(Y2084,OFFSET($AA$4,B2084,0))</f>
        <v>-7.4299138766085404E-2</v>
      </c>
      <c r="AB2084" s="62">
        <f t="shared" ca="1" si="434"/>
        <v>1685439.8324086166</v>
      </c>
      <c r="AC2084" s="65">
        <f t="shared" ca="1" si="435"/>
        <v>4343.2873082854785</v>
      </c>
      <c r="AD2084" s="62">
        <f ca="1">MAX(0,AB2084-W2084*(1+OFFSET($Y$4,B2084,0))*E2084)</f>
        <v>0</v>
      </c>
      <c r="AE2084" s="65">
        <f ca="1">IF(OFFSET($AC$4,B2084,0)=0,0,-OFFSET($AC$4,B2084,0)/OFFSET($AD$4,B2084,0)*AD2084)</f>
        <v>0</v>
      </c>
      <c r="AF2084" s="51">
        <f t="shared" ca="1" si="436"/>
        <v>1685439.8324086166</v>
      </c>
    </row>
    <row r="2085" spans="1:32" ht="11.25" x14ac:dyDescent="0.2">
      <c r="A2085" s="60">
        <v>80239</v>
      </c>
      <c r="B2085" s="102">
        <f>INT(A2085/10000)</f>
        <v>8</v>
      </c>
      <c r="C2085" s="109">
        <v>1</v>
      </c>
      <c r="D2085" s="60" t="s">
        <v>787</v>
      </c>
      <c r="E2085" s="60">
        <v>166</v>
      </c>
      <c r="F2085" s="60">
        <v>0</v>
      </c>
      <c r="G2085" s="60">
        <f t="shared" si="424"/>
        <v>267.58208955223881</v>
      </c>
      <c r="H2085" s="60"/>
      <c r="I2085" s="60"/>
      <c r="J2085" s="57"/>
      <c r="K2085" s="23">
        <f t="shared" si="425"/>
        <v>1</v>
      </c>
      <c r="L2085" s="23">
        <f t="shared" si="426"/>
        <v>0</v>
      </c>
      <c r="M2085" s="23">
        <f ca="1">OFFSET('Z1'!$B$7,B2085,K2085)*E2085</f>
        <v>0</v>
      </c>
      <c r="N2085" s="23">
        <f ca="1">IF(L2085&gt;0,OFFSET('Z1'!$I$7,B2085,L2085)*IF(L2085=1,E2085-9300,IF(L2085=2,E2085-18000,IF(L2085=3,E2085-45000,0))),0)</f>
        <v>0</v>
      </c>
      <c r="O2085" s="23">
        <f>IF(AND(F2085=1,E2085&gt;20000,E2085&lt;=45000),E2085*'Z1'!$G$7,0)+IF(AND(F2085=1,E2085&gt;45000,E2085&lt;=50000),'Z1'!$G$7/5000*(50000-E2085)*E2085,0)</f>
        <v>0</v>
      </c>
      <c r="P2085" s="24">
        <f t="shared" ca="1" si="427"/>
        <v>0</v>
      </c>
      <c r="Q2085" s="27">
        <v>148070</v>
      </c>
      <c r="R2085" s="26">
        <f t="shared" si="428"/>
        <v>147070</v>
      </c>
      <c r="S2085" s="27">
        <f t="shared" si="429"/>
        <v>1</v>
      </c>
      <c r="T2085" s="28">
        <f t="shared" si="430"/>
        <v>132363</v>
      </c>
      <c r="U2085" s="61">
        <f ca="1">OFFSET($U$4,B2085,0)/OFFSET($G$4,B2085,0)*G2085</f>
        <v>148390.96316784233</v>
      </c>
      <c r="V2085" s="62">
        <f t="shared" ca="1" si="431"/>
        <v>280753.96316784236</v>
      </c>
      <c r="W2085" s="63">
        <v>2054.0937589639116</v>
      </c>
      <c r="X2085" s="63">
        <f t="shared" ca="1" si="432"/>
        <v>1691.2889347460384</v>
      </c>
      <c r="Y2085" s="64">
        <f t="shared" ca="1" si="433"/>
        <v>-0.17662525025190312</v>
      </c>
      <c r="Z2085" s="64"/>
      <c r="AA2085" s="64">
        <f ca="1">MAX(Y2085,OFFSET($AA$4,B2085,0))</f>
        <v>-7.4299138766085404E-2</v>
      </c>
      <c r="AB2085" s="62">
        <f t="shared" ca="1" si="434"/>
        <v>315645.07604686491</v>
      </c>
      <c r="AC2085" s="65">
        <f t="shared" ca="1" si="435"/>
        <v>34891.112879022548</v>
      </c>
      <c r="AD2085" s="62">
        <f ca="1">MAX(0,AB2085-W2085*(1+OFFSET($Y$4,B2085,0))*E2085)</f>
        <v>0</v>
      </c>
      <c r="AE2085" s="65">
        <f ca="1">IF(OFFSET($AC$4,B2085,0)=0,0,-OFFSET($AC$4,B2085,0)/OFFSET($AD$4,B2085,0)*AD2085)</f>
        <v>0</v>
      </c>
      <c r="AF2085" s="51">
        <f t="shared" ca="1" si="436"/>
        <v>315645.07604686491</v>
      </c>
    </row>
    <row r="2086" spans="1:32" ht="11.25" x14ac:dyDescent="0.2">
      <c r="A2086" s="60">
        <v>80240</v>
      </c>
      <c r="B2086" s="102">
        <f>INT(A2086/10000)</f>
        <v>8</v>
      </c>
      <c r="C2086" s="109">
        <v>5</v>
      </c>
      <c r="D2086" s="60" t="s">
        <v>2140</v>
      </c>
      <c r="E2086" s="60">
        <v>8454</v>
      </c>
      <c r="F2086" s="60">
        <v>0</v>
      </c>
      <c r="G2086" s="60">
        <f t="shared" si="424"/>
        <v>13627.343283582089</v>
      </c>
      <c r="H2086" s="60"/>
      <c r="I2086" s="60"/>
      <c r="J2086" s="57"/>
      <c r="K2086" s="23">
        <f t="shared" si="425"/>
        <v>1</v>
      </c>
      <c r="L2086" s="23">
        <f t="shared" si="426"/>
        <v>0</v>
      </c>
      <c r="M2086" s="23">
        <f ca="1">OFFSET('Z1'!$B$7,B2086,K2086)*E2086</f>
        <v>0</v>
      </c>
      <c r="N2086" s="23">
        <f ca="1">IF(L2086&gt;0,OFFSET('Z1'!$I$7,B2086,L2086)*IF(L2086=1,E2086-9300,IF(L2086=2,E2086-18000,IF(L2086=3,E2086-45000,0))),0)</f>
        <v>0</v>
      </c>
      <c r="O2086" s="23">
        <f>IF(AND(F2086=1,E2086&gt;20000,E2086&lt;=45000),E2086*'Z1'!$G$7,0)+IF(AND(F2086=1,E2086&gt;45000,E2086&lt;=50000),'Z1'!$G$7/5000*(50000-E2086)*E2086,0)</f>
        <v>0</v>
      </c>
      <c r="P2086" s="24">
        <f t="shared" ca="1" si="427"/>
        <v>0</v>
      </c>
      <c r="Q2086" s="27">
        <v>19979</v>
      </c>
      <c r="R2086" s="26">
        <f t="shared" si="428"/>
        <v>18979</v>
      </c>
      <c r="S2086" s="27">
        <f t="shared" si="429"/>
        <v>1</v>
      </c>
      <c r="T2086" s="28">
        <f t="shared" si="430"/>
        <v>17081.100000000002</v>
      </c>
      <c r="U2086" s="61">
        <f ca="1">OFFSET($U$4,B2086,0)/OFFSET($G$4,B2086,0)*G2086</f>
        <v>7557212.0639815601</v>
      </c>
      <c r="V2086" s="62">
        <f t="shared" ca="1" si="431"/>
        <v>7574293.1639815597</v>
      </c>
      <c r="W2086" s="63">
        <v>971.04554266197636</v>
      </c>
      <c r="X2086" s="63">
        <f t="shared" ca="1" si="432"/>
        <v>895.94194038106923</v>
      </c>
      <c r="Y2086" s="64">
        <f t="shared" ca="1" si="433"/>
        <v>-7.7343027676149756E-2</v>
      </c>
      <c r="Z2086" s="64"/>
      <c r="AA2086" s="64">
        <f ca="1">MAX(Y2086,OFFSET($AA$4,B2086,0))</f>
        <v>-7.4299138766085404E-2</v>
      </c>
      <c r="AB2086" s="62">
        <f t="shared" ca="1" si="434"/>
        <v>7599281.1147097172</v>
      </c>
      <c r="AC2086" s="65">
        <f t="shared" ca="1" si="435"/>
        <v>24987.950728157535</v>
      </c>
      <c r="AD2086" s="62">
        <f ca="1">MAX(0,AB2086-W2086*(1+OFFSET($Y$4,B2086,0))*E2086)</f>
        <v>0</v>
      </c>
      <c r="AE2086" s="65">
        <f ca="1">IF(OFFSET($AC$4,B2086,0)=0,0,-OFFSET($AC$4,B2086,0)/OFFSET($AD$4,B2086,0)*AD2086)</f>
        <v>0</v>
      </c>
      <c r="AF2086" s="51">
        <f t="shared" ca="1" si="436"/>
        <v>7599281.1147097172</v>
      </c>
    </row>
    <row r="2087" spans="1:32" ht="11.25" x14ac:dyDescent="0.2">
      <c r="A2087" s="60">
        <v>80301</v>
      </c>
      <c r="B2087" s="102">
        <f>INT(A2087/10000)</f>
        <v>8</v>
      </c>
      <c r="C2087" s="109">
        <v>7</v>
      </c>
      <c r="D2087" s="60" t="s">
        <v>2141</v>
      </c>
      <c r="E2087" s="60">
        <v>49517</v>
      </c>
      <c r="F2087" s="60">
        <v>0</v>
      </c>
      <c r="G2087" s="60">
        <f t="shared" si="424"/>
        <v>114090.66666666667</v>
      </c>
      <c r="H2087" s="60"/>
      <c r="I2087" s="60"/>
      <c r="J2087" s="57"/>
      <c r="K2087" s="23">
        <f t="shared" si="425"/>
        <v>3</v>
      </c>
      <c r="L2087" s="23">
        <f t="shared" si="426"/>
        <v>3</v>
      </c>
      <c r="M2087" s="23">
        <f ca="1">OFFSET('Z1'!$B$7,B2087,K2087)*E2087</f>
        <v>7352284.1599999992</v>
      </c>
      <c r="N2087" s="23">
        <f ca="1">IF(L2087&gt;0,OFFSET('Z1'!$I$7,B2087,L2087)*IF(L2087=1,E2087-9300,IF(L2087=2,E2087-18000,IF(L2087=3,E2087-45000,0))),0)</f>
        <v>0</v>
      </c>
      <c r="O2087" s="23">
        <f>IF(AND(F2087=1,E2087&gt;20000,E2087&lt;=45000),E2087*'Z1'!$G$7,0)+IF(AND(F2087=1,E2087&gt;45000,E2087&lt;=50000),'Z1'!$G$7/5000*(50000-E2087)*E2087,0)</f>
        <v>0</v>
      </c>
      <c r="P2087" s="24">
        <f t="shared" ca="1" si="427"/>
        <v>7352284.1599999992</v>
      </c>
      <c r="Q2087" s="27">
        <v>323307</v>
      </c>
      <c r="R2087" s="26">
        <f t="shared" si="428"/>
        <v>322307</v>
      </c>
      <c r="S2087" s="27">
        <f t="shared" si="429"/>
        <v>0</v>
      </c>
      <c r="T2087" s="28">
        <f t="shared" si="430"/>
        <v>0</v>
      </c>
      <c r="U2087" s="61">
        <f ca="1">OFFSET($U$4,B2087,0)/OFFSET($G$4,B2087,0)*G2087</f>
        <v>63270392.810886323</v>
      </c>
      <c r="V2087" s="62">
        <f t="shared" ca="1" si="431"/>
        <v>70622676.97088632</v>
      </c>
      <c r="W2087" s="63">
        <v>1514.2770672579029</v>
      </c>
      <c r="X2087" s="63">
        <f t="shared" ca="1" si="432"/>
        <v>1426.2309302034921</v>
      </c>
      <c r="Y2087" s="64">
        <f t="shared" ca="1" si="433"/>
        <v>-5.8144007433096334E-2</v>
      </c>
      <c r="Z2087" s="64"/>
      <c r="AA2087" s="64">
        <f ca="1">MAX(Y2087,OFFSET($AA$4,B2087,0))</f>
        <v>-5.8144007433096334E-2</v>
      </c>
      <c r="AB2087" s="62">
        <f t="shared" ca="1" si="434"/>
        <v>70622676.97088632</v>
      </c>
      <c r="AC2087" s="65">
        <f t="shared" ca="1" si="435"/>
        <v>0</v>
      </c>
      <c r="AD2087" s="62">
        <f ca="1">MAX(0,AB2087-W2087*(1+OFFSET($Y$4,B2087,0))*E2087)</f>
        <v>836439.16152238846</v>
      </c>
      <c r="AE2087" s="65">
        <f ca="1">IF(OFFSET($AC$4,B2087,0)=0,0,-OFFSET($AC$4,B2087,0)/OFFSET($AD$4,B2087,0)*AD2087)</f>
        <v>-437430.22108482145</v>
      </c>
      <c r="AF2087" s="51">
        <f t="shared" ca="1" si="436"/>
        <v>70185246.749801502</v>
      </c>
    </row>
    <row r="2088" spans="1:32" ht="11.25" x14ac:dyDescent="0.2">
      <c r="A2088" s="60">
        <v>80302</v>
      </c>
      <c r="B2088" s="102">
        <f>INT(A2088/10000)</f>
        <v>8</v>
      </c>
      <c r="C2088" s="109">
        <v>6</v>
      </c>
      <c r="D2088" s="60" t="s">
        <v>2142</v>
      </c>
      <c r="E2088" s="60">
        <v>16516</v>
      </c>
      <c r="F2088" s="60">
        <v>0</v>
      </c>
      <c r="G2088" s="60">
        <f t="shared" si="424"/>
        <v>27526.666666666664</v>
      </c>
      <c r="H2088" s="60"/>
      <c r="I2088" s="60"/>
      <c r="J2088" s="57"/>
      <c r="K2088" s="23">
        <f t="shared" si="425"/>
        <v>2</v>
      </c>
      <c r="L2088" s="23">
        <f t="shared" si="426"/>
        <v>0</v>
      </c>
      <c r="M2088" s="23">
        <f ca="1">OFFSET('Z1'!$B$7,B2088,K2088)*E2088</f>
        <v>2046002.0799999998</v>
      </c>
      <c r="N2088" s="23">
        <f ca="1">IF(L2088&gt;0,OFFSET('Z1'!$I$7,B2088,L2088)*IF(L2088=1,E2088-9300,IF(L2088=2,E2088-18000,IF(L2088=3,E2088-45000,0))),0)</f>
        <v>0</v>
      </c>
      <c r="O2088" s="23">
        <f>IF(AND(F2088=1,E2088&gt;20000,E2088&lt;=45000),E2088*'Z1'!$G$7,0)+IF(AND(F2088=1,E2088&gt;45000,E2088&lt;=50000),'Z1'!$G$7/5000*(50000-E2088)*E2088,0)</f>
        <v>0</v>
      </c>
      <c r="P2088" s="24">
        <f t="shared" ca="1" si="427"/>
        <v>2046002.0799999998</v>
      </c>
      <c r="Q2088" s="27">
        <v>24206</v>
      </c>
      <c r="R2088" s="26">
        <f t="shared" si="428"/>
        <v>23206</v>
      </c>
      <c r="S2088" s="27">
        <f t="shared" si="429"/>
        <v>0</v>
      </c>
      <c r="T2088" s="28">
        <f t="shared" si="430"/>
        <v>0</v>
      </c>
      <c r="U2088" s="61">
        <f ca="1">OFFSET($U$4,B2088,0)/OFFSET($G$4,B2088,0)*G2088</f>
        <v>15265254.062041277</v>
      </c>
      <c r="V2088" s="62">
        <f t="shared" ca="1" si="431"/>
        <v>17311256.142041277</v>
      </c>
      <c r="W2088" s="63">
        <v>1123.4788480986726</v>
      </c>
      <c r="X2088" s="63">
        <f t="shared" ca="1" si="432"/>
        <v>1048.1506504021118</v>
      </c>
      <c r="Y2088" s="64">
        <f t="shared" ca="1" si="433"/>
        <v>-6.7049057331202144E-2</v>
      </c>
      <c r="Z2088" s="64"/>
      <c r="AA2088" s="64">
        <f ca="1">MAX(Y2088,OFFSET($AA$4,B2088,0))</f>
        <v>-6.7049057331202144E-2</v>
      </c>
      <c r="AB2088" s="62">
        <f t="shared" ca="1" si="434"/>
        <v>17311256.142041277</v>
      </c>
      <c r="AC2088" s="65">
        <f t="shared" ca="1" si="435"/>
        <v>0</v>
      </c>
      <c r="AD2088" s="62">
        <f ca="1">MAX(0,AB2088-W2088*(1+OFFSET($Y$4,B2088,0))*E2088)</f>
        <v>41751.108529124409</v>
      </c>
      <c r="AE2088" s="65">
        <f ca="1">IF(OFFSET($AC$4,B2088,0)=0,0,-OFFSET($AC$4,B2088,0)/OFFSET($AD$4,B2088,0)*AD2088)</f>
        <v>-21834.459067161246</v>
      </c>
      <c r="AF2088" s="51">
        <f t="shared" ca="1" si="436"/>
        <v>17289421.682974115</v>
      </c>
    </row>
    <row r="2089" spans="1:32" ht="11.25" x14ac:dyDescent="0.2">
      <c r="A2089" s="60">
        <v>80303</v>
      </c>
      <c r="B2089" s="102">
        <f>INT(A2089/10000)</f>
        <v>8</v>
      </c>
      <c r="C2089" s="109">
        <v>7</v>
      </c>
      <c r="D2089" s="60" t="s">
        <v>2143</v>
      </c>
      <c r="E2089" s="60">
        <v>22907</v>
      </c>
      <c r="F2089" s="60">
        <v>0</v>
      </c>
      <c r="G2089" s="60">
        <f t="shared" si="424"/>
        <v>45814</v>
      </c>
      <c r="H2089" s="60"/>
      <c r="I2089" s="60"/>
      <c r="J2089" s="57"/>
      <c r="K2089" s="23">
        <f t="shared" si="425"/>
        <v>3</v>
      </c>
      <c r="L2089" s="23">
        <f t="shared" si="426"/>
        <v>0</v>
      </c>
      <c r="M2089" s="23">
        <f ca="1">OFFSET('Z1'!$B$7,B2089,K2089)*E2089</f>
        <v>3401231.36</v>
      </c>
      <c r="N2089" s="23">
        <f ca="1">IF(L2089&gt;0,OFFSET('Z1'!$I$7,B2089,L2089)*IF(L2089=1,E2089-9300,IF(L2089=2,E2089-18000,IF(L2089=3,E2089-45000,0))),0)</f>
        <v>0</v>
      </c>
      <c r="O2089" s="23">
        <f>IF(AND(F2089=1,E2089&gt;20000,E2089&lt;=45000),E2089*'Z1'!$G$7,0)+IF(AND(F2089=1,E2089&gt;45000,E2089&lt;=50000),'Z1'!$G$7/5000*(50000-E2089)*E2089,0)</f>
        <v>0</v>
      </c>
      <c r="P2089" s="24">
        <f t="shared" ca="1" si="427"/>
        <v>3401231.36</v>
      </c>
      <c r="Q2089" s="27">
        <v>37984</v>
      </c>
      <c r="R2089" s="26">
        <f t="shared" si="428"/>
        <v>36984</v>
      </c>
      <c r="S2089" s="27">
        <f t="shared" si="429"/>
        <v>0</v>
      </c>
      <c r="T2089" s="28">
        <f t="shared" si="430"/>
        <v>0</v>
      </c>
      <c r="U2089" s="61">
        <f ca="1">OFFSET($U$4,B2089,0)/OFFSET($G$4,B2089,0)*G2089</f>
        <v>25406721.346513409</v>
      </c>
      <c r="V2089" s="62">
        <f t="shared" ca="1" si="431"/>
        <v>28807952.706513409</v>
      </c>
      <c r="W2089" s="63">
        <v>1348.0086177184071</v>
      </c>
      <c r="X2089" s="63">
        <f t="shared" ca="1" si="432"/>
        <v>1257.6047804825341</v>
      </c>
      <c r="Y2089" s="64">
        <f t="shared" ca="1" si="433"/>
        <v>-6.7064732411642458E-2</v>
      </c>
      <c r="Z2089" s="64"/>
      <c r="AA2089" s="64">
        <f ca="1">MAX(Y2089,OFFSET($AA$4,B2089,0))</f>
        <v>-6.7064732411642458E-2</v>
      </c>
      <c r="AB2089" s="62">
        <f t="shared" ca="1" si="434"/>
        <v>28807952.706513409</v>
      </c>
      <c r="AC2089" s="65">
        <f t="shared" ca="1" si="435"/>
        <v>0</v>
      </c>
      <c r="AD2089" s="62">
        <f ca="1">MAX(0,AB2089-W2089*(1+OFFSET($Y$4,B2089,0))*E2089)</f>
        <v>68995.861580319703</v>
      </c>
      <c r="AE2089" s="65">
        <f ca="1">IF(OFFSET($AC$4,B2089,0)=0,0,-OFFSET($AC$4,B2089,0)/OFFSET($AD$4,B2089,0)*AD2089)</f>
        <v>-36082.570464641205</v>
      </c>
      <c r="AF2089" s="51">
        <f t="shared" ca="1" si="436"/>
        <v>28771870.136048768</v>
      </c>
    </row>
    <row r="2090" spans="1:32" ht="11.25" x14ac:dyDescent="0.2">
      <c r="A2090" s="60">
        <v>80401</v>
      </c>
      <c r="B2090" s="102">
        <f>INT(A2090/10000)</f>
        <v>8</v>
      </c>
      <c r="C2090" s="109">
        <v>5</v>
      </c>
      <c r="D2090" s="60" t="s">
        <v>2144</v>
      </c>
      <c r="E2090" s="60">
        <v>6724</v>
      </c>
      <c r="F2090" s="60">
        <v>0</v>
      </c>
      <c r="G2090" s="60">
        <f t="shared" si="424"/>
        <v>10838.686567164179</v>
      </c>
      <c r="H2090" s="60"/>
      <c r="I2090" s="60"/>
      <c r="J2090" s="57"/>
      <c r="K2090" s="23">
        <f t="shared" si="425"/>
        <v>1</v>
      </c>
      <c r="L2090" s="23">
        <f t="shared" si="426"/>
        <v>0</v>
      </c>
      <c r="M2090" s="23">
        <f ca="1">OFFSET('Z1'!$B$7,B2090,K2090)*E2090</f>
        <v>0</v>
      </c>
      <c r="N2090" s="23">
        <f ca="1">IF(L2090&gt;0,OFFSET('Z1'!$I$7,B2090,L2090)*IF(L2090=1,E2090-9300,IF(L2090=2,E2090-18000,IF(L2090=3,E2090-45000,0))),0)</f>
        <v>0</v>
      </c>
      <c r="O2090" s="23">
        <f>IF(AND(F2090=1,E2090&gt;20000,E2090&lt;=45000),E2090*'Z1'!$G$7,0)+IF(AND(F2090=1,E2090&gt;45000,E2090&lt;=50000),'Z1'!$G$7/5000*(50000-E2090)*E2090,0)</f>
        <v>0</v>
      </c>
      <c r="P2090" s="24">
        <f t="shared" ca="1" si="427"/>
        <v>0</v>
      </c>
      <c r="Q2090" s="27">
        <v>6080</v>
      </c>
      <c r="R2090" s="26">
        <f t="shared" si="428"/>
        <v>5080</v>
      </c>
      <c r="S2090" s="27">
        <f t="shared" si="429"/>
        <v>1</v>
      </c>
      <c r="T2090" s="28">
        <f t="shared" si="430"/>
        <v>4572</v>
      </c>
      <c r="U2090" s="61">
        <f ca="1">OFFSET($U$4,B2090,0)/OFFSET($G$4,B2090,0)*G2090</f>
        <v>6010727.9297624808</v>
      </c>
      <c r="V2090" s="62">
        <f t="shared" ca="1" si="431"/>
        <v>6015299.9297624808</v>
      </c>
      <c r="W2090" s="63">
        <v>971.48533971321683</v>
      </c>
      <c r="X2090" s="63">
        <f t="shared" ca="1" si="432"/>
        <v>894.60141727580026</v>
      </c>
      <c r="Y2090" s="64">
        <f t="shared" ca="1" si="433"/>
        <v>-7.9140589460786726E-2</v>
      </c>
      <c r="Z2090" s="64"/>
      <c r="AA2090" s="64">
        <f ca="1">MAX(Y2090,OFFSET($AA$4,B2090,0))</f>
        <v>-7.4299138766085404E-2</v>
      </c>
      <c r="AB2090" s="62">
        <f t="shared" ca="1" si="434"/>
        <v>6046925.5804215018</v>
      </c>
      <c r="AC2090" s="65">
        <f t="shared" ca="1" si="435"/>
        <v>31625.65065902099</v>
      </c>
      <c r="AD2090" s="62">
        <f ca="1">MAX(0,AB2090-W2090*(1+OFFSET($Y$4,B2090,0))*E2090)</f>
        <v>0</v>
      </c>
      <c r="AE2090" s="65">
        <f ca="1">IF(OFFSET($AC$4,B2090,0)=0,0,-OFFSET($AC$4,B2090,0)/OFFSET($AD$4,B2090,0)*AD2090)</f>
        <v>0</v>
      </c>
      <c r="AF2090" s="51">
        <f t="shared" ca="1" si="436"/>
        <v>6046925.5804215018</v>
      </c>
    </row>
    <row r="2091" spans="1:32" ht="11.25" x14ac:dyDescent="0.2">
      <c r="A2091" s="60">
        <v>80402</v>
      </c>
      <c r="B2091" s="102">
        <f>INT(A2091/10000)</f>
        <v>8</v>
      </c>
      <c r="C2091" s="109">
        <v>1</v>
      </c>
      <c r="D2091" s="60" t="s">
        <v>2145</v>
      </c>
      <c r="E2091" s="60">
        <v>407</v>
      </c>
      <c r="F2091" s="60">
        <v>0</v>
      </c>
      <c r="G2091" s="60">
        <f t="shared" si="424"/>
        <v>656.05970149253733</v>
      </c>
      <c r="H2091" s="60"/>
      <c r="I2091" s="60"/>
      <c r="J2091" s="57"/>
      <c r="K2091" s="23">
        <f t="shared" si="425"/>
        <v>1</v>
      </c>
      <c r="L2091" s="23">
        <f t="shared" si="426"/>
        <v>0</v>
      </c>
      <c r="M2091" s="23">
        <f ca="1">OFFSET('Z1'!$B$7,B2091,K2091)*E2091</f>
        <v>0</v>
      </c>
      <c r="N2091" s="23">
        <f ca="1">IF(L2091&gt;0,OFFSET('Z1'!$I$7,B2091,L2091)*IF(L2091=1,E2091-9300,IF(L2091=2,E2091-18000,IF(L2091=3,E2091-45000,0))),0)</f>
        <v>0</v>
      </c>
      <c r="O2091" s="23">
        <f>IF(AND(F2091=1,E2091&gt;20000,E2091&lt;=45000),E2091*'Z1'!$G$7,0)+IF(AND(F2091=1,E2091&gt;45000,E2091&lt;=50000),'Z1'!$G$7/5000*(50000-E2091)*E2091,0)</f>
        <v>0</v>
      </c>
      <c r="P2091" s="24">
        <f t="shared" ca="1" si="427"/>
        <v>0</v>
      </c>
      <c r="Q2091" s="27">
        <v>0</v>
      </c>
      <c r="R2091" s="26">
        <f t="shared" si="428"/>
        <v>0</v>
      </c>
      <c r="S2091" s="27">
        <f t="shared" si="429"/>
        <v>1</v>
      </c>
      <c r="T2091" s="28">
        <f t="shared" si="430"/>
        <v>0</v>
      </c>
      <c r="U2091" s="61">
        <f ca="1">OFFSET($U$4,B2091,0)/OFFSET($G$4,B2091,0)*G2091</f>
        <v>363826.03620067367</v>
      </c>
      <c r="V2091" s="62">
        <f t="shared" ca="1" si="431"/>
        <v>363826.03620067367</v>
      </c>
      <c r="W2091" s="63">
        <v>973.17820828015749</v>
      </c>
      <c r="X2091" s="63">
        <f t="shared" ca="1" si="432"/>
        <v>893.92146486652007</v>
      </c>
      <c r="Y2091" s="64">
        <f t="shared" ca="1" si="433"/>
        <v>-8.1441140727661177E-2</v>
      </c>
      <c r="Z2091" s="64"/>
      <c r="AA2091" s="64">
        <f ca="1">MAX(Y2091,OFFSET($AA$4,B2091,0))</f>
        <v>-7.4299138766085404E-2</v>
      </c>
      <c r="AB2091" s="62">
        <f t="shared" ca="1" si="434"/>
        <v>366654.86555438105</v>
      </c>
      <c r="AC2091" s="65">
        <f t="shared" ca="1" si="435"/>
        <v>2828.8293537073769</v>
      </c>
      <c r="AD2091" s="62">
        <f ca="1">MAX(0,AB2091-W2091*(1+OFFSET($Y$4,B2091,0))*E2091)</f>
        <v>0</v>
      </c>
      <c r="AE2091" s="65">
        <f ca="1">IF(OFFSET($AC$4,B2091,0)=0,0,-OFFSET($AC$4,B2091,0)/OFFSET($AD$4,B2091,0)*AD2091)</f>
        <v>0</v>
      </c>
      <c r="AF2091" s="51">
        <f t="shared" ca="1" si="436"/>
        <v>366654.86555438105</v>
      </c>
    </row>
    <row r="2092" spans="1:32" ht="11.25" x14ac:dyDescent="0.2">
      <c r="A2092" s="60">
        <v>80403</v>
      </c>
      <c r="B2092" s="102">
        <f>INT(A2092/10000)</f>
        <v>8</v>
      </c>
      <c r="C2092" s="109">
        <v>1</v>
      </c>
      <c r="D2092" s="60" t="s">
        <v>2146</v>
      </c>
      <c r="E2092" s="60">
        <v>150</v>
      </c>
      <c r="F2092" s="60">
        <v>0</v>
      </c>
      <c r="G2092" s="60">
        <f t="shared" si="424"/>
        <v>241.79104477611941</v>
      </c>
      <c r="H2092" s="60"/>
      <c r="I2092" s="60"/>
      <c r="J2092" s="57"/>
      <c r="K2092" s="23">
        <f t="shared" si="425"/>
        <v>1</v>
      </c>
      <c r="L2092" s="23">
        <f t="shared" si="426"/>
        <v>0</v>
      </c>
      <c r="M2092" s="23">
        <f ca="1">OFFSET('Z1'!$B$7,B2092,K2092)*E2092</f>
        <v>0</v>
      </c>
      <c r="N2092" s="23">
        <f ca="1">IF(L2092&gt;0,OFFSET('Z1'!$I$7,B2092,L2092)*IF(L2092=1,E2092-9300,IF(L2092=2,E2092-18000,IF(L2092=3,E2092-45000,0))),0)</f>
        <v>0</v>
      </c>
      <c r="O2092" s="23">
        <f>IF(AND(F2092=1,E2092&gt;20000,E2092&lt;=45000),E2092*'Z1'!$G$7,0)+IF(AND(F2092=1,E2092&gt;45000,E2092&lt;=50000),'Z1'!$G$7/5000*(50000-E2092)*E2092,0)</f>
        <v>0</v>
      </c>
      <c r="P2092" s="24">
        <f t="shared" ca="1" si="427"/>
        <v>0</v>
      </c>
      <c r="Q2092" s="27">
        <v>6145</v>
      </c>
      <c r="R2092" s="26">
        <f t="shared" si="428"/>
        <v>5145</v>
      </c>
      <c r="S2092" s="27">
        <f t="shared" si="429"/>
        <v>1</v>
      </c>
      <c r="T2092" s="28">
        <f t="shared" si="430"/>
        <v>4630.5</v>
      </c>
      <c r="U2092" s="61">
        <f ca="1">OFFSET($U$4,B2092,0)/OFFSET($G$4,B2092,0)*G2092</f>
        <v>134088.21972997801</v>
      </c>
      <c r="V2092" s="62">
        <f t="shared" ca="1" si="431"/>
        <v>138718.71972997801</v>
      </c>
      <c r="W2092" s="63">
        <v>998.1283160444151</v>
      </c>
      <c r="X2092" s="63">
        <f t="shared" ca="1" si="432"/>
        <v>924.79146486652007</v>
      </c>
      <c r="Y2092" s="64">
        <f t="shared" ca="1" si="433"/>
        <v>-7.3474371981078646E-2</v>
      </c>
      <c r="Z2092" s="64"/>
      <c r="AA2092" s="64">
        <f ca="1">MAX(Y2092,OFFSET($AA$4,B2092,0))</f>
        <v>-7.3474371981078646E-2</v>
      </c>
      <c r="AB2092" s="62">
        <f t="shared" ca="1" si="434"/>
        <v>138718.71972997801</v>
      </c>
      <c r="AC2092" s="65">
        <f t="shared" ca="1" si="435"/>
        <v>0</v>
      </c>
      <c r="AD2092" s="62">
        <f ca="1">MAX(0,AB2092-W2092*(1+OFFSET($Y$4,B2092,0))*E2092)</f>
        <v>0</v>
      </c>
      <c r="AE2092" s="65">
        <f ca="1">IF(OFFSET($AC$4,B2092,0)=0,0,-OFFSET($AC$4,B2092,0)/OFFSET($AD$4,B2092,0)*AD2092)</f>
        <v>0</v>
      </c>
      <c r="AF2092" s="51">
        <f t="shared" ca="1" si="436"/>
        <v>138718.71972997801</v>
      </c>
    </row>
    <row r="2093" spans="1:32" ht="11.25" x14ac:dyDescent="0.2">
      <c r="A2093" s="60">
        <v>80404</v>
      </c>
      <c r="B2093" s="102">
        <f>INT(A2093/10000)</f>
        <v>8</v>
      </c>
      <c r="C2093" s="109">
        <v>7</v>
      </c>
      <c r="D2093" s="60" t="s">
        <v>2147</v>
      </c>
      <c r="E2093" s="60">
        <v>33810</v>
      </c>
      <c r="F2093" s="60">
        <v>0</v>
      </c>
      <c r="G2093" s="60">
        <f t="shared" si="424"/>
        <v>67620</v>
      </c>
      <c r="H2093" s="60"/>
      <c r="I2093" s="60"/>
      <c r="J2093" s="57"/>
      <c r="K2093" s="23">
        <f t="shared" si="425"/>
        <v>3</v>
      </c>
      <c r="L2093" s="23">
        <f t="shared" si="426"/>
        <v>0</v>
      </c>
      <c r="M2093" s="23">
        <f ca="1">OFFSET('Z1'!$B$7,B2093,K2093)*E2093</f>
        <v>5020108.7999999998</v>
      </c>
      <c r="N2093" s="23">
        <f ca="1">IF(L2093&gt;0,OFFSET('Z1'!$I$7,B2093,L2093)*IF(L2093=1,E2093-9300,IF(L2093=2,E2093-18000,IF(L2093=3,E2093-45000,0))),0)</f>
        <v>0</v>
      </c>
      <c r="O2093" s="23">
        <f>IF(AND(F2093=1,E2093&gt;20000,E2093&lt;=45000),E2093*'Z1'!$G$7,0)+IF(AND(F2093=1,E2093&gt;45000,E2093&lt;=50000),'Z1'!$G$7/5000*(50000-E2093)*E2093,0)</f>
        <v>0</v>
      </c>
      <c r="P2093" s="24">
        <f t="shared" ca="1" si="427"/>
        <v>5020108.7999999998</v>
      </c>
      <c r="Q2093" s="27">
        <v>271763</v>
      </c>
      <c r="R2093" s="26">
        <f t="shared" si="428"/>
        <v>270763</v>
      </c>
      <c r="S2093" s="27">
        <f t="shared" si="429"/>
        <v>0</v>
      </c>
      <c r="T2093" s="28">
        <f t="shared" si="430"/>
        <v>0</v>
      </c>
      <c r="U2093" s="61">
        <f ca="1">OFFSET($U$4,B2093,0)/OFFSET($G$4,B2093,0)*G2093</f>
        <v>37499508.82811448</v>
      </c>
      <c r="V2093" s="62">
        <f t="shared" ca="1" si="431"/>
        <v>42519617.628114477</v>
      </c>
      <c r="W2093" s="63">
        <v>1348.0086177184073</v>
      </c>
      <c r="X2093" s="63">
        <f t="shared" ca="1" si="432"/>
        <v>1257.6047804825341</v>
      </c>
      <c r="Y2093" s="64">
        <f t="shared" ca="1" si="433"/>
        <v>-6.7064732411642569E-2</v>
      </c>
      <c r="Z2093" s="64"/>
      <c r="AA2093" s="64">
        <f ca="1">MAX(Y2093,OFFSET($AA$4,B2093,0))</f>
        <v>-6.7064732411642569E-2</v>
      </c>
      <c r="AB2093" s="62">
        <f t="shared" ca="1" si="434"/>
        <v>42519617.628114477</v>
      </c>
      <c r="AC2093" s="65">
        <f t="shared" ca="1" si="435"/>
        <v>0</v>
      </c>
      <c r="AD2093" s="62">
        <f ca="1">MAX(0,AB2093-W2093*(1+OFFSET($Y$4,B2093,0))*E2093)</f>
        <v>101835.68690925837</v>
      </c>
      <c r="AE2093" s="65">
        <f ca="1">IF(OFFSET($AC$4,B2093,0)=0,0,-OFFSET($AC$4,B2093,0)/OFFSET($AD$4,B2093,0)*AD2093)</f>
        <v>-53256.720976531193</v>
      </c>
      <c r="AF2093" s="51">
        <f t="shared" ca="1" si="436"/>
        <v>42466360.907137945</v>
      </c>
    </row>
    <row r="2094" spans="1:32" ht="11.25" x14ac:dyDescent="0.2">
      <c r="A2094" s="60">
        <v>80405</v>
      </c>
      <c r="B2094" s="102">
        <f>INT(A2094/10000)</f>
        <v>8</v>
      </c>
      <c r="C2094" s="109">
        <v>5</v>
      </c>
      <c r="D2094" s="60" t="s">
        <v>2148</v>
      </c>
      <c r="E2094" s="60">
        <v>6462</v>
      </c>
      <c r="F2094" s="60">
        <v>0</v>
      </c>
      <c r="G2094" s="60">
        <f t="shared" si="424"/>
        <v>10416.358208955224</v>
      </c>
      <c r="H2094" s="60"/>
      <c r="I2094" s="60"/>
      <c r="J2094" s="57"/>
      <c r="K2094" s="23">
        <f t="shared" si="425"/>
        <v>1</v>
      </c>
      <c r="L2094" s="23">
        <f t="shared" si="426"/>
        <v>0</v>
      </c>
      <c r="M2094" s="23">
        <f ca="1">OFFSET('Z1'!$B$7,B2094,K2094)*E2094</f>
        <v>0</v>
      </c>
      <c r="N2094" s="23">
        <f ca="1">IF(L2094&gt;0,OFFSET('Z1'!$I$7,B2094,L2094)*IF(L2094=1,E2094-9300,IF(L2094=2,E2094-18000,IF(L2094=3,E2094-45000,0))),0)</f>
        <v>0</v>
      </c>
      <c r="O2094" s="23">
        <f>IF(AND(F2094=1,E2094&gt;20000,E2094&lt;=45000),E2094*'Z1'!$G$7,0)+IF(AND(F2094=1,E2094&gt;45000,E2094&lt;=50000),'Z1'!$G$7/5000*(50000-E2094)*E2094,0)</f>
        <v>0</v>
      </c>
      <c r="P2094" s="24">
        <f t="shared" ca="1" si="427"/>
        <v>0</v>
      </c>
      <c r="Q2094" s="27">
        <v>6169</v>
      </c>
      <c r="R2094" s="26">
        <f t="shared" si="428"/>
        <v>5169</v>
      </c>
      <c r="S2094" s="27">
        <f t="shared" si="429"/>
        <v>1</v>
      </c>
      <c r="T2094" s="28">
        <f t="shared" si="430"/>
        <v>4652.1000000000004</v>
      </c>
      <c r="U2094" s="61">
        <f ca="1">OFFSET($U$4,B2094,0)/OFFSET($G$4,B2094,0)*G2094</f>
        <v>5776520.5059674522</v>
      </c>
      <c r="V2094" s="62">
        <f t="shared" ca="1" si="431"/>
        <v>5781172.6059674518</v>
      </c>
      <c r="W2094" s="63">
        <v>971.09735764061793</v>
      </c>
      <c r="X2094" s="63">
        <f t="shared" ca="1" si="432"/>
        <v>894.64138130106028</v>
      </c>
      <c r="Y2094" s="64">
        <f t="shared" ca="1" si="433"/>
        <v>-7.8731525462406138E-2</v>
      </c>
      <c r="Z2094" s="64"/>
      <c r="AA2094" s="64">
        <f ca="1">MAX(Y2094,OFFSET($AA$4,B2094,0))</f>
        <v>-7.4299138766085404E-2</v>
      </c>
      <c r="AB2094" s="62">
        <f t="shared" ca="1" si="434"/>
        <v>5808986.856922566</v>
      </c>
      <c r="AC2094" s="65">
        <f t="shared" ca="1" si="435"/>
        <v>27814.250955114141</v>
      </c>
      <c r="AD2094" s="62">
        <f ca="1">MAX(0,AB2094-W2094*(1+OFFSET($Y$4,B2094,0))*E2094)</f>
        <v>0</v>
      </c>
      <c r="AE2094" s="65">
        <f ca="1">IF(OFFSET($AC$4,B2094,0)=0,0,-OFFSET($AC$4,B2094,0)/OFFSET($AD$4,B2094,0)*AD2094)</f>
        <v>0</v>
      </c>
      <c r="AF2094" s="51">
        <f t="shared" ca="1" si="436"/>
        <v>5808986.856922566</v>
      </c>
    </row>
    <row r="2095" spans="1:32" ht="11.25" x14ac:dyDescent="0.2">
      <c r="A2095" s="60">
        <v>80406</v>
      </c>
      <c r="B2095" s="102">
        <f>INT(A2095/10000)</f>
        <v>8</v>
      </c>
      <c r="C2095" s="109">
        <v>2</v>
      </c>
      <c r="D2095" s="60" t="s">
        <v>2149</v>
      </c>
      <c r="E2095" s="60">
        <v>715</v>
      </c>
      <c r="F2095" s="60">
        <v>0</v>
      </c>
      <c r="G2095" s="60">
        <f t="shared" si="424"/>
        <v>1152.5373134328358</v>
      </c>
      <c r="H2095" s="60"/>
      <c r="I2095" s="60"/>
      <c r="J2095" s="57"/>
      <c r="K2095" s="23">
        <f t="shared" si="425"/>
        <v>1</v>
      </c>
      <c r="L2095" s="23">
        <f t="shared" si="426"/>
        <v>0</v>
      </c>
      <c r="M2095" s="23">
        <f ca="1">OFFSET('Z1'!$B$7,B2095,K2095)*E2095</f>
        <v>0</v>
      </c>
      <c r="N2095" s="23">
        <f ca="1">IF(L2095&gt;0,OFFSET('Z1'!$I$7,B2095,L2095)*IF(L2095=1,E2095-9300,IF(L2095=2,E2095-18000,IF(L2095=3,E2095-45000,0))),0)</f>
        <v>0</v>
      </c>
      <c r="O2095" s="23">
        <f>IF(AND(F2095=1,E2095&gt;20000,E2095&lt;=45000),E2095*'Z1'!$G$7,0)+IF(AND(F2095=1,E2095&gt;45000,E2095&lt;=50000),'Z1'!$G$7/5000*(50000-E2095)*E2095,0)</f>
        <v>0</v>
      </c>
      <c r="P2095" s="24">
        <f t="shared" ca="1" si="427"/>
        <v>0</v>
      </c>
      <c r="Q2095" s="27">
        <v>0</v>
      </c>
      <c r="R2095" s="26">
        <f t="shared" si="428"/>
        <v>0</v>
      </c>
      <c r="S2095" s="27">
        <f t="shared" si="429"/>
        <v>1</v>
      </c>
      <c r="T2095" s="28">
        <f t="shared" si="430"/>
        <v>0</v>
      </c>
      <c r="U2095" s="61">
        <f ca="1">OFFSET($U$4,B2095,0)/OFFSET($G$4,B2095,0)*G2095</f>
        <v>639153.84737956186</v>
      </c>
      <c r="V2095" s="62">
        <f t="shared" ca="1" si="431"/>
        <v>639153.84737956186</v>
      </c>
      <c r="W2095" s="63">
        <v>983.46395129507073</v>
      </c>
      <c r="X2095" s="63">
        <f t="shared" ca="1" si="432"/>
        <v>893.92146486652007</v>
      </c>
      <c r="Y2095" s="64">
        <f t="shared" ca="1" si="433"/>
        <v>-9.1048061609820041E-2</v>
      </c>
      <c r="Z2095" s="64"/>
      <c r="AA2095" s="64">
        <f ca="1">MAX(Y2095,OFFSET($AA$4,B2095,0))</f>
        <v>-7.4299138766085404E-2</v>
      </c>
      <c r="AB2095" s="62">
        <f t="shared" ca="1" si="434"/>
        <v>650931.30009504431</v>
      </c>
      <c r="AC2095" s="65">
        <f t="shared" ca="1" si="435"/>
        <v>11777.452715482446</v>
      </c>
      <c r="AD2095" s="62">
        <f ca="1">MAX(0,AB2095-W2095*(1+OFFSET($Y$4,B2095,0))*E2095)</f>
        <v>0</v>
      </c>
      <c r="AE2095" s="65">
        <f ca="1">IF(OFFSET($AC$4,B2095,0)=0,0,-OFFSET($AC$4,B2095,0)/OFFSET($AD$4,B2095,0)*AD2095)</f>
        <v>0</v>
      </c>
      <c r="AF2095" s="51">
        <f t="shared" ca="1" si="436"/>
        <v>650931.30009504431</v>
      </c>
    </row>
    <row r="2096" spans="1:32" ht="11.25" x14ac:dyDescent="0.2">
      <c r="A2096" s="60">
        <v>80407</v>
      </c>
      <c r="B2096" s="102">
        <f>INT(A2096/10000)</f>
        <v>8</v>
      </c>
      <c r="C2096" s="109">
        <v>4</v>
      </c>
      <c r="D2096" s="60" t="s">
        <v>2150</v>
      </c>
      <c r="E2096" s="60">
        <v>3304</v>
      </c>
      <c r="F2096" s="60">
        <v>0</v>
      </c>
      <c r="G2096" s="60">
        <f t="shared" si="424"/>
        <v>5325.8507462686566</v>
      </c>
      <c r="H2096" s="60"/>
      <c r="I2096" s="60"/>
      <c r="J2096" s="57"/>
      <c r="K2096" s="23">
        <f t="shared" si="425"/>
        <v>1</v>
      </c>
      <c r="L2096" s="23">
        <f t="shared" si="426"/>
        <v>0</v>
      </c>
      <c r="M2096" s="23">
        <f ca="1">OFFSET('Z1'!$B$7,B2096,K2096)*E2096</f>
        <v>0</v>
      </c>
      <c r="N2096" s="23">
        <f ca="1">IF(L2096&gt;0,OFFSET('Z1'!$I$7,B2096,L2096)*IF(L2096=1,E2096-9300,IF(L2096=2,E2096-18000,IF(L2096=3,E2096-45000,0))),0)</f>
        <v>0</v>
      </c>
      <c r="O2096" s="23">
        <f>IF(AND(F2096=1,E2096&gt;20000,E2096&lt;=45000),E2096*'Z1'!$G$7,0)+IF(AND(F2096=1,E2096&gt;45000,E2096&lt;=50000),'Z1'!$G$7/5000*(50000-E2096)*E2096,0)</f>
        <v>0</v>
      </c>
      <c r="P2096" s="24">
        <f t="shared" ca="1" si="427"/>
        <v>0</v>
      </c>
      <c r="Q2096" s="27">
        <v>0</v>
      </c>
      <c r="R2096" s="26">
        <f t="shared" si="428"/>
        <v>0</v>
      </c>
      <c r="S2096" s="27">
        <f t="shared" si="429"/>
        <v>1</v>
      </c>
      <c r="T2096" s="28">
        <f t="shared" si="430"/>
        <v>0</v>
      </c>
      <c r="U2096" s="61">
        <f ca="1">OFFSET($U$4,B2096,0)/OFFSET($G$4,B2096,0)*G2096</f>
        <v>2953516.5199189819</v>
      </c>
      <c r="V2096" s="62">
        <f t="shared" ca="1" si="431"/>
        <v>2953516.5199189819</v>
      </c>
      <c r="W2096" s="63">
        <v>970.59649786259706</v>
      </c>
      <c r="X2096" s="63">
        <f t="shared" ca="1" si="432"/>
        <v>893.92146486651995</v>
      </c>
      <c r="Y2096" s="64">
        <f t="shared" ca="1" si="433"/>
        <v>-7.8997846339779021E-2</v>
      </c>
      <c r="Z2096" s="64"/>
      <c r="AA2096" s="64">
        <f ca="1">MAX(Y2096,OFFSET($AA$4,B2096,0))</f>
        <v>-7.4299138766085404E-2</v>
      </c>
      <c r="AB2096" s="62">
        <f t="shared" ca="1" si="434"/>
        <v>2968584.5741966185</v>
      </c>
      <c r="AC2096" s="65">
        <f t="shared" ca="1" si="435"/>
        <v>15068.054277636576</v>
      </c>
      <c r="AD2096" s="62">
        <f ca="1">MAX(0,AB2096-W2096*(1+OFFSET($Y$4,B2096,0))*E2096)</f>
        <v>0</v>
      </c>
      <c r="AE2096" s="65">
        <f ca="1">IF(OFFSET($AC$4,B2096,0)=0,0,-OFFSET($AC$4,B2096,0)/OFFSET($AD$4,B2096,0)*AD2096)</f>
        <v>0</v>
      </c>
      <c r="AF2096" s="51">
        <f t="shared" ca="1" si="436"/>
        <v>2968584.5741966185</v>
      </c>
    </row>
    <row r="2097" spans="1:32" ht="11.25" x14ac:dyDescent="0.2">
      <c r="A2097" s="60">
        <v>80408</v>
      </c>
      <c r="B2097" s="102">
        <f>INT(A2097/10000)</f>
        <v>8</v>
      </c>
      <c r="C2097" s="109">
        <v>6</v>
      </c>
      <c r="D2097" s="60" t="s">
        <v>2151</v>
      </c>
      <c r="E2097" s="60">
        <v>11704</v>
      </c>
      <c r="F2097" s="60">
        <v>0</v>
      </c>
      <c r="G2097" s="60">
        <f t="shared" si="424"/>
        <v>19506.666666666664</v>
      </c>
      <c r="H2097" s="60"/>
      <c r="I2097" s="60"/>
      <c r="J2097" s="57"/>
      <c r="K2097" s="23">
        <f t="shared" si="425"/>
        <v>2</v>
      </c>
      <c r="L2097" s="23">
        <f t="shared" si="426"/>
        <v>0</v>
      </c>
      <c r="M2097" s="23">
        <f ca="1">OFFSET('Z1'!$B$7,B2097,K2097)*E2097</f>
        <v>1449891.52</v>
      </c>
      <c r="N2097" s="23">
        <f ca="1">IF(L2097&gt;0,OFFSET('Z1'!$I$7,B2097,L2097)*IF(L2097=1,E2097-9300,IF(L2097=2,E2097-18000,IF(L2097=3,E2097-45000,0))),0)</f>
        <v>0</v>
      </c>
      <c r="O2097" s="23">
        <f>IF(AND(F2097=1,E2097&gt;20000,E2097&lt;=45000),E2097*'Z1'!$G$7,0)+IF(AND(F2097=1,E2097&gt;45000,E2097&lt;=50000),'Z1'!$G$7/5000*(50000-E2097)*E2097,0)</f>
        <v>0</v>
      </c>
      <c r="P2097" s="24">
        <f t="shared" ca="1" si="427"/>
        <v>1449891.52</v>
      </c>
      <c r="Q2097" s="27">
        <v>42349</v>
      </c>
      <c r="R2097" s="26">
        <f t="shared" si="428"/>
        <v>41349</v>
      </c>
      <c r="S2097" s="27">
        <f t="shared" si="429"/>
        <v>0</v>
      </c>
      <c r="T2097" s="28">
        <f t="shared" si="430"/>
        <v>0</v>
      </c>
      <c r="U2097" s="61">
        <f ca="1">OFFSET($U$4,B2097,0)/OFFSET($G$4,B2097,0)*G2097</f>
        <v>10817663.692306316</v>
      </c>
      <c r="V2097" s="62">
        <f t="shared" ca="1" si="431"/>
        <v>12267555.212306315</v>
      </c>
      <c r="W2097" s="63">
        <v>1123.4788480986729</v>
      </c>
      <c r="X2097" s="63">
        <f t="shared" ca="1" si="432"/>
        <v>1048.1506504021118</v>
      </c>
      <c r="Y2097" s="64">
        <f t="shared" ca="1" si="433"/>
        <v>-6.7049057331202366E-2</v>
      </c>
      <c r="Z2097" s="64"/>
      <c r="AA2097" s="64">
        <f ca="1">MAX(Y2097,OFFSET($AA$4,B2097,0))</f>
        <v>-6.7049057331202366E-2</v>
      </c>
      <c r="AB2097" s="62">
        <f t="shared" ca="1" si="434"/>
        <v>12267555.212306315</v>
      </c>
      <c r="AC2097" s="65">
        <f t="shared" ca="1" si="435"/>
        <v>0</v>
      </c>
      <c r="AD2097" s="62">
        <f ca="1">MAX(0,AB2097-W2097*(1+OFFSET($Y$4,B2097,0))*E2097)</f>
        <v>29586.762789102271</v>
      </c>
      <c r="AE2097" s="65">
        <f ca="1">IF(OFFSET($AC$4,B2097,0)=0,0,-OFFSET($AC$4,B2097,0)/OFFSET($AD$4,B2097,0)*AD2097)</f>
        <v>-15472.90560196321</v>
      </c>
      <c r="AF2097" s="51">
        <f t="shared" ca="1" si="436"/>
        <v>12252082.306704352</v>
      </c>
    </row>
    <row r="2098" spans="1:32" ht="11.25" x14ac:dyDescent="0.2">
      <c r="A2098" s="60">
        <v>80409</v>
      </c>
      <c r="B2098" s="102">
        <f>INT(A2098/10000)</f>
        <v>8</v>
      </c>
      <c r="C2098" s="109">
        <v>4</v>
      </c>
      <c r="D2098" s="60" t="s">
        <v>2152</v>
      </c>
      <c r="E2098" s="60">
        <v>3093</v>
      </c>
      <c r="F2098" s="60">
        <v>0</v>
      </c>
      <c r="G2098" s="60">
        <f t="shared" si="424"/>
        <v>4985.7313432835817</v>
      </c>
      <c r="H2098" s="60"/>
      <c r="I2098" s="60"/>
      <c r="J2098" s="57"/>
      <c r="K2098" s="23">
        <f t="shared" si="425"/>
        <v>1</v>
      </c>
      <c r="L2098" s="23">
        <f t="shared" si="426"/>
        <v>0</v>
      </c>
      <c r="M2098" s="23">
        <f ca="1">OFFSET('Z1'!$B$7,B2098,K2098)*E2098</f>
        <v>0</v>
      </c>
      <c r="N2098" s="23">
        <f ca="1">IF(L2098&gt;0,OFFSET('Z1'!$I$7,B2098,L2098)*IF(L2098=1,E2098-9300,IF(L2098=2,E2098-18000,IF(L2098=3,E2098-45000,0))),0)</f>
        <v>0</v>
      </c>
      <c r="O2098" s="23">
        <f>IF(AND(F2098=1,E2098&gt;20000,E2098&lt;=45000),E2098*'Z1'!$G$7,0)+IF(AND(F2098=1,E2098&gt;45000,E2098&lt;=50000),'Z1'!$G$7/5000*(50000-E2098)*E2098,0)</f>
        <v>0</v>
      </c>
      <c r="P2098" s="24">
        <f t="shared" ca="1" si="427"/>
        <v>0</v>
      </c>
      <c r="Q2098" s="27">
        <v>4842</v>
      </c>
      <c r="R2098" s="26">
        <f t="shared" si="428"/>
        <v>3842</v>
      </c>
      <c r="S2098" s="27">
        <f t="shared" si="429"/>
        <v>1</v>
      </c>
      <c r="T2098" s="28">
        <f t="shared" si="430"/>
        <v>3457.8</v>
      </c>
      <c r="U2098" s="61">
        <f ca="1">OFFSET($U$4,B2098,0)/OFFSET($G$4,B2098,0)*G2098</f>
        <v>2764899.0908321464</v>
      </c>
      <c r="V2098" s="62">
        <f t="shared" ca="1" si="431"/>
        <v>2768356.8908321462</v>
      </c>
      <c r="W2098" s="63">
        <v>970.30761686321819</v>
      </c>
      <c r="X2098" s="63">
        <f t="shared" ca="1" si="432"/>
        <v>895.03940861045783</v>
      </c>
      <c r="Y2098" s="64">
        <f t="shared" ca="1" si="433"/>
        <v>-7.7571490674354648E-2</v>
      </c>
      <c r="Z2098" s="64"/>
      <c r="AA2098" s="64">
        <f ca="1">MAX(Y2098,OFFSET($AA$4,B2098,0))</f>
        <v>-7.4299138766085404E-2</v>
      </c>
      <c r="AB2098" s="62">
        <f t="shared" ca="1" si="434"/>
        <v>2778177.747259391</v>
      </c>
      <c r="AC2098" s="65">
        <f t="shared" ca="1" si="435"/>
        <v>9820.8564272448421</v>
      </c>
      <c r="AD2098" s="62">
        <f ca="1">MAX(0,AB2098-W2098*(1+OFFSET($Y$4,B2098,0))*E2098)</f>
        <v>0</v>
      </c>
      <c r="AE2098" s="65">
        <f ca="1">IF(OFFSET($AC$4,B2098,0)=0,0,-OFFSET($AC$4,B2098,0)/OFFSET($AD$4,B2098,0)*AD2098)</f>
        <v>0</v>
      </c>
      <c r="AF2098" s="51">
        <f t="shared" ca="1" si="436"/>
        <v>2778177.747259391</v>
      </c>
    </row>
    <row r="2099" spans="1:32" ht="11.25" x14ac:dyDescent="0.2">
      <c r="A2099" s="60">
        <v>80410</v>
      </c>
      <c r="B2099" s="102">
        <f>INT(A2099/10000)</f>
        <v>8</v>
      </c>
      <c r="C2099" s="109">
        <v>4</v>
      </c>
      <c r="D2099" s="60" t="s">
        <v>2153</v>
      </c>
      <c r="E2099" s="60">
        <v>4626</v>
      </c>
      <c r="F2099" s="60">
        <v>0</v>
      </c>
      <c r="G2099" s="60">
        <f t="shared" si="424"/>
        <v>7456.8358208955224</v>
      </c>
      <c r="H2099" s="60"/>
      <c r="I2099" s="60"/>
      <c r="J2099" s="57"/>
      <c r="K2099" s="23">
        <f t="shared" si="425"/>
        <v>1</v>
      </c>
      <c r="L2099" s="23">
        <f t="shared" si="426"/>
        <v>0</v>
      </c>
      <c r="M2099" s="23">
        <f ca="1">OFFSET('Z1'!$B$7,B2099,K2099)*E2099</f>
        <v>0</v>
      </c>
      <c r="N2099" s="23">
        <f ca="1">IF(L2099&gt;0,OFFSET('Z1'!$I$7,B2099,L2099)*IF(L2099=1,E2099-9300,IF(L2099=2,E2099-18000,IF(L2099=3,E2099-45000,0))),0)</f>
        <v>0</v>
      </c>
      <c r="O2099" s="23">
        <f>IF(AND(F2099=1,E2099&gt;20000,E2099&lt;=45000),E2099*'Z1'!$G$7,0)+IF(AND(F2099=1,E2099&gt;45000,E2099&lt;=50000),'Z1'!$G$7/5000*(50000-E2099)*E2099,0)</f>
        <v>0</v>
      </c>
      <c r="P2099" s="24">
        <f t="shared" ca="1" si="427"/>
        <v>0</v>
      </c>
      <c r="Q2099" s="27">
        <v>0</v>
      </c>
      <c r="R2099" s="26">
        <f t="shared" si="428"/>
        <v>0</v>
      </c>
      <c r="S2099" s="27">
        <f t="shared" si="429"/>
        <v>1</v>
      </c>
      <c r="T2099" s="28">
        <f t="shared" si="430"/>
        <v>0</v>
      </c>
      <c r="U2099" s="61">
        <f ca="1">OFFSET($U$4,B2099,0)/OFFSET($G$4,B2099,0)*G2099</f>
        <v>4135280.6964725214</v>
      </c>
      <c r="V2099" s="62">
        <f t="shared" ca="1" si="431"/>
        <v>4135280.6964725214</v>
      </c>
      <c r="W2099" s="63">
        <v>970.59649786259718</v>
      </c>
      <c r="X2099" s="63">
        <f t="shared" ca="1" si="432"/>
        <v>893.92146486651995</v>
      </c>
      <c r="Y2099" s="64">
        <f t="shared" ca="1" si="433"/>
        <v>-7.8997846339779132E-2</v>
      </c>
      <c r="Z2099" s="64"/>
      <c r="AA2099" s="64">
        <f ca="1">MAX(Y2099,OFFSET($AA$4,B2099,0))</f>
        <v>-7.4299138766085404E-2</v>
      </c>
      <c r="AB2099" s="62">
        <f t="shared" ca="1" si="434"/>
        <v>4156377.7966808593</v>
      </c>
      <c r="AC2099" s="65">
        <f t="shared" ca="1" si="435"/>
        <v>21097.100208337884</v>
      </c>
      <c r="AD2099" s="62">
        <f ca="1">MAX(0,AB2099-W2099*(1+OFFSET($Y$4,B2099,0))*E2099)</f>
        <v>0</v>
      </c>
      <c r="AE2099" s="65">
        <f ca="1">IF(OFFSET($AC$4,B2099,0)=0,0,-OFFSET($AC$4,B2099,0)/OFFSET($AD$4,B2099,0)*AD2099)</f>
        <v>0</v>
      </c>
      <c r="AF2099" s="51">
        <f t="shared" ca="1" si="436"/>
        <v>4156377.7966808593</v>
      </c>
    </row>
    <row r="2100" spans="1:32" ht="11.25" x14ac:dyDescent="0.2">
      <c r="A2100" s="60">
        <v>80411</v>
      </c>
      <c r="B2100" s="102">
        <f>INT(A2100/10000)</f>
        <v>8</v>
      </c>
      <c r="C2100" s="109">
        <v>2</v>
      </c>
      <c r="D2100" s="60" t="s">
        <v>2154</v>
      </c>
      <c r="E2100" s="60">
        <v>665</v>
      </c>
      <c r="F2100" s="60">
        <v>0</v>
      </c>
      <c r="G2100" s="60">
        <f t="shared" si="424"/>
        <v>1071.9402985074628</v>
      </c>
      <c r="H2100" s="60"/>
      <c r="I2100" s="60"/>
      <c r="J2100" s="57"/>
      <c r="K2100" s="23">
        <f t="shared" si="425"/>
        <v>1</v>
      </c>
      <c r="L2100" s="23">
        <f t="shared" si="426"/>
        <v>0</v>
      </c>
      <c r="M2100" s="23">
        <f ca="1">OFFSET('Z1'!$B$7,B2100,K2100)*E2100</f>
        <v>0</v>
      </c>
      <c r="N2100" s="23">
        <f ca="1">IF(L2100&gt;0,OFFSET('Z1'!$I$7,B2100,L2100)*IF(L2100=1,E2100-9300,IF(L2100=2,E2100-18000,IF(L2100=3,E2100-45000,0))),0)</f>
        <v>0</v>
      </c>
      <c r="O2100" s="23">
        <f>IF(AND(F2100=1,E2100&gt;20000,E2100&lt;=45000),E2100*'Z1'!$G$7,0)+IF(AND(F2100=1,E2100&gt;45000,E2100&lt;=50000),'Z1'!$G$7/5000*(50000-E2100)*E2100,0)</f>
        <v>0</v>
      </c>
      <c r="P2100" s="24">
        <f t="shared" ca="1" si="427"/>
        <v>0</v>
      </c>
      <c r="Q2100" s="27">
        <v>24561</v>
      </c>
      <c r="R2100" s="26">
        <f t="shared" si="428"/>
        <v>23561</v>
      </c>
      <c r="S2100" s="27">
        <f t="shared" si="429"/>
        <v>1</v>
      </c>
      <c r="T2100" s="28">
        <f t="shared" si="430"/>
        <v>21204.9</v>
      </c>
      <c r="U2100" s="61">
        <f ca="1">OFFSET($U$4,B2100,0)/OFFSET($G$4,B2100,0)*G2100</f>
        <v>594457.77413623582</v>
      </c>
      <c r="V2100" s="62">
        <f t="shared" ca="1" si="431"/>
        <v>615662.67413623584</v>
      </c>
      <c r="W2100" s="63">
        <v>1015.4376538782419</v>
      </c>
      <c r="X2100" s="63">
        <f t="shared" ca="1" si="432"/>
        <v>925.80853253569296</v>
      </c>
      <c r="Y2100" s="64">
        <f t="shared" ca="1" si="433"/>
        <v>-8.8266493762792941E-2</v>
      </c>
      <c r="Z2100" s="64"/>
      <c r="AA2100" s="64">
        <f ca="1">MAX(Y2100,OFFSET($AA$4,B2100,0))</f>
        <v>-7.4299138766085404E-2</v>
      </c>
      <c r="AB2100" s="62">
        <f t="shared" ca="1" si="434"/>
        <v>625094.35463174875</v>
      </c>
      <c r="AC2100" s="65">
        <f t="shared" ca="1" si="435"/>
        <v>9431.6804955129046</v>
      </c>
      <c r="AD2100" s="62">
        <f ca="1">MAX(0,AB2100-W2100*(1+OFFSET($Y$4,B2100,0))*E2100)</f>
        <v>0</v>
      </c>
      <c r="AE2100" s="65">
        <f ca="1">IF(OFFSET($AC$4,B2100,0)=0,0,-OFFSET($AC$4,B2100,0)/OFFSET($AD$4,B2100,0)*AD2100)</f>
        <v>0</v>
      </c>
      <c r="AF2100" s="51">
        <f t="shared" ca="1" si="436"/>
        <v>625094.35463174875</v>
      </c>
    </row>
    <row r="2101" spans="1:32" ht="11.25" x14ac:dyDescent="0.2">
      <c r="A2101" s="60">
        <v>80412</v>
      </c>
      <c r="B2101" s="102">
        <f>INT(A2101/10000)</f>
        <v>8</v>
      </c>
      <c r="C2101" s="109">
        <v>4</v>
      </c>
      <c r="D2101" s="60" t="s">
        <v>2155</v>
      </c>
      <c r="E2101" s="60">
        <v>4066</v>
      </c>
      <c r="F2101" s="60">
        <v>0</v>
      </c>
      <c r="G2101" s="60">
        <f t="shared" si="424"/>
        <v>6554.1492537313434</v>
      </c>
      <c r="H2101" s="60"/>
      <c r="I2101" s="60"/>
      <c r="J2101" s="57"/>
      <c r="K2101" s="23">
        <f t="shared" si="425"/>
        <v>1</v>
      </c>
      <c r="L2101" s="23">
        <f t="shared" si="426"/>
        <v>0</v>
      </c>
      <c r="M2101" s="23">
        <f ca="1">OFFSET('Z1'!$B$7,B2101,K2101)*E2101</f>
        <v>0</v>
      </c>
      <c r="N2101" s="23">
        <f ca="1">IF(L2101&gt;0,OFFSET('Z1'!$I$7,B2101,L2101)*IF(L2101=1,E2101-9300,IF(L2101=2,E2101-18000,IF(L2101=3,E2101-45000,0))),0)</f>
        <v>0</v>
      </c>
      <c r="O2101" s="23">
        <f>IF(AND(F2101=1,E2101&gt;20000,E2101&lt;=45000),E2101*'Z1'!$G$7,0)+IF(AND(F2101=1,E2101&gt;45000,E2101&lt;=50000),'Z1'!$G$7/5000*(50000-E2101)*E2101,0)</f>
        <v>0</v>
      </c>
      <c r="P2101" s="24">
        <f t="shared" ca="1" si="427"/>
        <v>0</v>
      </c>
      <c r="Q2101" s="27">
        <v>0</v>
      </c>
      <c r="R2101" s="26">
        <f t="shared" si="428"/>
        <v>0</v>
      </c>
      <c r="S2101" s="27">
        <f t="shared" si="429"/>
        <v>1</v>
      </c>
      <c r="T2101" s="28">
        <f t="shared" si="430"/>
        <v>0</v>
      </c>
      <c r="U2101" s="61">
        <f ca="1">OFFSET($U$4,B2101,0)/OFFSET($G$4,B2101,0)*G2101</f>
        <v>3634684.6761472705</v>
      </c>
      <c r="V2101" s="62">
        <f t="shared" ca="1" si="431"/>
        <v>3634684.6761472705</v>
      </c>
      <c r="W2101" s="63">
        <v>970.59649786259695</v>
      </c>
      <c r="X2101" s="63">
        <f t="shared" ca="1" si="432"/>
        <v>893.92146486652007</v>
      </c>
      <c r="Y2101" s="64">
        <f t="shared" ca="1" si="433"/>
        <v>-7.8997846339778799E-2</v>
      </c>
      <c r="Z2101" s="64"/>
      <c r="AA2101" s="64">
        <f ca="1">MAX(Y2101,OFFSET($AA$4,B2101,0))</f>
        <v>-7.4299138766085404E-2</v>
      </c>
      <c r="AB2101" s="62">
        <f t="shared" ca="1" si="434"/>
        <v>3653227.8688509231</v>
      </c>
      <c r="AC2101" s="65">
        <f t="shared" ca="1" si="435"/>
        <v>18543.192703652661</v>
      </c>
      <c r="AD2101" s="62">
        <f ca="1">MAX(0,AB2101-W2101*(1+OFFSET($Y$4,B2101,0))*E2101)</f>
        <v>0</v>
      </c>
      <c r="AE2101" s="65">
        <f ca="1">IF(OFFSET($AC$4,B2101,0)=0,0,-OFFSET($AC$4,B2101,0)/OFFSET($AD$4,B2101,0)*AD2101)</f>
        <v>0</v>
      </c>
      <c r="AF2101" s="51">
        <f t="shared" ca="1" si="436"/>
        <v>3653227.8688509231</v>
      </c>
    </row>
    <row r="2102" spans="1:32" ht="11.25" x14ac:dyDescent="0.2">
      <c r="A2102" s="60">
        <v>80413</v>
      </c>
      <c r="B2102" s="102">
        <f>INT(A2102/10000)</f>
        <v>8</v>
      </c>
      <c r="C2102" s="109">
        <v>3</v>
      </c>
      <c r="D2102" s="60" t="s">
        <v>2156</v>
      </c>
      <c r="E2102" s="60">
        <v>2274</v>
      </c>
      <c r="F2102" s="60">
        <v>0</v>
      </c>
      <c r="G2102" s="60">
        <f t="shared" si="424"/>
        <v>3665.5522388059703</v>
      </c>
      <c r="H2102" s="60"/>
      <c r="I2102" s="60"/>
      <c r="J2102" s="57"/>
      <c r="K2102" s="23">
        <f t="shared" si="425"/>
        <v>1</v>
      </c>
      <c r="L2102" s="23">
        <f t="shared" si="426"/>
        <v>0</v>
      </c>
      <c r="M2102" s="23">
        <f ca="1">OFFSET('Z1'!$B$7,B2102,K2102)*E2102</f>
        <v>0</v>
      </c>
      <c r="N2102" s="23">
        <f ca="1">IF(L2102&gt;0,OFFSET('Z1'!$I$7,B2102,L2102)*IF(L2102=1,E2102-9300,IF(L2102=2,E2102-18000,IF(L2102=3,E2102-45000,0))),0)</f>
        <v>0</v>
      </c>
      <c r="O2102" s="23">
        <f>IF(AND(F2102=1,E2102&gt;20000,E2102&lt;=45000),E2102*'Z1'!$G$7,0)+IF(AND(F2102=1,E2102&gt;45000,E2102&lt;=50000),'Z1'!$G$7/5000*(50000-E2102)*E2102,0)</f>
        <v>0</v>
      </c>
      <c r="P2102" s="24">
        <f t="shared" ca="1" si="427"/>
        <v>0</v>
      </c>
      <c r="Q2102" s="27">
        <v>0</v>
      </c>
      <c r="R2102" s="26">
        <f t="shared" si="428"/>
        <v>0</v>
      </c>
      <c r="S2102" s="27">
        <f t="shared" si="429"/>
        <v>1</v>
      </c>
      <c r="T2102" s="28">
        <f t="shared" si="430"/>
        <v>0</v>
      </c>
      <c r="U2102" s="61">
        <f ca="1">OFFSET($U$4,B2102,0)/OFFSET($G$4,B2102,0)*G2102</f>
        <v>2032777.4111064665</v>
      </c>
      <c r="V2102" s="62">
        <f t="shared" ca="1" si="431"/>
        <v>2032777.4111064665</v>
      </c>
      <c r="W2102" s="63">
        <v>970.59649786259683</v>
      </c>
      <c r="X2102" s="63">
        <f t="shared" ca="1" si="432"/>
        <v>893.92146486652007</v>
      </c>
      <c r="Y2102" s="64">
        <f t="shared" ca="1" si="433"/>
        <v>-7.8997846339778688E-2</v>
      </c>
      <c r="Z2102" s="64"/>
      <c r="AA2102" s="64">
        <f ca="1">MAX(Y2102,OFFSET($AA$4,B2102,0))</f>
        <v>-7.4299138766085404E-2</v>
      </c>
      <c r="AB2102" s="62">
        <f t="shared" ca="1" si="434"/>
        <v>2043148.0997951298</v>
      </c>
      <c r="AC2102" s="65">
        <f t="shared" ca="1" si="435"/>
        <v>10370.6886886633</v>
      </c>
      <c r="AD2102" s="62">
        <f ca="1">MAX(0,AB2102-W2102*(1+OFFSET($Y$4,B2102,0))*E2102)</f>
        <v>0</v>
      </c>
      <c r="AE2102" s="65">
        <f ca="1">IF(OFFSET($AC$4,B2102,0)=0,0,-OFFSET($AC$4,B2102,0)/OFFSET($AD$4,B2102,0)*AD2102)</f>
        <v>0</v>
      </c>
      <c r="AF2102" s="51">
        <f t="shared" ca="1" si="436"/>
        <v>2043148.0997951298</v>
      </c>
    </row>
    <row r="2103" spans="1:32" ht="11.25" x14ac:dyDescent="0.2">
      <c r="A2103" s="60">
        <v>80414</v>
      </c>
      <c r="B2103" s="102">
        <f>INT(A2103/10000)</f>
        <v>8</v>
      </c>
      <c r="C2103" s="109">
        <v>6</v>
      </c>
      <c r="D2103" s="60" t="s">
        <v>2157</v>
      </c>
      <c r="E2103" s="60">
        <v>11843</v>
      </c>
      <c r="F2103" s="60">
        <v>0</v>
      </c>
      <c r="G2103" s="60">
        <f t="shared" si="424"/>
        <v>19738.333333333332</v>
      </c>
      <c r="H2103" s="60"/>
      <c r="I2103" s="60"/>
      <c r="J2103" s="57"/>
      <c r="K2103" s="23">
        <f t="shared" si="425"/>
        <v>2</v>
      </c>
      <c r="L2103" s="23">
        <f t="shared" si="426"/>
        <v>0</v>
      </c>
      <c r="M2103" s="23">
        <f ca="1">OFFSET('Z1'!$B$7,B2103,K2103)*E2103</f>
        <v>1467110.8399999999</v>
      </c>
      <c r="N2103" s="23">
        <f ca="1">IF(L2103&gt;0,OFFSET('Z1'!$I$7,B2103,L2103)*IF(L2103=1,E2103-9300,IF(L2103=2,E2103-18000,IF(L2103=3,E2103-45000,0))),0)</f>
        <v>0</v>
      </c>
      <c r="O2103" s="23">
        <f>IF(AND(F2103=1,E2103&gt;20000,E2103&lt;=45000),E2103*'Z1'!$G$7,0)+IF(AND(F2103=1,E2103&gt;45000,E2103&lt;=50000),'Z1'!$G$7/5000*(50000-E2103)*E2103,0)</f>
        <v>0</v>
      </c>
      <c r="P2103" s="24">
        <f t="shared" ca="1" si="427"/>
        <v>1467110.8399999999</v>
      </c>
      <c r="Q2103" s="27">
        <v>31568</v>
      </c>
      <c r="R2103" s="26">
        <f t="shared" si="428"/>
        <v>30568</v>
      </c>
      <c r="S2103" s="27">
        <f t="shared" si="429"/>
        <v>0</v>
      </c>
      <c r="T2103" s="28">
        <f t="shared" si="430"/>
        <v>0</v>
      </c>
      <c r="U2103" s="61">
        <f ca="1">OFFSET($U$4,B2103,0)/OFFSET($G$4,B2103,0)*G2103</f>
        <v>10946137.312712209</v>
      </c>
      <c r="V2103" s="62">
        <f t="shared" ca="1" si="431"/>
        <v>12413248.152712209</v>
      </c>
      <c r="W2103" s="63">
        <v>1123.1750301815882</v>
      </c>
      <c r="X2103" s="63">
        <f t="shared" ca="1" si="432"/>
        <v>1048.1506504021118</v>
      </c>
      <c r="Y2103" s="64">
        <f t="shared" ca="1" si="433"/>
        <v>-6.6796694872523155E-2</v>
      </c>
      <c r="Z2103" s="64"/>
      <c r="AA2103" s="64">
        <f ca="1">MAX(Y2103,OFFSET($AA$4,B2103,0))</f>
        <v>-6.6796694872523155E-2</v>
      </c>
      <c r="AB2103" s="62">
        <f t="shared" ca="1" si="434"/>
        <v>12413248.152712209</v>
      </c>
      <c r="AC2103" s="65">
        <f t="shared" ca="1" si="435"/>
        <v>0</v>
      </c>
      <c r="AD2103" s="62">
        <f ca="1">MAX(0,AB2103-W2103*(1+OFFSET($Y$4,B2103,0))*E2103)</f>
        <v>33286.912796333432</v>
      </c>
      <c r="AE2103" s="65">
        <f ca="1">IF(OFFSET($AC$4,B2103,0)=0,0,-OFFSET($AC$4,B2103,0)/OFFSET($AD$4,B2103,0)*AD2103)</f>
        <v>-17407.962579405805</v>
      </c>
      <c r="AF2103" s="51">
        <f t="shared" ca="1" si="436"/>
        <v>12395840.190132804</v>
      </c>
    </row>
    <row r="2104" spans="1:32" ht="11.25" x14ac:dyDescent="0.2">
      <c r="A2104" s="60">
        <v>80415</v>
      </c>
      <c r="B2104" s="102">
        <f>INT(A2104/10000)</f>
        <v>8</v>
      </c>
      <c r="C2104" s="109">
        <v>1</v>
      </c>
      <c r="D2104" s="60" t="s">
        <v>2158</v>
      </c>
      <c r="E2104" s="60">
        <v>363</v>
      </c>
      <c r="F2104" s="60">
        <v>0</v>
      </c>
      <c r="G2104" s="60">
        <f t="shared" si="424"/>
        <v>585.1343283582089</v>
      </c>
      <c r="H2104" s="60"/>
      <c r="I2104" s="60"/>
      <c r="J2104" s="57"/>
      <c r="K2104" s="23">
        <f t="shared" si="425"/>
        <v>1</v>
      </c>
      <c r="L2104" s="23">
        <f t="shared" si="426"/>
        <v>0</v>
      </c>
      <c r="M2104" s="23">
        <f ca="1">OFFSET('Z1'!$B$7,B2104,K2104)*E2104</f>
        <v>0</v>
      </c>
      <c r="N2104" s="23">
        <f ca="1">IF(L2104&gt;0,OFFSET('Z1'!$I$7,B2104,L2104)*IF(L2104=1,E2104-9300,IF(L2104=2,E2104-18000,IF(L2104=3,E2104-45000,0))),0)</f>
        <v>0</v>
      </c>
      <c r="O2104" s="23">
        <f>IF(AND(F2104=1,E2104&gt;20000,E2104&lt;=45000),E2104*'Z1'!$G$7,0)+IF(AND(F2104=1,E2104&gt;45000,E2104&lt;=50000),'Z1'!$G$7/5000*(50000-E2104)*E2104,0)</f>
        <v>0</v>
      </c>
      <c r="P2104" s="24">
        <f t="shared" ca="1" si="427"/>
        <v>0</v>
      </c>
      <c r="Q2104" s="27">
        <v>0</v>
      </c>
      <c r="R2104" s="26">
        <f t="shared" si="428"/>
        <v>0</v>
      </c>
      <c r="S2104" s="27">
        <f t="shared" si="429"/>
        <v>1</v>
      </c>
      <c r="T2104" s="28">
        <f t="shared" si="430"/>
        <v>0</v>
      </c>
      <c r="U2104" s="61">
        <f ca="1">OFFSET($U$4,B2104,0)/OFFSET($G$4,B2104,0)*G2104</f>
        <v>324493.49174654676</v>
      </c>
      <c r="V2104" s="62">
        <f t="shared" ca="1" si="431"/>
        <v>324493.49174654676</v>
      </c>
      <c r="W2104" s="63">
        <v>970.59649786259695</v>
      </c>
      <c r="X2104" s="63">
        <f t="shared" ca="1" si="432"/>
        <v>893.92146486651995</v>
      </c>
      <c r="Y2104" s="64">
        <f t="shared" ca="1" si="433"/>
        <v>-7.899784633977891E-2</v>
      </c>
      <c r="Z2104" s="64"/>
      <c r="AA2104" s="64">
        <f ca="1">MAX(Y2104,OFFSET($AA$4,B2104,0))</f>
        <v>-7.4299138766085404E-2</v>
      </c>
      <c r="AB2104" s="62">
        <f t="shared" ca="1" si="434"/>
        <v>326148.97107547591</v>
      </c>
      <c r="AC2104" s="65">
        <f t="shared" ca="1" si="435"/>
        <v>1655.4793289291556</v>
      </c>
      <c r="AD2104" s="62">
        <f ca="1">MAX(0,AB2104-W2104*(1+OFFSET($Y$4,B2104,0))*E2104)</f>
        <v>0</v>
      </c>
      <c r="AE2104" s="65">
        <f ca="1">IF(OFFSET($AC$4,B2104,0)=0,0,-OFFSET($AC$4,B2104,0)/OFFSET($AD$4,B2104,0)*AD2104)</f>
        <v>0</v>
      </c>
      <c r="AF2104" s="51">
        <f t="shared" ca="1" si="436"/>
        <v>326148.97107547591</v>
      </c>
    </row>
    <row r="2105" spans="1:32" ht="11.25" x14ac:dyDescent="0.2">
      <c r="A2105" s="60">
        <v>80416</v>
      </c>
      <c r="B2105" s="102">
        <f>INT(A2105/10000)</f>
        <v>8</v>
      </c>
      <c r="C2105" s="109">
        <v>3</v>
      </c>
      <c r="D2105" s="60" t="s">
        <v>2159</v>
      </c>
      <c r="E2105" s="60">
        <v>1941</v>
      </c>
      <c r="F2105" s="60">
        <v>0</v>
      </c>
      <c r="G2105" s="60">
        <f t="shared" si="424"/>
        <v>3128.7761194029849</v>
      </c>
      <c r="H2105" s="60"/>
      <c r="I2105" s="60"/>
      <c r="J2105" s="57"/>
      <c r="K2105" s="23">
        <f t="shared" si="425"/>
        <v>1</v>
      </c>
      <c r="L2105" s="23">
        <f t="shared" si="426"/>
        <v>0</v>
      </c>
      <c r="M2105" s="23">
        <f ca="1">OFFSET('Z1'!$B$7,B2105,K2105)*E2105</f>
        <v>0</v>
      </c>
      <c r="N2105" s="23">
        <f ca="1">IF(L2105&gt;0,OFFSET('Z1'!$I$7,B2105,L2105)*IF(L2105=1,E2105-9300,IF(L2105=2,E2105-18000,IF(L2105=3,E2105-45000,0))),0)</f>
        <v>0</v>
      </c>
      <c r="O2105" s="23">
        <f>IF(AND(F2105=1,E2105&gt;20000,E2105&lt;=45000),E2105*'Z1'!$G$7,0)+IF(AND(F2105=1,E2105&gt;45000,E2105&lt;=50000),'Z1'!$G$7/5000*(50000-E2105)*E2105,0)</f>
        <v>0</v>
      </c>
      <c r="P2105" s="24">
        <f t="shared" ca="1" si="427"/>
        <v>0</v>
      </c>
      <c r="Q2105" s="27">
        <v>10370</v>
      </c>
      <c r="R2105" s="26">
        <f t="shared" si="428"/>
        <v>9370</v>
      </c>
      <c r="S2105" s="27">
        <f t="shared" si="429"/>
        <v>1</v>
      </c>
      <c r="T2105" s="28">
        <f t="shared" si="430"/>
        <v>8433</v>
      </c>
      <c r="U2105" s="61">
        <f ca="1">OFFSET($U$4,B2105,0)/OFFSET($G$4,B2105,0)*G2105</f>
        <v>1735101.5633059153</v>
      </c>
      <c r="V2105" s="62">
        <f t="shared" ca="1" si="431"/>
        <v>1743534.5633059153</v>
      </c>
      <c r="W2105" s="63">
        <v>974.14019680278659</v>
      </c>
      <c r="X2105" s="63">
        <f t="shared" ca="1" si="432"/>
        <v>898.26613256358337</v>
      </c>
      <c r="Y2105" s="64">
        <f t="shared" ca="1" si="433"/>
        <v>-7.7888238765044804E-2</v>
      </c>
      <c r="Z2105" s="64"/>
      <c r="AA2105" s="64">
        <f ca="1">MAX(Y2105,OFFSET($AA$4,B2105,0))</f>
        <v>-7.4299138766085404E-2</v>
      </c>
      <c r="AB2105" s="62">
        <f t="shared" ca="1" si="434"/>
        <v>1750320.8555563972</v>
      </c>
      <c r="AC2105" s="65">
        <f t="shared" ca="1" si="435"/>
        <v>6786.2922504818998</v>
      </c>
      <c r="AD2105" s="62">
        <f ca="1">MAX(0,AB2105-W2105*(1+OFFSET($Y$4,B2105,0))*E2105)</f>
        <v>0</v>
      </c>
      <c r="AE2105" s="65">
        <f ca="1">IF(OFFSET($AC$4,B2105,0)=0,0,-OFFSET($AC$4,B2105,0)/OFFSET($AD$4,B2105,0)*AD2105)</f>
        <v>0</v>
      </c>
      <c r="AF2105" s="51">
        <f t="shared" ca="1" si="436"/>
        <v>1750320.8555563972</v>
      </c>
    </row>
    <row r="2106" spans="1:32" ht="11.25" x14ac:dyDescent="0.2">
      <c r="A2106" s="60">
        <v>80417</v>
      </c>
      <c r="B2106" s="102">
        <f>INT(A2106/10000)</f>
        <v>8</v>
      </c>
      <c r="C2106" s="109">
        <v>4</v>
      </c>
      <c r="D2106" s="60" t="s">
        <v>2160</v>
      </c>
      <c r="E2106" s="60">
        <v>2727</v>
      </c>
      <c r="F2106" s="60">
        <v>0</v>
      </c>
      <c r="G2106" s="60">
        <f t="shared" si="424"/>
        <v>4395.7611940298511</v>
      </c>
      <c r="H2106" s="60"/>
      <c r="I2106" s="60"/>
      <c r="J2106" s="57"/>
      <c r="K2106" s="23">
        <f t="shared" si="425"/>
        <v>1</v>
      </c>
      <c r="L2106" s="23">
        <f t="shared" si="426"/>
        <v>0</v>
      </c>
      <c r="M2106" s="23">
        <f ca="1">OFFSET('Z1'!$B$7,B2106,K2106)*E2106</f>
        <v>0</v>
      </c>
      <c r="N2106" s="23">
        <f ca="1">IF(L2106&gt;0,OFFSET('Z1'!$I$7,B2106,L2106)*IF(L2106=1,E2106-9300,IF(L2106=2,E2106-18000,IF(L2106=3,E2106-45000,0))),0)</f>
        <v>0</v>
      </c>
      <c r="O2106" s="23">
        <f>IF(AND(F2106=1,E2106&gt;20000,E2106&lt;=45000),E2106*'Z1'!$G$7,0)+IF(AND(F2106=1,E2106&gt;45000,E2106&lt;=50000),'Z1'!$G$7/5000*(50000-E2106)*E2106,0)</f>
        <v>0</v>
      </c>
      <c r="P2106" s="24">
        <f t="shared" ca="1" si="427"/>
        <v>0</v>
      </c>
      <c r="Q2106" s="27">
        <v>0</v>
      </c>
      <c r="R2106" s="26">
        <f t="shared" si="428"/>
        <v>0</v>
      </c>
      <c r="S2106" s="27">
        <f t="shared" si="429"/>
        <v>1</v>
      </c>
      <c r="T2106" s="28">
        <f t="shared" si="430"/>
        <v>0</v>
      </c>
      <c r="U2106" s="61">
        <f ca="1">OFFSET($U$4,B2106,0)/OFFSET($G$4,B2106,0)*G2106</f>
        <v>2437723.8346910002</v>
      </c>
      <c r="V2106" s="62">
        <f t="shared" ca="1" si="431"/>
        <v>2437723.8346910002</v>
      </c>
      <c r="W2106" s="63">
        <v>970.59649786259683</v>
      </c>
      <c r="X2106" s="63">
        <f t="shared" ca="1" si="432"/>
        <v>893.92146486652007</v>
      </c>
      <c r="Y2106" s="64">
        <f t="shared" ca="1" si="433"/>
        <v>-7.8997846339778688E-2</v>
      </c>
      <c r="Z2106" s="64"/>
      <c r="AA2106" s="64">
        <f ca="1">MAX(Y2106,OFFSET($AA$4,B2106,0))</f>
        <v>-7.4299138766085404E-2</v>
      </c>
      <c r="AB2106" s="62">
        <f t="shared" ca="1" si="434"/>
        <v>2450160.4521289882</v>
      </c>
      <c r="AC2106" s="65">
        <f t="shared" ca="1" si="435"/>
        <v>12436.617437988054</v>
      </c>
      <c r="AD2106" s="62">
        <f ca="1">MAX(0,AB2106-W2106*(1+OFFSET($Y$4,B2106,0))*E2106)</f>
        <v>0</v>
      </c>
      <c r="AE2106" s="65">
        <f ca="1">IF(OFFSET($AC$4,B2106,0)=0,0,-OFFSET($AC$4,B2106,0)/OFFSET($AD$4,B2106,0)*AD2106)</f>
        <v>0</v>
      </c>
      <c r="AF2106" s="51">
        <f t="shared" ca="1" si="436"/>
        <v>2450160.4521289882</v>
      </c>
    </row>
    <row r="2107" spans="1:32" ht="11.25" x14ac:dyDescent="0.2">
      <c r="A2107" s="60">
        <v>80418</v>
      </c>
      <c r="B2107" s="102">
        <f>INT(A2107/10000)</f>
        <v>8</v>
      </c>
      <c r="C2107" s="109">
        <v>3</v>
      </c>
      <c r="D2107" s="60" t="s">
        <v>2161</v>
      </c>
      <c r="E2107" s="60">
        <v>2423</v>
      </c>
      <c r="F2107" s="60">
        <v>0</v>
      </c>
      <c r="G2107" s="60">
        <f t="shared" si="424"/>
        <v>3905.7313432835822</v>
      </c>
      <c r="H2107" s="60"/>
      <c r="I2107" s="60"/>
      <c r="J2107" s="57"/>
      <c r="K2107" s="23">
        <f t="shared" si="425"/>
        <v>1</v>
      </c>
      <c r="L2107" s="23">
        <f t="shared" si="426"/>
        <v>0</v>
      </c>
      <c r="M2107" s="23">
        <f ca="1">OFFSET('Z1'!$B$7,B2107,K2107)*E2107</f>
        <v>0</v>
      </c>
      <c r="N2107" s="23">
        <f ca="1">IF(L2107&gt;0,OFFSET('Z1'!$I$7,B2107,L2107)*IF(L2107=1,E2107-9300,IF(L2107=2,E2107-18000,IF(L2107=3,E2107-45000,0))),0)</f>
        <v>0</v>
      </c>
      <c r="O2107" s="23">
        <f>IF(AND(F2107=1,E2107&gt;20000,E2107&lt;=45000),E2107*'Z1'!$G$7,0)+IF(AND(F2107=1,E2107&gt;45000,E2107&lt;=50000),'Z1'!$G$7/5000*(50000-E2107)*E2107,0)</f>
        <v>0</v>
      </c>
      <c r="P2107" s="24">
        <f t="shared" ca="1" si="427"/>
        <v>0</v>
      </c>
      <c r="Q2107" s="27">
        <v>1202</v>
      </c>
      <c r="R2107" s="26">
        <f t="shared" si="428"/>
        <v>202</v>
      </c>
      <c r="S2107" s="27">
        <f t="shared" si="429"/>
        <v>1</v>
      </c>
      <c r="T2107" s="28">
        <f t="shared" si="430"/>
        <v>181.8</v>
      </c>
      <c r="U2107" s="61">
        <f ca="1">OFFSET($U$4,B2107,0)/OFFSET($G$4,B2107,0)*G2107</f>
        <v>2165971.7093715779</v>
      </c>
      <c r="V2107" s="62">
        <f t="shared" ca="1" si="431"/>
        <v>2166153.5093715778</v>
      </c>
      <c r="W2107" s="63">
        <v>970.59763327050257</v>
      </c>
      <c r="X2107" s="63">
        <f t="shared" ca="1" si="432"/>
        <v>893.99649581988353</v>
      </c>
      <c r="Y2107" s="64">
        <f t="shared" ca="1" si="433"/>
        <v>-7.8921619860647829E-2</v>
      </c>
      <c r="Z2107" s="64"/>
      <c r="AA2107" s="64">
        <f ca="1">MAX(Y2107,OFFSET($AA$4,B2107,0))</f>
        <v>-7.4299138766085404E-2</v>
      </c>
      <c r="AB2107" s="62">
        <f t="shared" ca="1" si="434"/>
        <v>2177024.4665679405</v>
      </c>
      <c r="AC2107" s="65">
        <f t="shared" ca="1" si="435"/>
        <v>10870.957196362782</v>
      </c>
      <c r="AD2107" s="62">
        <f ca="1">MAX(0,AB2107-W2107*(1+OFFSET($Y$4,B2107,0))*E2107)</f>
        <v>0</v>
      </c>
      <c r="AE2107" s="65">
        <f ca="1">IF(OFFSET($AC$4,B2107,0)=0,0,-OFFSET($AC$4,B2107,0)/OFFSET($AD$4,B2107,0)*AD2107)</f>
        <v>0</v>
      </c>
      <c r="AF2107" s="51">
        <f t="shared" ca="1" si="436"/>
        <v>2177024.4665679405</v>
      </c>
    </row>
    <row r="2108" spans="1:32" ht="11.25" x14ac:dyDescent="0.2">
      <c r="A2108" s="60">
        <v>80419</v>
      </c>
      <c r="B2108" s="102">
        <f>INT(A2108/10000)</f>
        <v>8</v>
      </c>
      <c r="C2108" s="109">
        <v>2</v>
      </c>
      <c r="D2108" s="60" t="s">
        <v>2162</v>
      </c>
      <c r="E2108" s="60">
        <v>802</v>
      </c>
      <c r="F2108" s="60">
        <v>0</v>
      </c>
      <c r="G2108" s="60">
        <f t="shared" si="424"/>
        <v>1292.7761194029852</v>
      </c>
      <c r="H2108" s="60"/>
      <c r="I2108" s="60"/>
      <c r="J2108" s="57"/>
      <c r="K2108" s="23">
        <f t="shared" si="425"/>
        <v>1</v>
      </c>
      <c r="L2108" s="23">
        <f t="shared" si="426"/>
        <v>0</v>
      </c>
      <c r="M2108" s="23">
        <f ca="1">OFFSET('Z1'!$B$7,B2108,K2108)*E2108</f>
        <v>0</v>
      </c>
      <c r="N2108" s="23">
        <f ca="1">IF(L2108&gt;0,OFFSET('Z1'!$I$7,B2108,L2108)*IF(L2108=1,E2108-9300,IF(L2108=2,E2108-18000,IF(L2108=3,E2108-45000,0))),0)</f>
        <v>0</v>
      </c>
      <c r="O2108" s="23">
        <f>IF(AND(F2108=1,E2108&gt;20000,E2108&lt;=45000),E2108*'Z1'!$G$7,0)+IF(AND(F2108=1,E2108&gt;45000,E2108&lt;=50000),'Z1'!$G$7/5000*(50000-E2108)*E2108,0)</f>
        <v>0</v>
      </c>
      <c r="P2108" s="24">
        <f t="shared" ca="1" si="427"/>
        <v>0</v>
      </c>
      <c r="Q2108" s="27">
        <v>0</v>
      </c>
      <c r="R2108" s="26">
        <f t="shared" si="428"/>
        <v>0</v>
      </c>
      <c r="S2108" s="27">
        <f t="shared" si="429"/>
        <v>1</v>
      </c>
      <c r="T2108" s="28">
        <f t="shared" si="430"/>
        <v>0</v>
      </c>
      <c r="U2108" s="61">
        <f ca="1">OFFSET($U$4,B2108,0)/OFFSET($G$4,B2108,0)*G2108</f>
        <v>716925.01482294907</v>
      </c>
      <c r="V2108" s="62">
        <f t="shared" ca="1" si="431"/>
        <v>716925.01482294907</v>
      </c>
      <c r="W2108" s="63">
        <v>970.59649786259683</v>
      </c>
      <c r="X2108" s="63">
        <f t="shared" ca="1" si="432"/>
        <v>893.92146486652007</v>
      </c>
      <c r="Y2108" s="64">
        <f t="shared" ca="1" si="433"/>
        <v>-7.8997846339778688E-2</v>
      </c>
      <c r="Z2108" s="64"/>
      <c r="AA2108" s="64">
        <f ca="1">MAX(Y2108,OFFSET($AA$4,B2108,0))</f>
        <v>-7.4299138766085404E-2</v>
      </c>
      <c r="AB2108" s="62">
        <f t="shared" ca="1" si="434"/>
        <v>720582.57521358575</v>
      </c>
      <c r="AC2108" s="65">
        <f t="shared" ca="1" si="435"/>
        <v>3657.5603906366741</v>
      </c>
      <c r="AD2108" s="62">
        <f ca="1">MAX(0,AB2108-W2108*(1+OFFSET($Y$4,B2108,0))*E2108)</f>
        <v>0</v>
      </c>
      <c r="AE2108" s="65">
        <f ca="1">IF(OFFSET($AC$4,B2108,0)=0,0,-OFFSET($AC$4,B2108,0)/OFFSET($AD$4,B2108,0)*AD2108)</f>
        <v>0</v>
      </c>
      <c r="AF2108" s="51">
        <f t="shared" ca="1" si="436"/>
        <v>720582.57521358575</v>
      </c>
    </row>
    <row r="2109" spans="1:32" ht="11.25" x14ac:dyDescent="0.2">
      <c r="A2109" s="60">
        <v>80420</v>
      </c>
      <c r="B2109" s="102">
        <f>INT(A2109/10000)</f>
        <v>8</v>
      </c>
      <c r="C2109" s="109">
        <v>4</v>
      </c>
      <c r="D2109" s="60" t="s">
        <v>2163</v>
      </c>
      <c r="E2109" s="60">
        <v>2581</v>
      </c>
      <c r="F2109" s="60">
        <v>0</v>
      </c>
      <c r="G2109" s="60">
        <f t="shared" si="424"/>
        <v>4160.4179104477607</v>
      </c>
      <c r="H2109" s="60"/>
      <c r="I2109" s="60"/>
      <c r="J2109" s="57"/>
      <c r="K2109" s="23">
        <f t="shared" si="425"/>
        <v>1</v>
      </c>
      <c r="L2109" s="23">
        <f t="shared" si="426"/>
        <v>0</v>
      </c>
      <c r="M2109" s="23">
        <f ca="1">OFFSET('Z1'!$B$7,B2109,K2109)*E2109</f>
        <v>0</v>
      </c>
      <c r="N2109" s="23">
        <f ca="1">IF(L2109&gt;0,OFFSET('Z1'!$I$7,B2109,L2109)*IF(L2109=1,E2109-9300,IF(L2109=2,E2109-18000,IF(L2109=3,E2109-45000,0))),0)</f>
        <v>0</v>
      </c>
      <c r="O2109" s="23">
        <f>IF(AND(F2109=1,E2109&gt;20000,E2109&lt;=45000),E2109*'Z1'!$G$7,0)+IF(AND(F2109=1,E2109&gt;45000,E2109&lt;=50000),'Z1'!$G$7/5000*(50000-E2109)*E2109,0)</f>
        <v>0</v>
      </c>
      <c r="P2109" s="24">
        <f t="shared" ca="1" si="427"/>
        <v>0</v>
      </c>
      <c r="Q2109" s="27">
        <v>0</v>
      </c>
      <c r="R2109" s="26">
        <f t="shared" si="428"/>
        <v>0</v>
      </c>
      <c r="S2109" s="27">
        <f t="shared" si="429"/>
        <v>1</v>
      </c>
      <c r="T2109" s="28">
        <f t="shared" si="430"/>
        <v>0</v>
      </c>
      <c r="U2109" s="61">
        <f ca="1">OFFSET($U$4,B2109,0)/OFFSET($G$4,B2109,0)*G2109</f>
        <v>2307211.300820488</v>
      </c>
      <c r="V2109" s="62">
        <f t="shared" ca="1" si="431"/>
        <v>2307211.300820488</v>
      </c>
      <c r="W2109" s="63">
        <v>970.59649786259672</v>
      </c>
      <c r="X2109" s="63">
        <f t="shared" ca="1" si="432"/>
        <v>893.92146486651995</v>
      </c>
      <c r="Y2109" s="64">
        <f t="shared" ca="1" si="433"/>
        <v>-7.8997846339778688E-2</v>
      </c>
      <c r="Z2109" s="64"/>
      <c r="AA2109" s="64">
        <f ca="1">MAX(Y2109,OFFSET($AA$4,B2109,0))</f>
        <v>-7.4299138766085404E-2</v>
      </c>
      <c r="AB2109" s="62">
        <f t="shared" ca="1" si="434"/>
        <v>2318982.0780876121</v>
      </c>
      <c r="AC2109" s="65">
        <f t="shared" ca="1" si="435"/>
        <v>11770.777267124038</v>
      </c>
      <c r="AD2109" s="62">
        <f ca="1">MAX(0,AB2109-W2109*(1+OFFSET($Y$4,B2109,0))*E2109)</f>
        <v>0</v>
      </c>
      <c r="AE2109" s="65">
        <f ca="1">IF(OFFSET($AC$4,B2109,0)=0,0,-OFFSET($AC$4,B2109,0)/OFFSET($AD$4,B2109,0)*AD2109)</f>
        <v>0</v>
      </c>
      <c r="AF2109" s="51">
        <f t="shared" ca="1" si="436"/>
        <v>2318982.0780876121</v>
      </c>
    </row>
    <row r="2110" spans="1:32" ht="11.25" x14ac:dyDescent="0.2">
      <c r="A2110" s="60">
        <v>80421</v>
      </c>
      <c r="B2110" s="102">
        <f>INT(A2110/10000)</f>
        <v>8</v>
      </c>
      <c r="C2110" s="109">
        <v>2</v>
      </c>
      <c r="D2110" s="60" t="s">
        <v>2164</v>
      </c>
      <c r="E2110" s="60">
        <v>616</v>
      </c>
      <c r="F2110" s="60">
        <v>0</v>
      </c>
      <c r="G2110" s="60">
        <f t="shared" si="424"/>
        <v>992.95522388059703</v>
      </c>
      <c r="H2110" s="60"/>
      <c r="I2110" s="60"/>
      <c r="J2110" s="57"/>
      <c r="K2110" s="23">
        <f t="shared" si="425"/>
        <v>1</v>
      </c>
      <c r="L2110" s="23">
        <f t="shared" si="426"/>
        <v>0</v>
      </c>
      <c r="M2110" s="23">
        <f ca="1">OFFSET('Z1'!$B$7,B2110,K2110)*E2110</f>
        <v>0</v>
      </c>
      <c r="N2110" s="23">
        <f ca="1">IF(L2110&gt;0,OFFSET('Z1'!$I$7,B2110,L2110)*IF(L2110=1,E2110-9300,IF(L2110=2,E2110-18000,IF(L2110=3,E2110-45000,0))),0)</f>
        <v>0</v>
      </c>
      <c r="O2110" s="23">
        <f>IF(AND(F2110=1,E2110&gt;20000,E2110&lt;=45000),E2110*'Z1'!$G$7,0)+IF(AND(F2110=1,E2110&gt;45000,E2110&lt;=50000),'Z1'!$G$7/5000*(50000-E2110)*E2110,0)</f>
        <v>0</v>
      </c>
      <c r="P2110" s="24">
        <f t="shared" ca="1" si="427"/>
        <v>0</v>
      </c>
      <c r="Q2110" s="27">
        <v>0</v>
      </c>
      <c r="R2110" s="26">
        <f t="shared" si="428"/>
        <v>0</v>
      </c>
      <c r="S2110" s="27">
        <f t="shared" si="429"/>
        <v>1</v>
      </c>
      <c r="T2110" s="28">
        <f t="shared" si="430"/>
        <v>0</v>
      </c>
      <c r="U2110" s="61">
        <f ca="1">OFFSET($U$4,B2110,0)/OFFSET($G$4,B2110,0)*G2110</f>
        <v>550655.62235777639</v>
      </c>
      <c r="V2110" s="62">
        <f t="shared" ca="1" si="431"/>
        <v>550655.62235777639</v>
      </c>
      <c r="W2110" s="63">
        <v>981.58619728859526</v>
      </c>
      <c r="X2110" s="63">
        <f t="shared" ca="1" si="432"/>
        <v>893.92146486652007</v>
      </c>
      <c r="Y2110" s="64">
        <f t="shared" ca="1" si="433"/>
        <v>-8.9309255431900714E-2</v>
      </c>
      <c r="Z2110" s="64"/>
      <c r="AA2110" s="64">
        <f ca="1">MAX(Y2110,OFFSET($AA$4,B2110,0))</f>
        <v>-7.4299138766085404E-2</v>
      </c>
      <c r="AB2110" s="62">
        <f t="shared" ca="1" si="434"/>
        <v>559731.59593451151</v>
      </c>
      <c r="AC2110" s="65">
        <f t="shared" ca="1" si="435"/>
        <v>9075.9735767351231</v>
      </c>
      <c r="AD2110" s="62">
        <f ca="1">MAX(0,AB2110-W2110*(1+OFFSET($Y$4,B2110,0))*E2110)</f>
        <v>0</v>
      </c>
      <c r="AE2110" s="65">
        <f ca="1">IF(OFFSET($AC$4,B2110,0)=0,0,-OFFSET($AC$4,B2110,0)/OFFSET($AD$4,B2110,0)*AD2110)</f>
        <v>0</v>
      </c>
      <c r="AF2110" s="51">
        <f t="shared" ca="1" si="436"/>
        <v>559731.59593451151</v>
      </c>
    </row>
    <row r="2111" spans="1:32" ht="11.25" x14ac:dyDescent="0.2">
      <c r="A2111" s="60">
        <v>80422</v>
      </c>
      <c r="B2111" s="102">
        <f>INT(A2111/10000)</f>
        <v>8</v>
      </c>
      <c r="C2111" s="109">
        <v>1</v>
      </c>
      <c r="D2111" s="60" t="s">
        <v>2165</v>
      </c>
      <c r="E2111" s="60">
        <v>407</v>
      </c>
      <c r="F2111" s="60">
        <v>0</v>
      </c>
      <c r="G2111" s="60">
        <f t="shared" si="424"/>
        <v>656.05970149253733</v>
      </c>
      <c r="H2111" s="60"/>
      <c r="I2111" s="60"/>
      <c r="J2111" s="57"/>
      <c r="K2111" s="23">
        <f t="shared" si="425"/>
        <v>1</v>
      </c>
      <c r="L2111" s="23">
        <f t="shared" si="426"/>
        <v>0</v>
      </c>
      <c r="M2111" s="23">
        <f ca="1">OFFSET('Z1'!$B$7,B2111,K2111)*E2111</f>
        <v>0</v>
      </c>
      <c r="N2111" s="23">
        <f ca="1">IF(L2111&gt;0,OFFSET('Z1'!$I$7,B2111,L2111)*IF(L2111=1,E2111-9300,IF(L2111=2,E2111-18000,IF(L2111=3,E2111-45000,0))),0)</f>
        <v>0</v>
      </c>
      <c r="O2111" s="23">
        <f>IF(AND(F2111=1,E2111&gt;20000,E2111&lt;=45000),E2111*'Z1'!$G$7,0)+IF(AND(F2111=1,E2111&gt;45000,E2111&lt;=50000),'Z1'!$G$7/5000*(50000-E2111)*E2111,0)</f>
        <v>0</v>
      </c>
      <c r="P2111" s="24">
        <f t="shared" ca="1" si="427"/>
        <v>0</v>
      </c>
      <c r="Q2111" s="27">
        <v>8592</v>
      </c>
      <c r="R2111" s="26">
        <f t="shared" si="428"/>
        <v>7592</v>
      </c>
      <c r="S2111" s="27">
        <f t="shared" si="429"/>
        <v>1</v>
      </c>
      <c r="T2111" s="28">
        <f t="shared" si="430"/>
        <v>6832.8</v>
      </c>
      <c r="U2111" s="61">
        <f ca="1">OFFSET($U$4,B2111,0)/OFFSET($G$4,B2111,0)*G2111</f>
        <v>363826.03620067367</v>
      </c>
      <c r="V2111" s="62">
        <f t="shared" ca="1" si="431"/>
        <v>370658.83620067366</v>
      </c>
      <c r="W2111" s="63">
        <v>986.42811550965564</v>
      </c>
      <c r="X2111" s="63">
        <f t="shared" ca="1" si="432"/>
        <v>910.70967125472646</v>
      </c>
      <c r="Y2111" s="64">
        <f t="shared" ca="1" si="433"/>
        <v>-7.6760225164312024E-2</v>
      </c>
      <c r="Z2111" s="64"/>
      <c r="AA2111" s="64">
        <f ca="1">MAX(Y2111,OFFSET($AA$4,B2111,0))</f>
        <v>-7.4299138766085404E-2</v>
      </c>
      <c r="AB2111" s="62">
        <f t="shared" ca="1" si="434"/>
        <v>371646.90392156271</v>
      </c>
      <c r="AC2111" s="65">
        <f t="shared" ca="1" si="435"/>
        <v>988.06772088905564</v>
      </c>
      <c r="AD2111" s="62">
        <f ca="1">MAX(0,AB2111-W2111*(1+OFFSET($Y$4,B2111,0))*E2111)</f>
        <v>0</v>
      </c>
      <c r="AE2111" s="65">
        <f ca="1">IF(OFFSET($AC$4,B2111,0)=0,0,-OFFSET($AC$4,B2111,0)/OFFSET($AD$4,B2111,0)*AD2111)</f>
        <v>0</v>
      </c>
      <c r="AF2111" s="51">
        <f t="shared" ca="1" si="436"/>
        <v>371646.90392156271</v>
      </c>
    </row>
    <row r="2112" spans="1:32" ht="11.25" x14ac:dyDescent="0.2">
      <c r="A2112" s="60">
        <v>80423</v>
      </c>
      <c r="B2112" s="102">
        <f>INT(A2112/10000)</f>
        <v>8</v>
      </c>
      <c r="C2112" s="109">
        <v>3</v>
      </c>
      <c r="D2112" s="60" t="s">
        <v>2166</v>
      </c>
      <c r="E2112" s="60">
        <v>2077</v>
      </c>
      <c r="F2112" s="60">
        <v>0</v>
      </c>
      <c r="G2112" s="60">
        <f t="shared" si="424"/>
        <v>3348</v>
      </c>
      <c r="H2112" s="60"/>
      <c r="I2112" s="60"/>
      <c r="J2112" s="57"/>
      <c r="K2112" s="23">
        <f t="shared" si="425"/>
        <v>1</v>
      </c>
      <c r="L2112" s="23">
        <f t="shared" si="426"/>
        <v>0</v>
      </c>
      <c r="M2112" s="23">
        <f ca="1">OFFSET('Z1'!$B$7,B2112,K2112)*E2112</f>
        <v>0</v>
      </c>
      <c r="N2112" s="23">
        <f ca="1">IF(L2112&gt;0,OFFSET('Z1'!$I$7,B2112,L2112)*IF(L2112=1,E2112-9300,IF(L2112=2,E2112-18000,IF(L2112=3,E2112-45000,0))),0)</f>
        <v>0</v>
      </c>
      <c r="O2112" s="23">
        <f>IF(AND(F2112=1,E2112&gt;20000,E2112&lt;=45000),E2112*'Z1'!$G$7,0)+IF(AND(F2112=1,E2112&gt;45000,E2112&lt;=50000),'Z1'!$G$7/5000*(50000-E2112)*E2112,0)</f>
        <v>0</v>
      </c>
      <c r="P2112" s="24">
        <f t="shared" ca="1" si="427"/>
        <v>0</v>
      </c>
      <c r="Q2112" s="27">
        <v>0</v>
      </c>
      <c r="R2112" s="26">
        <f t="shared" si="428"/>
        <v>0</v>
      </c>
      <c r="S2112" s="27">
        <f t="shared" si="429"/>
        <v>1</v>
      </c>
      <c r="T2112" s="28">
        <f t="shared" si="430"/>
        <v>0</v>
      </c>
      <c r="U2112" s="61">
        <f ca="1">OFFSET($U$4,B2112,0)/OFFSET($G$4,B2112,0)*G2112</f>
        <v>1856674.8825277621</v>
      </c>
      <c r="V2112" s="62">
        <f t="shared" ca="1" si="431"/>
        <v>1856674.8825277621</v>
      </c>
      <c r="W2112" s="63">
        <v>970.59649786259683</v>
      </c>
      <c r="X2112" s="63">
        <f t="shared" ca="1" si="432"/>
        <v>893.92146486652007</v>
      </c>
      <c r="Y2112" s="64">
        <f t="shared" ca="1" si="433"/>
        <v>-7.8997846339778688E-2</v>
      </c>
      <c r="Z2112" s="64"/>
      <c r="AA2112" s="64">
        <f ca="1">MAX(Y2112,OFFSET($AA$4,B2112,0))</f>
        <v>-7.4299138766085404E-2</v>
      </c>
      <c r="AB2112" s="62">
        <f t="shared" ca="1" si="434"/>
        <v>1866147.1430406705</v>
      </c>
      <c r="AC2112" s="65">
        <f t="shared" ca="1" si="435"/>
        <v>9472.260512908455</v>
      </c>
      <c r="AD2112" s="62">
        <f ca="1">MAX(0,AB2112-W2112*(1+OFFSET($Y$4,B2112,0))*E2112)</f>
        <v>0</v>
      </c>
      <c r="AE2112" s="65">
        <f ca="1">IF(OFFSET($AC$4,B2112,0)=0,0,-OFFSET($AC$4,B2112,0)/OFFSET($AD$4,B2112,0)*AD2112)</f>
        <v>0</v>
      </c>
      <c r="AF2112" s="51">
        <f t="shared" ca="1" si="436"/>
        <v>1866147.1430406705</v>
      </c>
    </row>
    <row r="2113" spans="1:32" ht="11.25" x14ac:dyDescent="0.2">
      <c r="A2113" s="60">
        <v>80424</v>
      </c>
      <c r="B2113" s="102">
        <f>INT(A2113/10000)</f>
        <v>8</v>
      </c>
      <c r="C2113" s="109">
        <v>4</v>
      </c>
      <c r="D2113" s="60" t="s">
        <v>2167</v>
      </c>
      <c r="E2113" s="60">
        <v>3236</v>
      </c>
      <c r="F2113" s="60">
        <v>0</v>
      </c>
      <c r="G2113" s="60">
        <f t="shared" si="424"/>
        <v>5216.2388059701489</v>
      </c>
      <c r="H2113" s="60"/>
      <c r="I2113" s="60"/>
      <c r="J2113" s="57"/>
      <c r="K2113" s="23">
        <f t="shared" si="425"/>
        <v>1</v>
      </c>
      <c r="L2113" s="23">
        <f t="shared" si="426"/>
        <v>0</v>
      </c>
      <c r="M2113" s="23">
        <f ca="1">OFFSET('Z1'!$B$7,B2113,K2113)*E2113</f>
        <v>0</v>
      </c>
      <c r="N2113" s="23">
        <f ca="1">IF(L2113&gt;0,OFFSET('Z1'!$I$7,B2113,L2113)*IF(L2113=1,E2113-9300,IF(L2113=2,E2113-18000,IF(L2113=3,E2113-45000,0))),0)</f>
        <v>0</v>
      </c>
      <c r="O2113" s="23">
        <f>IF(AND(F2113=1,E2113&gt;20000,E2113&lt;=45000),E2113*'Z1'!$G$7,0)+IF(AND(F2113=1,E2113&gt;45000,E2113&lt;=50000),'Z1'!$G$7/5000*(50000-E2113)*E2113,0)</f>
        <v>0</v>
      </c>
      <c r="P2113" s="24">
        <f t="shared" ca="1" si="427"/>
        <v>0</v>
      </c>
      <c r="Q2113" s="27">
        <v>3730</v>
      </c>
      <c r="R2113" s="26">
        <f t="shared" si="428"/>
        <v>2730</v>
      </c>
      <c r="S2113" s="27">
        <f t="shared" si="429"/>
        <v>1</v>
      </c>
      <c r="T2113" s="28">
        <f t="shared" si="430"/>
        <v>2457</v>
      </c>
      <c r="U2113" s="61">
        <f ca="1">OFFSET($U$4,B2113,0)/OFFSET($G$4,B2113,0)*G2113</f>
        <v>2892729.8603080586</v>
      </c>
      <c r="V2113" s="62">
        <f t="shared" ca="1" si="431"/>
        <v>2895186.8603080586</v>
      </c>
      <c r="W2113" s="63">
        <v>971.17828759976851</v>
      </c>
      <c r="X2113" s="63">
        <f t="shared" ca="1" si="432"/>
        <v>894.68073557109346</v>
      </c>
      <c r="Y2113" s="64">
        <f t="shared" ca="1" si="433"/>
        <v>-7.8767774161977999E-2</v>
      </c>
      <c r="Z2113" s="64"/>
      <c r="AA2113" s="64">
        <f ca="1">MAX(Y2113,OFFSET($AA$4,B2113,0))</f>
        <v>-7.4299138766085404E-2</v>
      </c>
      <c r="AB2113" s="62">
        <f t="shared" ca="1" si="434"/>
        <v>2909230.5879576495</v>
      </c>
      <c r="AC2113" s="65">
        <f t="shared" ca="1" si="435"/>
        <v>14043.727649590932</v>
      </c>
      <c r="AD2113" s="62">
        <f ca="1">MAX(0,AB2113-W2113*(1+OFFSET($Y$4,B2113,0))*E2113)</f>
        <v>0</v>
      </c>
      <c r="AE2113" s="65">
        <f ca="1">IF(OFFSET($AC$4,B2113,0)=0,0,-OFFSET($AC$4,B2113,0)/OFFSET($AD$4,B2113,0)*AD2113)</f>
        <v>0</v>
      </c>
      <c r="AF2113" s="51">
        <f t="shared" ca="1" si="436"/>
        <v>2909230.5879576495</v>
      </c>
    </row>
    <row r="2114" spans="1:32" ht="11.25" x14ac:dyDescent="0.2">
      <c r="A2114" s="60">
        <v>90001</v>
      </c>
      <c r="B2114" s="102">
        <f>INT(A2114/10000)</f>
        <v>9</v>
      </c>
      <c r="C2114" s="109">
        <v>8</v>
      </c>
      <c r="D2114" s="60" t="s">
        <v>21</v>
      </c>
      <c r="E2114" s="60">
        <v>1893779</v>
      </c>
      <c r="F2114" s="60">
        <v>0</v>
      </c>
      <c r="G2114" s="60">
        <f t="shared" si="424"/>
        <v>4418817.666666667</v>
      </c>
      <c r="H2114" s="60"/>
      <c r="I2114" s="60"/>
      <c r="J2114" s="57"/>
      <c r="K2114" s="23">
        <f t="shared" si="425"/>
        <v>4</v>
      </c>
      <c r="L2114" s="23">
        <f t="shared" si="426"/>
        <v>0</v>
      </c>
      <c r="M2114" s="23">
        <f ca="1">OFFSET('Z1'!$B$7,B2114,K2114)*E2114</f>
        <v>0</v>
      </c>
      <c r="N2114" s="23">
        <f ca="1">IF(L2114&gt;0,OFFSET('Z1'!$I$7,B2114,L2114)*IF(L2114=1,E2114-9300,IF(L2114=2,E2114-18000,IF(L2114=3,E2114-45000,0))),0)</f>
        <v>0</v>
      </c>
      <c r="O2114" s="23">
        <f>IF(AND(F2114=1,E2114&gt;20000,E2114&lt;=45000),E2114*'Z1'!$G$7,0)+IF(AND(F2114=1,E2114&gt;45000,E2114&lt;=50000),'Z1'!$G$7/5000*(50000-E2114)*E2114,0)</f>
        <v>0</v>
      </c>
      <c r="P2114" s="24">
        <f t="shared" ca="1" si="427"/>
        <v>0</v>
      </c>
      <c r="Q2114" s="27">
        <v>16483497</v>
      </c>
      <c r="R2114" s="26">
        <f t="shared" si="428"/>
        <v>16482497</v>
      </c>
      <c r="S2114" s="27">
        <f t="shared" si="429"/>
        <v>0</v>
      </c>
      <c r="T2114" s="28">
        <f t="shared" si="430"/>
        <v>0</v>
      </c>
      <c r="U2114" s="61">
        <f ca="1">OFFSET($U$4,B2114,0)/OFFSET($G$4,B2114,0)*G2114</f>
        <v>2385892368.844687</v>
      </c>
      <c r="V2114" s="62">
        <f t="shared" ca="1" si="431"/>
        <v>2385892368.844687</v>
      </c>
      <c r="W2114" s="63">
        <v>1366.7552039214595</v>
      </c>
      <c r="X2114" s="63">
        <f t="shared" ca="1" si="432"/>
        <v>1259.8578655929161</v>
      </c>
      <c r="Y2114" s="64">
        <f t="shared" ca="1" si="433"/>
        <v>-7.8212497762464084E-2</v>
      </c>
      <c r="Z2114" s="64"/>
      <c r="AA2114" s="64">
        <f ca="1">MAX(Y2114,OFFSET($AA$4,B2114,0))</f>
        <v>-7.8212497762464084E-2</v>
      </c>
      <c r="AB2114" s="62">
        <f t="shared" ca="1" si="434"/>
        <v>2385892368.844687</v>
      </c>
      <c r="AC2114" s="65">
        <f t="shared" ca="1" si="435"/>
        <v>0</v>
      </c>
      <c r="AD2114" s="62">
        <f ca="1">MAX(0,AB2114-W2114*(1+OFFSET($Y$4,B2114,0))*E2114)</f>
        <v>0</v>
      </c>
      <c r="AE2114" s="65">
        <f ca="1">IF(OFFSET($AC$4,B2114,0)=0,0,-OFFSET($AC$4,B2114,0)/OFFSET($AD$4,B2114,0)*AD2114)</f>
        <v>0</v>
      </c>
      <c r="AF2114" s="51">
        <f t="shared" ca="1" si="436"/>
        <v>2385892368.844687</v>
      </c>
    </row>
    <row r="2115" spans="1:32" ht="11.25" x14ac:dyDescent="0.2">
      <c r="A2115" s="60"/>
      <c r="B2115" s="102"/>
      <c r="C2115" s="109"/>
      <c r="D2115" s="60"/>
      <c r="E2115" s="60"/>
      <c r="F2115" s="60"/>
      <c r="G2115" s="60"/>
      <c r="H2115" s="60"/>
      <c r="I2115" s="60"/>
      <c r="J2115" s="57"/>
      <c r="K2115" s="23"/>
      <c r="L2115" s="23"/>
      <c r="M2115" s="23"/>
      <c r="N2115" s="23"/>
      <c r="O2115" s="23"/>
      <c r="P2115" s="24"/>
      <c r="Q2115" s="27"/>
      <c r="R2115" s="26"/>
      <c r="S2115" s="27"/>
      <c r="T2115" s="28"/>
      <c r="U2115" s="61"/>
      <c r="V2115" s="62"/>
      <c r="W2115" s="63"/>
      <c r="X2115" s="63"/>
      <c r="Y2115" s="64"/>
      <c r="Z2115" s="64"/>
      <c r="AA2115" s="64"/>
      <c r="AB2115" s="62"/>
      <c r="AC2115" s="65"/>
      <c r="AD2115" s="62"/>
      <c r="AE2115" s="65"/>
      <c r="AF2115" s="51"/>
    </row>
    <row r="2116" spans="1:32" ht="11.25" x14ac:dyDescent="0.2">
      <c r="A2116" s="60"/>
      <c r="B2116" s="102"/>
      <c r="C2116" s="109"/>
      <c r="D2116" s="60"/>
      <c r="E2116" s="60"/>
      <c r="F2116" s="60"/>
      <c r="G2116" s="60"/>
      <c r="H2116" s="60"/>
      <c r="I2116" s="60"/>
      <c r="J2116" s="57"/>
      <c r="K2116" s="23"/>
      <c r="L2116" s="23"/>
      <c r="M2116" s="23"/>
      <c r="N2116" s="23"/>
      <c r="O2116" s="23"/>
      <c r="P2116" s="24"/>
      <c r="Q2116" s="27"/>
      <c r="R2116" s="26"/>
      <c r="S2116" s="27"/>
      <c r="T2116" s="28"/>
      <c r="U2116" s="61"/>
      <c r="V2116" s="62"/>
      <c r="W2116" s="63"/>
      <c r="X2116" s="63"/>
      <c r="Y2116" s="64"/>
      <c r="Z2116" s="64"/>
      <c r="AA2116" s="64"/>
      <c r="AB2116" s="62"/>
      <c r="AC2116" s="65"/>
      <c r="AD2116" s="62"/>
      <c r="AE2116" s="65"/>
      <c r="AF2116" s="51"/>
    </row>
    <row r="2117" spans="1:32" ht="11.25" x14ac:dyDescent="0.2">
      <c r="A2117" s="60"/>
      <c r="B2117" s="102"/>
      <c r="C2117" s="109"/>
      <c r="D2117" s="60"/>
      <c r="E2117" s="60"/>
      <c r="F2117" s="60"/>
      <c r="G2117" s="60"/>
      <c r="H2117" s="60"/>
      <c r="I2117" s="60"/>
      <c r="J2117" s="57"/>
      <c r="K2117" s="23"/>
      <c r="L2117" s="23"/>
      <c r="M2117" s="23"/>
      <c r="N2117" s="23"/>
      <c r="O2117" s="23"/>
      <c r="P2117" s="24"/>
      <c r="Q2117" s="27"/>
      <c r="R2117" s="26"/>
      <c r="S2117" s="27"/>
      <c r="T2117" s="28"/>
      <c r="U2117" s="61"/>
      <c r="V2117" s="62"/>
      <c r="W2117" s="63"/>
      <c r="X2117" s="63"/>
      <c r="Y2117" s="64"/>
      <c r="Z2117" s="64"/>
      <c r="AA2117" s="64"/>
      <c r="AB2117" s="62"/>
      <c r="AC2117" s="65"/>
      <c r="AD2117" s="62"/>
      <c r="AE2117" s="65"/>
      <c r="AF2117" s="51"/>
    </row>
    <row r="2118" spans="1:32" ht="11.25" x14ac:dyDescent="0.2">
      <c r="A2118" s="60"/>
      <c r="B2118" s="102"/>
      <c r="C2118" s="109"/>
      <c r="D2118" s="60"/>
      <c r="E2118" s="60"/>
      <c r="F2118" s="60"/>
      <c r="G2118" s="60"/>
      <c r="H2118" s="60"/>
      <c r="I2118" s="60"/>
      <c r="J2118" s="57"/>
      <c r="K2118" s="23"/>
      <c r="L2118" s="23"/>
      <c r="M2118" s="23"/>
      <c r="N2118" s="23"/>
      <c r="O2118" s="23"/>
      <c r="P2118" s="24"/>
      <c r="Q2118" s="27"/>
      <c r="R2118" s="26"/>
      <c r="S2118" s="27"/>
      <c r="T2118" s="28"/>
      <c r="U2118" s="61"/>
      <c r="V2118" s="62"/>
      <c r="W2118" s="63"/>
      <c r="X2118" s="63"/>
      <c r="Y2118" s="64"/>
      <c r="Z2118" s="64"/>
      <c r="AA2118" s="64"/>
      <c r="AB2118" s="62"/>
      <c r="AC2118" s="65"/>
      <c r="AD2118" s="62"/>
      <c r="AE2118" s="65"/>
      <c r="AF2118" s="51"/>
    </row>
    <row r="2119" spans="1:32" ht="11.25" x14ac:dyDescent="0.2">
      <c r="A2119" s="60"/>
      <c r="B2119" s="102"/>
      <c r="C2119" s="109"/>
      <c r="D2119" s="60"/>
      <c r="E2119" s="60"/>
      <c r="F2119" s="60"/>
      <c r="G2119" s="60"/>
      <c r="H2119" s="60"/>
      <c r="I2119" s="60"/>
      <c r="J2119" s="57"/>
      <c r="K2119" s="23"/>
      <c r="L2119" s="23"/>
      <c r="M2119" s="23"/>
      <c r="N2119" s="23"/>
      <c r="O2119" s="23"/>
      <c r="P2119" s="24"/>
      <c r="Q2119" s="27"/>
      <c r="R2119" s="26"/>
      <c r="S2119" s="27"/>
      <c r="T2119" s="28"/>
      <c r="U2119" s="61"/>
      <c r="V2119" s="62"/>
      <c r="W2119" s="63"/>
      <c r="X2119" s="63"/>
      <c r="Y2119" s="64"/>
      <c r="Z2119" s="64"/>
      <c r="AA2119" s="64"/>
      <c r="AB2119" s="62"/>
      <c r="AC2119" s="65"/>
      <c r="AD2119" s="62"/>
      <c r="AE2119" s="65"/>
      <c r="AF2119" s="51"/>
    </row>
    <row r="2120" spans="1:32" x14ac:dyDescent="0.15">
      <c r="A2120" s="102"/>
      <c r="B2120" s="102"/>
      <c r="C2120" s="102"/>
      <c r="D2120" s="60"/>
      <c r="K2120" s="57"/>
      <c r="L2120" s="57"/>
      <c r="M2120" s="57"/>
      <c r="N2120" s="57"/>
      <c r="O2120" s="57"/>
      <c r="P2120" s="51"/>
      <c r="W2120" s="52"/>
      <c r="X2120" s="52"/>
      <c r="Y2120" s="53"/>
      <c r="Z2120" s="53"/>
      <c r="AA2120" s="53"/>
      <c r="AB2120" s="57"/>
      <c r="AC2120" s="51"/>
      <c r="AD2120" s="57"/>
      <c r="AE2120" s="51"/>
      <c r="AF2120" s="51"/>
    </row>
    <row r="2121" spans="1:32" x14ac:dyDescent="0.15">
      <c r="A2121" s="102"/>
      <c r="B2121" s="102"/>
      <c r="C2121" s="102"/>
      <c r="D2121" s="60" t="s">
        <v>22</v>
      </c>
      <c r="E2121" s="110">
        <f>SUM(E20:E2119)</f>
        <v>8851417</v>
      </c>
      <c r="F2121" s="110">
        <f>SUM(F20:F2119)</f>
        <v>14</v>
      </c>
      <c r="G2121" s="110">
        <f>SUM(G20:G2119)</f>
        <v>16670776.661691558</v>
      </c>
      <c r="H2121" s="110"/>
      <c r="I2121" s="57"/>
      <c r="J2121" s="57"/>
      <c r="K2121" s="57"/>
      <c r="L2121" s="57"/>
      <c r="M2121" s="57">
        <f t="shared" ref="M2121:T2121" ca="1" si="437">SUM(M20:M2119)</f>
        <v>299701100.51000005</v>
      </c>
      <c r="N2121" s="57">
        <f t="shared" ca="1" si="437"/>
        <v>6401487.8571428582</v>
      </c>
      <c r="O2121" s="57">
        <f t="shared" si="437"/>
        <v>5471152.6948500006</v>
      </c>
      <c r="P2121" s="51">
        <f t="shared" ca="1" si="437"/>
        <v>311573741.06199288</v>
      </c>
      <c r="Q2121" s="57">
        <f t="shared" si="437"/>
        <v>149767276</v>
      </c>
      <c r="R2121" s="57">
        <f t="shared" si="437"/>
        <v>148302276</v>
      </c>
      <c r="S2121" s="57"/>
      <c r="T2121" s="51">
        <f t="shared" si="437"/>
        <v>102774411.49885711</v>
      </c>
      <c r="U2121" s="51">
        <f ca="1">SUM(U20:U2119)</f>
        <v>8507273374.7850666</v>
      </c>
      <c r="V2121" s="57">
        <f ca="1">SUM(V20:V2119)</f>
        <v>8921621527.3459091</v>
      </c>
      <c r="W2121" s="52">
        <v>1085.5609548121781</v>
      </c>
      <c r="X2121" s="52">
        <f ca="1">V2121/E2121</f>
        <v>1007.9314450269272</v>
      </c>
      <c r="Y2121" s="53">
        <f ca="1">X2121/W2121-1</f>
        <v>-7.1510963471122846E-2</v>
      </c>
      <c r="Z2121" s="53"/>
      <c r="AA2121" s="53"/>
      <c r="AB2121" s="57">
        <f ca="1">SUM(AB20:AB2119)</f>
        <v>8929062764.8180981</v>
      </c>
      <c r="AC2121" s="51">
        <f ca="1">SUM(AC20:AC2119)</f>
        <v>7441237.4721894944</v>
      </c>
      <c r="AD2121" s="57">
        <f ca="1">SUM(AD20:AD2119)</f>
        <v>21338527.947342828</v>
      </c>
      <c r="AE2121" s="51">
        <f ca="1">SUM(AE20:AE2119)</f>
        <v>-7441237.4721894944</v>
      </c>
      <c r="AF2121" s="51">
        <f ca="1">SUM(AF20:AF2119)</f>
        <v>8921621527.3459187</v>
      </c>
    </row>
    <row r="2122" spans="1:32" x14ac:dyDescent="0.15">
      <c r="G2122" s="110"/>
    </row>
    <row r="2123" spans="1:32" x14ac:dyDescent="0.15">
      <c r="A2123" s="102"/>
      <c r="B2123" s="102"/>
      <c r="C2123" s="102"/>
      <c r="D2123" s="60"/>
      <c r="E2123" s="60"/>
      <c r="F2123" s="60"/>
      <c r="G2123" s="60"/>
      <c r="H2123" s="110"/>
      <c r="I2123" s="57"/>
      <c r="J2123" s="57"/>
      <c r="K2123" s="57"/>
      <c r="L2123" s="57"/>
      <c r="M2123" s="57"/>
      <c r="N2123" s="57"/>
      <c r="O2123" s="57"/>
      <c r="P2123" s="51"/>
      <c r="Q2123" s="57"/>
      <c r="R2123" s="57"/>
      <c r="S2123" s="57"/>
      <c r="T2123" s="51"/>
      <c r="U2123" s="51"/>
      <c r="V2123" s="57"/>
      <c r="W2123" s="57"/>
      <c r="X2123" s="57"/>
      <c r="Y2123" s="57"/>
      <c r="Z2123" s="57"/>
      <c r="AA2123" s="57"/>
      <c r="AB2123" s="57"/>
      <c r="AC2123" s="51"/>
      <c r="AD2123" s="57"/>
      <c r="AE2123" s="51"/>
      <c r="AF2123" s="57"/>
    </row>
    <row r="2124" spans="1:32" x14ac:dyDescent="0.15">
      <c r="A2124" s="102"/>
      <c r="B2124" s="102"/>
      <c r="C2124" s="102"/>
      <c r="D2124" s="43"/>
      <c r="E2124" s="107"/>
      <c r="F2124" s="60"/>
      <c r="G2124" s="107"/>
      <c r="H2124" s="111"/>
      <c r="I2124" s="68"/>
      <c r="J2124" s="57"/>
      <c r="K2124" s="68"/>
      <c r="L2124" s="68"/>
      <c r="M2124" s="68"/>
      <c r="N2124" s="68"/>
      <c r="O2124" s="68"/>
      <c r="P2124" s="69"/>
      <c r="Q2124" s="68"/>
      <c r="R2124" s="68"/>
      <c r="S2124" s="68"/>
      <c r="T2124" s="69"/>
      <c r="U2124" s="51"/>
      <c r="V2124" s="57"/>
      <c r="W2124" s="57"/>
      <c r="X2124" s="57"/>
      <c r="Y2124" s="57"/>
      <c r="Z2124" s="57"/>
      <c r="AA2124" s="57"/>
      <c r="AB2124" s="57"/>
      <c r="AC2124" s="51"/>
      <c r="AD2124" s="57"/>
      <c r="AE2124" s="51"/>
      <c r="AF2124" s="57"/>
    </row>
    <row r="2125" spans="1:32" ht="12.75" x14ac:dyDescent="0.2">
      <c r="E2125" s="112"/>
    </row>
    <row r="2126" spans="1:32" s="57" customFormat="1" ht="12.75" x14ac:dyDescent="0.2">
      <c r="A2126" s="102"/>
      <c r="B2126" s="102"/>
      <c r="C2126" s="102"/>
      <c r="D2126" s="60"/>
      <c r="E2126" s="113"/>
      <c r="F2126" s="113"/>
      <c r="G2126" s="43"/>
      <c r="H2126" s="110"/>
      <c r="P2126" s="51"/>
      <c r="T2126" s="51"/>
      <c r="U2126" s="51"/>
      <c r="AC2126" s="51"/>
      <c r="AE2126" s="51"/>
    </row>
    <row r="2127" spans="1:32" s="57" customFormat="1" x14ac:dyDescent="0.15">
      <c r="A2127" s="102"/>
      <c r="B2127" s="102"/>
      <c r="C2127" s="102"/>
      <c r="D2127" s="43"/>
      <c r="E2127" s="110"/>
      <c r="F2127" s="110"/>
      <c r="G2127" s="43"/>
      <c r="H2127" s="110"/>
      <c r="P2127" s="51"/>
      <c r="T2127" s="51"/>
      <c r="U2127" s="51"/>
      <c r="AC2127" s="51"/>
      <c r="AE2127" s="51"/>
    </row>
    <row r="2128" spans="1:32" ht="12.75" x14ac:dyDescent="0.2">
      <c r="G2128" s="112"/>
    </row>
  </sheetData>
  <pageMargins left="0.78740157480314965" right="0.78740157480314965" top="0.98425196850393704" bottom="0.98425196850393704" header="0.51181102362204722" footer="0.51181102362204722"/>
  <pageSetup paperSize="9" scale="6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</vt:lpstr>
      <vt:lpstr>Z1</vt:lpstr>
      <vt:lpstr>EA</vt:lpstr>
      <vt:lpstr>EA!Drucktitel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Sturmlechner Christian</cp:lastModifiedBy>
  <cp:lastPrinted>2021-02-26T14:03:16Z</cp:lastPrinted>
  <dcterms:created xsi:type="dcterms:W3CDTF">2021-02-26T13:57:10Z</dcterms:created>
  <dcterms:modified xsi:type="dcterms:W3CDTF">2021-02-26T14:03:58Z</dcterms:modified>
</cp:coreProperties>
</file>